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H82" i="5" l="1"/>
  <c r="G82" i="5"/>
  <c r="H81" i="5"/>
  <c r="G81" i="5"/>
  <c r="H80" i="5"/>
  <c r="G80" i="5"/>
  <c r="H75" i="5"/>
  <c r="G75" i="5"/>
  <c r="H74" i="5"/>
  <c r="G74" i="5"/>
  <c r="H73" i="5"/>
  <c r="G73" i="5"/>
  <c r="G68" i="5"/>
  <c r="G67" i="5"/>
  <c r="H66" i="5"/>
  <c r="G66" i="5"/>
  <c r="H65" i="5"/>
  <c r="G65" i="5"/>
  <c r="H64" i="5"/>
  <c r="G64" i="5"/>
  <c r="H63" i="5"/>
  <c r="G63" i="5"/>
  <c r="H62" i="5"/>
  <c r="G62" i="5"/>
  <c r="H61" i="5"/>
  <c r="G61" i="5"/>
  <c r="H60" i="5"/>
  <c r="G60" i="5"/>
  <c r="H59" i="5"/>
  <c r="G59" i="5"/>
  <c r="H58" i="5"/>
  <c r="G58" i="5"/>
  <c r="H57" i="5"/>
  <c r="G57" i="5"/>
  <c r="H56" i="5"/>
  <c r="G56" i="5"/>
  <c r="H55" i="5"/>
  <c r="G55" i="5"/>
  <c r="H54" i="5"/>
  <c r="G54" i="5"/>
  <c r="H53" i="5"/>
  <c r="G53" i="5"/>
  <c r="H52" i="5"/>
  <c r="G52" i="5"/>
  <c r="H51" i="5"/>
  <c r="G51" i="5"/>
  <c r="H50" i="5"/>
  <c r="G50" i="5"/>
  <c r="H49" i="5"/>
  <c r="G49" i="5"/>
  <c r="H48" i="5"/>
  <c r="G48" i="5"/>
  <c r="F67" i="5" l="1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F75" i="5"/>
  <c r="E75" i="5"/>
  <c r="F74" i="5"/>
  <c r="E74" i="5"/>
  <c r="F73" i="5"/>
  <c r="E73" i="5"/>
  <c r="F82" i="5"/>
  <c r="E82" i="5"/>
  <c r="F81" i="5"/>
  <c r="E81" i="5"/>
  <c r="F80" i="5"/>
  <c r="E80" i="5"/>
  <c r="D82" i="5" l="1"/>
  <c r="C82" i="5"/>
  <c r="D81" i="5"/>
  <c r="C81" i="5"/>
  <c r="D80" i="5"/>
  <c r="C80" i="5"/>
  <c r="D75" i="5"/>
  <c r="C75" i="5"/>
  <c r="D74" i="5"/>
  <c r="C74" i="5"/>
  <c r="D73" i="5"/>
  <c r="C73" i="5"/>
  <c r="C68" i="5"/>
  <c r="E68" i="5" s="1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E4" i="5" l="1"/>
  <c r="C39" i="5"/>
  <c r="C32" i="5"/>
  <c r="C6" i="5"/>
  <c r="E39" i="5"/>
  <c r="G4" i="5" l="1"/>
  <c r="E32" i="5"/>
  <c r="G32" i="5"/>
  <c r="E6" i="5"/>
  <c r="I4" i="5" l="1"/>
  <c r="I6" i="5"/>
  <c r="G39" i="5"/>
  <c r="C71" i="5"/>
  <c r="G6" i="5"/>
  <c r="I39" i="5"/>
  <c r="C46" i="5"/>
  <c r="C78" i="5"/>
  <c r="K4" i="5" l="1"/>
  <c r="I32" i="5"/>
  <c r="K39" i="5"/>
  <c r="M4" i="5" l="1"/>
  <c r="K6" i="5"/>
  <c r="M32" i="5"/>
  <c r="E46" i="5"/>
  <c r="E78" i="5"/>
  <c r="E71" i="5"/>
  <c r="M6" i="5"/>
  <c r="K32" i="5"/>
  <c r="O4" i="5" l="1"/>
  <c r="O6" i="5"/>
  <c r="M39" i="5"/>
  <c r="O32" i="5"/>
  <c r="Q4" i="5" l="1"/>
  <c r="S4" i="5" s="1"/>
  <c r="G71" i="5"/>
  <c r="Q6" i="5"/>
  <c r="S39" i="5"/>
  <c r="G46" i="5"/>
  <c r="O39" i="5"/>
  <c r="S32" i="5"/>
  <c r="Q32" i="5"/>
  <c r="U4" i="5" l="1"/>
  <c r="S6" i="5"/>
  <c r="U39" i="5"/>
  <c r="G78" i="5"/>
  <c r="Q39" i="5"/>
  <c r="U32" i="5"/>
  <c r="W4" i="5" l="1"/>
  <c r="W39" i="5"/>
  <c r="W32" i="5"/>
  <c r="U6" i="5"/>
  <c r="Y4" i="5" l="1"/>
  <c r="Y32" i="5"/>
  <c r="Y39" i="5"/>
  <c r="Y6" i="5"/>
  <c r="W6" i="5"/>
</calcChain>
</file>

<file path=xl/sharedStrings.xml><?xml version="1.0" encoding="utf-8"?>
<sst xmlns="http://schemas.openxmlformats.org/spreadsheetml/2006/main" count="173" uniqueCount="47">
  <si>
    <t>פירוט תרומת אפיקי ההשקעה לתשואה הכוללת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</si>
  <si>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</si>
  <si>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</si>
  <si>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</si>
  <si>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</si>
  <si>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</si>
  <si>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</si>
  <si>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</si>
  <si>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</si>
  <si>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</si>
  <si>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</si>
  <si>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</si>
  <si>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</si>
  <si>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</si>
  <si>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</si>
  <si>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</si>
  <si>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</si>
  <si>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</si>
  <si>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</si>
  <si>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</si>
  <si>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</si>
  <si>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</si>
  <si>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</si>
  <si>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</si>
  <si>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</si>
  <si>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</si>
  <si>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</si>
  <si>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</si>
  <si>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</si>
  <si>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</si>
  <si>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</si>
  <si>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</si>
  <si>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</si>
  <si>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</si>
  <si>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חסכון לילד- חוסכים המעדיפים סיכון מועט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</si>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</sst>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71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6" xfId="421" applyNumberFormat="1" applyFont="1" applyFill="1" applyBorder="1"/>
    <xf numFmtId="10" fontId="3" fillId="4" borderId="5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0" fontId="2" fillId="2" borderId="20" xfId="0" applyFont="1" applyFill="1" applyBorder="1" applyAlignment="1">
      <alignment horizontal="center" vertical="center" wrapText="1"/>
    </xf>
    <xf numFmtId="10" fontId="2" fillId="2" borderId="20" xfId="421" applyNumberFormat="1" applyFont="1" applyFill="1" applyBorder="1"/>
    <xf numFmtId="10" fontId="3" fillId="2" borderId="21" xfId="421" applyNumberFormat="1" applyFont="1" applyFill="1" applyBorder="1"/>
    <xf numFmtId="10" fontId="2" fillId="2" borderId="22" xfId="421" applyNumberFormat="1" applyFont="1" applyFill="1" applyBorder="1"/>
    <xf numFmtId="10" fontId="3" fillId="2" borderId="22" xfId="421" applyNumberFormat="1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0" borderId="0" xfId="0" applyFont="1" applyFill="1" applyBorder="1"/>
    <xf numFmtId="0" fontId="19" fillId="0" borderId="0" xfId="0" applyFont="1" applyFill="1" applyBorder="1"/>
    <xf numFmtId="17" fontId="3" fillId="0" borderId="0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9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33</v>
      </c>
      <c r="C2" s="24" t="s">
        <v>29</v>
      </c>
    </row>
    <row r="3" spans="2:31" ht="18.75">
      <c r="B3" s="22" t="s">
        <v>34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</row>
    <row r="5" spans="2:31" ht="15.75">
      <c r="B5" s="2"/>
      <c r="C5" s="62" t="s">
        <v>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4"/>
      <c r="AE5" s="5" t="s">
        <v>35</v>
      </c>
    </row>
    <row r="6" spans="2:31" ht="15.75">
      <c r="B6" s="23" t="s">
        <v>30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36</v>
      </c>
    </row>
    <row r="7" spans="2:31" ht="30">
      <c r="B7" s="6"/>
      <c r="C7" s="7" t="s">
        <v>1</v>
      </c>
      <c r="D7" s="8" t="s">
        <v>2</v>
      </c>
      <c r="E7" s="27" t="s">
        <v>1</v>
      </c>
      <c r="F7" s="28" t="s">
        <v>2</v>
      </c>
      <c r="G7" s="7" t="s">
        <v>1</v>
      </c>
      <c r="H7" s="8" t="s">
        <v>2</v>
      </c>
      <c r="I7" s="27" t="s">
        <v>1</v>
      </c>
      <c r="J7" s="28" t="s">
        <v>2</v>
      </c>
      <c r="K7" s="7" t="s">
        <v>1</v>
      </c>
      <c r="L7" s="8" t="s">
        <v>2</v>
      </c>
      <c r="M7" s="27" t="s">
        <v>1</v>
      </c>
      <c r="N7" s="28" t="s">
        <v>2</v>
      </c>
      <c r="O7" s="7" t="s">
        <v>1</v>
      </c>
      <c r="P7" s="8" t="s">
        <v>2</v>
      </c>
      <c r="Q7" s="27" t="s">
        <v>1</v>
      </c>
      <c r="R7" s="28" t="s">
        <v>2</v>
      </c>
      <c r="S7" s="7" t="s">
        <v>1</v>
      </c>
      <c r="T7" s="8" t="s">
        <v>2</v>
      </c>
      <c r="U7" s="27" t="s">
        <v>1</v>
      </c>
      <c r="V7" s="28" t="s">
        <v>2</v>
      </c>
      <c r="W7" s="7" t="s">
        <v>1</v>
      </c>
      <c r="X7" s="8" t="s">
        <v>2</v>
      </c>
      <c r="Y7" s="27" t="s">
        <v>1</v>
      </c>
      <c r="Z7" s="28" t="s">
        <v>2</v>
      </c>
      <c r="AE7" s="5" t="s">
        <v>37</v>
      </c>
    </row>
    <row r="8" spans="2:31">
      <c r="B8" s="9" t="s">
        <v>3</v>
      </c>
      <c r="C8" s="10">
        <v>-2.307185513351914E-4</v>
      </c>
      <c r="D8" s="11">
        <v>6.1186410554417876E-2</v>
      </c>
      <c r="E8" s="29">
        <v>-1.153688877690022E-4</v>
      </c>
      <c r="F8" s="30">
        <v>5.8505685696176077E-2</v>
      </c>
      <c r="G8" s="10">
        <v>1.0296059244487509E-4</v>
      </c>
      <c r="H8" s="11">
        <v>5.3753415606967274E-2</v>
      </c>
      <c r="I8" s="29">
        <v>-3.1404141371595839E-5</v>
      </c>
      <c r="J8" s="30">
        <v>4.3114922049446378E-2</v>
      </c>
      <c r="K8" s="10">
        <v>9.119161562124814E-5</v>
      </c>
      <c r="L8" s="11">
        <v>4.9344466035178773E-2</v>
      </c>
      <c r="M8" s="29">
        <v>-1.7083207979425995E-4</v>
      </c>
      <c r="N8" s="30">
        <v>0.11312483780118787</v>
      </c>
      <c r="O8" s="10">
        <v>-2.6691489516259838E-4</v>
      </c>
      <c r="P8" s="11">
        <v>0.10950571701939849</v>
      </c>
      <c r="Q8" s="29">
        <v>0</v>
      </c>
      <c r="R8" s="30">
        <v>0.1047014574709738</v>
      </c>
      <c r="S8" s="10">
        <v>-9.73184969994667E-6</v>
      </c>
      <c r="T8" s="11">
        <v>0.1041385885291104</v>
      </c>
      <c r="U8" s="29"/>
      <c r="V8" s="30"/>
      <c r="W8" s="10"/>
      <c r="X8" s="11"/>
      <c r="Y8" s="29"/>
      <c r="Z8" s="30"/>
      <c r="AE8" s="5" t="s">
        <v>38</v>
      </c>
    </row>
    <row r="9" spans="2:31">
      <c r="B9" s="12" t="s">
        <v>4</v>
      </c>
      <c r="C9" s="10">
        <v>4.8133655354719584E-3</v>
      </c>
      <c r="D9" s="11">
        <v>0.32974651742118855</v>
      </c>
      <c r="E9" s="29">
        <v>2.1834157386923943E-3</v>
      </c>
      <c r="F9" s="30">
        <v>0.33183535165157879</v>
      </c>
      <c r="G9" s="10">
        <v>2.7864244864947859E-3</v>
      </c>
      <c r="H9" s="11">
        <v>0.34289230858282782</v>
      </c>
      <c r="I9" s="29">
        <v>1.3185099336546486E-3</v>
      </c>
      <c r="J9" s="30">
        <v>0.34437528728183425</v>
      </c>
      <c r="K9" s="10">
        <v>1.3851305964906004E-3</v>
      </c>
      <c r="L9" s="11">
        <v>0.34426877462836181</v>
      </c>
      <c r="M9" s="29">
        <v>2.2839674357236863E-3</v>
      </c>
      <c r="N9" s="30">
        <v>0.33979448922353583</v>
      </c>
      <c r="O9" s="10">
        <v>5.9301981809986564E-3</v>
      </c>
      <c r="P9" s="11">
        <v>0.34131814546130868</v>
      </c>
      <c r="Q9" s="29">
        <v>0</v>
      </c>
      <c r="R9" s="30">
        <v>0.3444732053611238</v>
      </c>
      <c r="S9" s="10">
        <v>1.2277000258139673E-3</v>
      </c>
      <c r="T9" s="11">
        <v>0.34293795136386068</v>
      </c>
      <c r="U9" s="29"/>
      <c r="V9" s="30"/>
      <c r="W9" s="10"/>
      <c r="X9" s="11"/>
      <c r="Y9" s="29"/>
      <c r="Z9" s="30"/>
      <c r="AE9" s="5" t="s">
        <v>39</v>
      </c>
    </row>
    <row r="10" spans="2:31">
      <c r="B10" s="12" t="s">
        <v>5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40</v>
      </c>
    </row>
    <row r="11" spans="2:31">
      <c r="B11" s="12" t="s">
        <v>6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41</v>
      </c>
    </row>
    <row r="12" spans="2:31">
      <c r="B12" s="12" t="s">
        <v>7</v>
      </c>
      <c r="C12" s="10">
        <v>3.8465254708992115E-3</v>
      </c>
      <c r="D12" s="11">
        <v>0.30202276726165295</v>
      </c>
      <c r="E12" s="29">
        <v>3.2541091891197063E-3</v>
      </c>
      <c r="F12" s="30">
        <v>0.30284497547801109</v>
      </c>
      <c r="G12" s="10">
        <v>2.8133083060795936E-3</v>
      </c>
      <c r="H12" s="11">
        <v>0.30018040307392058</v>
      </c>
      <c r="I12" s="29">
        <v>2.4612029837902988E-3</v>
      </c>
      <c r="J12" s="30">
        <v>0.30826981841558548</v>
      </c>
      <c r="K12" s="10">
        <v>6.1047549280117571E-4</v>
      </c>
      <c r="L12" s="11">
        <v>0.31346465792003947</v>
      </c>
      <c r="M12" s="29">
        <v>3.1535162060019038E-3</v>
      </c>
      <c r="N12" s="30">
        <v>0.31549379552048373</v>
      </c>
      <c r="O12" s="10">
        <v>2.7870776048322917E-3</v>
      </c>
      <c r="P12" s="11">
        <v>0.31164850632046803</v>
      </c>
      <c r="Q12" s="29">
        <v>0</v>
      </c>
      <c r="R12" s="30">
        <v>0.31090840177760815</v>
      </c>
      <c r="S12" s="10">
        <v>1.8982164642979906E-3</v>
      </c>
      <c r="T12" s="11">
        <v>0.31031724525295229</v>
      </c>
      <c r="U12" s="29"/>
      <c r="V12" s="30"/>
      <c r="W12" s="10"/>
      <c r="X12" s="11"/>
      <c r="Y12" s="29"/>
      <c r="Z12" s="30"/>
      <c r="AE12" s="5" t="s">
        <v>42</v>
      </c>
    </row>
    <row r="13" spans="2:31">
      <c r="B13" s="12" t="s">
        <v>8</v>
      </c>
      <c r="C13" s="10">
        <v>1.3664573516809019E-4</v>
      </c>
      <c r="D13" s="11">
        <v>3.8399366685336412E-3</v>
      </c>
      <c r="E13" s="29">
        <v>4.233231071618723E-5</v>
      </c>
      <c r="F13" s="30">
        <v>3.7857408003940263E-3</v>
      </c>
      <c r="G13" s="10">
        <v>4.8616016029251308E-5</v>
      </c>
      <c r="H13" s="11">
        <v>3.5622541469705598E-3</v>
      </c>
      <c r="I13" s="29">
        <v>5.626956930410064E-5</v>
      </c>
      <c r="J13" s="30">
        <v>3.4694678619583853E-3</v>
      </c>
      <c r="K13" s="10">
        <v>7.4841008715237949E-7</v>
      </c>
      <c r="L13" s="11">
        <v>3.4082811940823561E-3</v>
      </c>
      <c r="M13" s="29">
        <v>4.9923894366599649E-5</v>
      </c>
      <c r="N13" s="30">
        <v>3.5075889271318672E-3</v>
      </c>
      <c r="O13" s="10">
        <v>7.7765764209435938E-5</v>
      </c>
      <c r="P13" s="11">
        <v>3.4560689300799819E-3</v>
      </c>
      <c r="Q13" s="29">
        <v>0</v>
      </c>
      <c r="R13" s="30">
        <v>3.2771220006240194E-3</v>
      </c>
      <c r="S13" s="10">
        <v>1.5875824972519391E-5</v>
      </c>
      <c r="T13" s="11">
        <v>3.1880284271165872E-3</v>
      </c>
      <c r="U13" s="29"/>
      <c r="V13" s="30"/>
      <c r="W13" s="10"/>
      <c r="X13" s="11"/>
      <c r="Y13" s="29"/>
      <c r="Z13" s="30"/>
      <c r="AE13" s="5" t="s">
        <v>43</v>
      </c>
    </row>
    <row r="14" spans="2:31">
      <c r="B14" s="12" t="s">
        <v>9</v>
      </c>
      <c r="C14" s="10">
        <v>3.3203583808165782E-3</v>
      </c>
      <c r="D14" s="11">
        <v>6.3200125873442162E-2</v>
      </c>
      <c r="E14" s="29">
        <v>1.0667013460392033E-3</v>
      </c>
      <c r="F14" s="30">
        <v>6.2170404613765697E-2</v>
      </c>
      <c r="G14" s="10">
        <v>-6.5369060453784151E-4</v>
      </c>
      <c r="H14" s="11">
        <v>6.0726282209535423E-2</v>
      </c>
      <c r="I14" s="29">
        <v>1.9919710345790809E-3</v>
      </c>
      <c r="J14" s="30">
        <v>6.2530695385040191E-2</v>
      </c>
      <c r="K14" s="10">
        <v>-6.2340923639366409E-4</v>
      </c>
      <c r="L14" s="11">
        <v>6.2628648268441167E-2</v>
      </c>
      <c r="M14" s="29">
        <v>2.209346309821919E-3</v>
      </c>
      <c r="N14" s="30">
        <v>7.3363303183506062E-2</v>
      </c>
      <c r="O14" s="10">
        <v>6.0582841258999503E-4</v>
      </c>
      <c r="P14" s="11">
        <v>7.6369512565991934E-2</v>
      </c>
      <c r="Q14" s="29">
        <v>0</v>
      </c>
      <c r="R14" s="30">
        <v>7.4913431372295738E-2</v>
      </c>
      <c r="S14" s="10">
        <v>1.7800127710868455E-3</v>
      </c>
      <c r="T14" s="11">
        <v>7.6019543355636918E-2</v>
      </c>
      <c r="U14" s="29"/>
      <c r="V14" s="30"/>
      <c r="W14" s="10"/>
      <c r="X14" s="11"/>
      <c r="Y14" s="29"/>
      <c r="Z14" s="30"/>
      <c r="AE14" s="5" t="s">
        <v>44</v>
      </c>
    </row>
    <row r="15" spans="2:31">
      <c r="B15" s="12" t="s">
        <v>10</v>
      </c>
      <c r="C15" s="10">
        <v>6.7356071642109281E-3</v>
      </c>
      <c r="D15" s="11">
        <v>0.21133569129862079</v>
      </c>
      <c r="E15" s="29">
        <v>2.6852243688388735E-3</v>
      </c>
      <c r="F15" s="30">
        <v>0.20520620931547412</v>
      </c>
      <c r="G15" s="10">
        <v>3.9014106815150767E-3</v>
      </c>
      <c r="H15" s="11">
        <v>0.20790529089614829</v>
      </c>
      <c r="I15" s="29">
        <v>3.7461460540599992E-3</v>
      </c>
      <c r="J15" s="30">
        <v>0.19885675172607686</v>
      </c>
      <c r="K15" s="10">
        <v>-6.0979742090456418E-3</v>
      </c>
      <c r="L15" s="11">
        <v>0.18226462271087185</v>
      </c>
      <c r="M15" s="29">
        <v>2.4832013586060962E-3</v>
      </c>
      <c r="N15" s="30">
        <v>0.10279767144243432</v>
      </c>
      <c r="O15" s="10">
        <v>-5.1741564645662393E-4</v>
      </c>
      <c r="P15" s="11">
        <v>0.10750709282438607</v>
      </c>
      <c r="Q15" s="29">
        <v>0</v>
      </c>
      <c r="R15" s="30">
        <v>0.11249506476471045</v>
      </c>
      <c r="S15" s="10">
        <v>1.7153814507691518E-3</v>
      </c>
      <c r="T15" s="11">
        <v>0.11365862325464281</v>
      </c>
      <c r="U15" s="29"/>
      <c r="V15" s="30"/>
      <c r="W15" s="10"/>
      <c r="X15" s="11"/>
      <c r="Y15" s="29"/>
      <c r="Z15" s="30"/>
      <c r="AE15" s="5" t="s">
        <v>45</v>
      </c>
    </row>
    <row r="16" spans="2:31">
      <c r="B16" s="12" t="s">
        <v>11</v>
      </c>
      <c r="C16" s="10">
        <v>1.7548127187536865E-5</v>
      </c>
      <c r="D16" s="11">
        <v>5.5116330685835635E-3</v>
      </c>
      <c r="E16" s="29">
        <v>-1.3198002913641724E-5</v>
      </c>
      <c r="F16" s="30">
        <v>5.2581823474229907E-3</v>
      </c>
      <c r="G16" s="10">
        <v>1.2348963864415962E-4</v>
      </c>
      <c r="H16" s="11">
        <v>4.9121036504428022E-3</v>
      </c>
      <c r="I16" s="29">
        <v>4.5265851040227481E-5</v>
      </c>
      <c r="J16" s="30">
        <v>9.7513957132790621E-3</v>
      </c>
      <c r="K16" s="10">
        <v>-1.5852893836890368E-6</v>
      </c>
      <c r="L16" s="11">
        <v>1.3108714884109E-2</v>
      </c>
      <c r="M16" s="29">
        <v>3.883245970201112E-4</v>
      </c>
      <c r="N16" s="30">
        <v>2.0172648318854257E-2</v>
      </c>
      <c r="O16" s="10">
        <v>-5.6194148731783229E-4</v>
      </c>
      <c r="P16" s="11">
        <v>1.9236377679868931E-2</v>
      </c>
      <c r="Q16" s="29">
        <v>0</v>
      </c>
      <c r="R16" s="30">
        <v>1.8513341666280915E-2</v>
      </c>
      <c r="S16" s="10">
        <v>2.7044064283166582E-4</v>
      </c>
      <c r="T16" s="11">
        <v>1.8244765231126524E-2</v>
      </c>
      <c r="U16" s="29"/>
      <c r="V16" s="30"/>
      <c r="W16" s="10"/>
      <c r="X16" s="11"/>
      <c r="Y16" s="29"/>
      <c r="Z16" s="30"/>
      <c r="AE16" s="5" t="s">
        <v>46</v>
      </c>
    </row>
    <row r="17" spans="2:31">
      <c r="B17" s="12" t="s">
        <v>12</v>
      </c>
      <c r="C17" s="10">
        <v>-4.5039884328303328E-5</v>
      </c>
      <c r="D17" s="11">
        <v>2.251352506768136E-3</v>
      </c>
      <c r="E17" s="29">
        <v>-3.0830363229196247E-5</v>
      </c>
      <c r="F17" s="30">
        <v>2.2468661531933969E-3</v>
      </c>
      <c r="G17" s="10">
        <v>-5.8910099821408565E-6</v>
      </c>
      <c r="H17" s="11">
        <v>2.1174452012019153E-3</v>
      </c>
      <c r="I17" s="29">
        <v>-2.0450630887176236E-5</v>
      </c>
      <c r="J17" s="30">
        <v>2.0823798906945317E-3</v>
      </c>
      <c r="K17" s="10">
        <v>5.3080724061625034E-6</v>
      </c>
      <c r="L17" s="11">
        <v>2.126403666520909E-3</v>
      </c>
      <c r="M17" s="29">
        <v>1.0716199279367317E-4</v>
      </c>
      <c r="N17" s="30">
        <v>2.0829624900858832E-3</v>
      </c>
      <c r="O17" s="10">
        <v>-8.9537300740134219E-5</v>
      </c>
      <c r="P17" s="11">
        <v>2.1621287480205966E-3</v>
      </c>
      <c r="Q17" s="29">
        <v>0</v>
      </c>
      <c r="R17" s="30">
        <v>2.1680794455305719E-3</v>
      </c>
      <c r="S17" s="10">
        <v>2.6629741528458566E-5</v>
      </c>
      <c r="T17" s="11">
        <v>2.0595693381796443E-3</v>
      </c>
      <c r="U17" s="29"/>
      <c r="V17" s="30"/>
      <c r="W17" s="10"/>
      <c r="X17" s="11"/>
      <c r="Y17" s="29"/>
      <c r="Z17" s="30"/>
    </row>
    <row r="18" spans="2:31">
      <c r="B18" s="12" t="s">
        <v>13</v>
      </c>
      <c r="C18" s="10">
        <v>5.4569784832651918E-7</v>
      </c>
      <c r="D18" s="11">
        <v>1.8041077861508334E-6</v>
      </c>
      <c r="E18" s="29">
        <v>-9.1647228015022612E-8</v>
      </c>
      <c r="F18" s="30">
        <v>1.3406671164405932E-6</v>
      </c>
      <c r="G18" s="10">
        <v>1.3607103521054287E-7</v>
      </c>
      <c r="H18" s="11">
        <v>1.7392449512627156E-6</v>
      </c>
      <c r="I18" s="29">
        <v>-1.1409044210649189E-6</v>
      </c>
      <c r="J18" s="30">
        <v>1.4638184059037427E-6</v>
      </c>
      <c r="K18" s="10">
        <v>-1.9069745906615795E-8</v>
      </c>
      <c r="L18" s="11">
        <v>5.8926036489632658E-7</v>
      </c>
      <c r="M18" s="29">
        <v>3.5597735665099058E-9</v>
      </c>
      <c r="N18" s="30">
        <v>5.9076489844402945E-7</v>
      </c>
      <c r="O18" s="10">
        <v>2.4940188321606079E-7</v>
      </c>
      <c r="P18" s="11">
        <v>1.9201771475442704E-6</v>
      </c>
      <c r="Q18" s="29">
        <v>0</v>
      </c>
      <c r="R18" s="30">
        <v>3.4421260314115751E-6</v>
      </c>
      <c r="S18" s="10">
        <v>1.0519842422893635E-6</v>
      </c>
      <c r="T18" s="11">
        <v>5.6258636075732766E-6</v>
      </c>
      <c r="U18" s="29"/>
      <c r="V18" s="30"/>
      <c r="W18" s="10"/>
      <c r="X18" s="11"/>
      <c r="Y18" s="29"/>
      <c r="Z18" s="30"/>
      <c r="AE18" s="5"/>
    </row>
    <row r="19" spans="2:31">
      <c r="B19" s="12" t="s">
        <v>14</v>
      </c>
      <c r="C19" s="10">
        <v>3.2714773364978123E-3</v>
      </c>
      <c r="D19" s="11">
        <v>-5.1514193724831667E-3</v>
      </c>
      <c r="E19" s="29">
        <v>1.0605264979627617E-3</v>
      </c>
      <c r="F19" s="30">
        <v>-3.1172809830724941E-3</v>
      </c>
      <c r="G19" s="10">
        <v>-1.1114171148800245E-3</v>
      </c>
      <c r="H19" s="11">
        <v>-2.3055127824125983E-3</v>
      </c>
      <c r="I19" s="29">
        <v>6.0585790692959827E-4</v>
      </c>
      <c r="J19" s="30">
        <v>-1.6346241684010332E-3</v>
      </c>
      <c r="K19" s="10">
        <v>-3.675793366117061E-4</v>
      </c>
      <c r="L19" s="11">
        <v>-1.0781210167886692E-3</v>
      </c>
      <c r="M19" s="29">
        <v>3.7555467722184166E-3</v>
      </c>
      <c r="N19" s="30">
        <v>9.9590759236676174E-5</v>
      </c>
      <c r="O19" s="10">
        <v>2.0155363023189403E-3</v>
      </c>
      <c r="P19" s="11">
        <v>3.4119118783232606E-3</v>
      </c>
      <c r="Q19" s="29">
        <v>0</v>
      </c>
      <c r="R19" s="30">
        <v>1.7619655116457027E-3</v>
      </c>
      <c r="S19" s="10">
        <v>1.605180701734121E-3</v>
      </c>
      <c r="T19" s="11">
        <v>1.6944163016739497E-3</v>
      </c>
      <c r="U19" s="29"/>
      <c r="V19" s="30"/>
      <c r="W19" s="10"/>
      <c r="X19" s="11"/>
      <c r="Y19" s="29"/>
      <c r="Z19" s="30"/>
      <c r="AE19" s="5"/>
    </row>
    <row r="20" spans="2:31">
      <c r="B20" s="12" t="s">
        <v>15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-4.8731651936470964E-6</v>
      </c>
      <c r="L20" s="11">
        <v>-3.6185116051877002E-6</v>
      </c>
      <c r="M20" s="29">
        <v>-6.1420273094732583E-5</v>
      </c>
      <c r="N20" s="30">
        <v>1.7609398598456295E-4</v>
      </c>
      <c r="O20" s="10">
        <v>-1.0768196097894375E-4</v>
      </c>
      <c r="P20" s="11">
        <v>3.4266768224088895E-4</v>
      </c>
      <c r="Q20" s="29">
        <v>0</v>
      </c>
      <c r="R20" s="30">
        <v>5.9769037836356748E-4</v>
      </c>
      <c r="S20" s="10">
        <v>-4.407400115430403E-4</v>
      </c>
      <c r="T20" s="11">
        <v>2.9331132320706277E-4</v>
      </c>
      <c r="U20" s="29"/>
      <c r="V20" s="30"/>
      <c r="W20" s="10"/>
      <c r="X20" s="11"/>
      <c r="Y20" s="29"/>
      <c r="Z20" s="30"/>
      <c r="AE20" s="5"/>
    </row>
    <row r="21" spans="2:31">
      <c r="B21" s="12" t="s">
        <v>16</v>
      </c>
      <c r="C21" s="10">
        <v>0</v>
      </c>
      <c r="D21" s="11">
        <v>0</v>
      </c>
      <c r="E21" s="29">
        <v>3.6380643435448992E-5</v>
      </c>
      <c r="F21" s="30">
        <v>4.7504577945575279E-3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/>
      <c r="V21" s="30"/>
      <c r="W21" s="10"/>
      <c r="X21" s="11"/>
      <c r="Y21" s="29"/>
      <c r="Z21" s="30"/>
    </row>
    <row r="22" spans="2:31">
      <c r="B22" s="12" t="s">
        <v>17</v>
      </c>
      <c r="C22" s="10">
        <v>-6.6315012436945873E-5</v>
      </c>
      <c r="D22" s="11">
        <v>2.6055180611489346E-2</v>
      </c>
      <c r="E22" s="29">
        <v>3.0798806335281313E-5</v>
      </c>
      <c r="F22" s="30">
        <v>2.6512066465382289E-2</v>
      </c>
      <c r="G22" s="10">
        <v>2.9010952551300245E-4</v>
      </c>
      <c r="H22" s="11">
        <v>2.6254270169446824E-2</v>
      </c>
      <c r="I22" s="29">
        <v>9.2915860827081384E-5</v>
      </c>
      <c r="J22" s="30">
        <v>2.9182442026079884E-2</v>
      </c>
      <c r="K22" s="10">
        <v>1.822983976490959E-4</v>
      </c>
      <c r="L22" s="11">
        <v>3.0466580960423328E-2</v>
      </c>
      <c r="M22" s="29">
        <v>3.0126022656302162E-4</v>
      </c>
      <c r="N22" s="30">
        <v>2.8435645447346305E-2</v>
      </c>
      <c r="O22" s="10">
        <v>6.8241213880399881E-5</v>
      </c>
      <c r="P22" s="11">
        <v>2.4451073746893641E-2</v>
      </c>
      <c r="Q22" s="29">
        <v>0</v>
      </c>
      <c r="R22" s="30">
        <v>2.5612694626281633E-2</v>
      </c>
      <c r="S22" s="10">
        <v>1.0998225396597864E-4</v>
      </c>
      <c r="T22" s="11">
        <v>2.6860695361908007E-2</v>
      </c>
      <c r="U22" s="29"/>
      <c r="V22" s="30"/>
      <c r="W22" s="10"/>
      <c r="X22" s="11"/>
      <c r="Y22" s="29"/>
      <c r="Z22" s="30"/>
    </row>
    <row r="23" spans="2:31">
      <c r="B23" s="12" t="s">
        <v>18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</row>
    <row r="24" spans="2:31">
      <c r="B24" s="12" t="s">
        <v>19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</row>
    <row r="25" spans="2:31">
      <c r="B25" s="12" t="s">
        <v>20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9.5078213531428393E-4</v>
      </c>
      <c r="O25" s="10">
        <v>-4.1405590056803962E-5</v>
      </c>
      <c r="P25" s="11">
        <v>5.888769658721197E-4</v>
      </c>
      <c r="Q25" s="29">
        <v>0</v>
      </c>
      <c r="R25" s="30">
        <v>5.7410349853033644E-4</v>
      </c>
      <c r="S25" s="10">
        <v>0</v>
      </c>
      <c r="T25" s="11">
        <v>5.8163639697765264E-4</v>
      </c>
      <c r="U25" s="29"/>
      <c r="V25" s="30"/>
      <c r="W25" s="10"/>
      <c r="X25" s="11"/>
      <c r="Y25" s="29"/>
      <c r="Z25" s="30"/>
    </row>
    <row r="26" spans="2:31">
      <c r="B26" s="12" t="s">
        <v>21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>
        <v>0</v>
      </c>
      <c r="P26" s="11">
        <v>0</v>
      </c>
      <c r="Q26" s="29">
        <v>0</v>
      </c>
      <c r="R26" s="30">
        <v>0</v>
      </c>
      <c r="S26" s="10">
        <v>0</v>
      </c>
      <c r="T26" s="11">
        <v>0</v>
      </c>
      <c r="U26" s="29"/>
      <c r="V26" s="30"/>
      <c r="W26" s="10"/>
      <c r="X26" s="11"/>
      <c r="Y26" s="29"/>
      <c r="Z26" s="30"/>
    </row>
    <row r="27" spans="2:31">
      <c r="B27" s="13" t="s">
        <v>22</v>
      </c>
      <c r="C27" s="14">
        <v>2.18E-2</v>
      </c>
      <c r="D27" s="15">
        <v>1</v>
      </c>
      <c r="E27" s="31">
        <v>1.0200000000000001E-2</v>
      </c>
      <c r="F27" s="32">
        <v>1</v>
      </c>
      <c r="G27" s="14">
        <v>8.2954565883559504E-3</v>
      </c>
      <c r="H27" s="15">
        <v>1.0000000000000002</v>
      </c>
      <c r="I27" s="31">
        <v>1.0265143517505199E-2</v>
      </c>
      <c r="J27" s="32">
        <v>0.99999999999999989</v>
      </c>
      <c r="K27" s="14">
        <v>-4.8202877213188201E-3</v>
      </c>
      <c r="L27" s="15">
        <v>0.99999999999999967</v>
      </c>
      <c r="M27" s="31">
        <v>1.4500000000000001E-2</v>
      </c>
      <c r="N27" s="32">
        <v>1.0000000000000002</v>
      </c>
      <c r="O27" s="14">
        <v>9.9000000000000008E-3</v>
      </c>
      <c r="P27" s="15">
        <v>1</v>
      </c>
      <c r="Q27" s="31">
        <v>0</v>
      </c>
      <c r="R27" s="32">
        <v>1.0000000000000002</v>
      </c>
      <c r="S27" s="14">
        <v>8.2000000000000007E-3</v>
      </c>
      <c r="T27" s="15">
        <v>1.0000000000000002</v>
      </c>
      <c r="U27" s="31"/>
      <c r="V27" s="32"/>
      <c r="W27" s="14"/>
      <c r="X27" s="15"/>
      <c r="Y27" s="31"/>
      <c r="Z27" s="32"/>
    </row>
    <row r="28" spans="2:31">
      <c r="B28" s="35" t="s">
        <v>28</v>
      </c>
      <c r="C28" s="67">
        <v>2863</v>
      </c>
      <c r="D28" s="68"/>
      <c r="E28" s="65">
        <v>1400</v>
      </c>
      <c r="F28" s="66"/>
      <c r="G28" s="67">
        <v>1247</v>
      </c>
      <c r="H28" s="68"/>
      <c r="I28" s="65">
        <v>1598</v>
      </c>
      <c r="J28" s="66"/>
      <c r="K28" s="67">
        <v>-778.39</v>
      </c>
      <c r="L28" s="68"/>
      <c r="M28" s="65">
        <v>2453.5500000000002</v>
      </c>
      <c r="N28" s="66"/>
      <c r="O28" s="67">
        <v>1789.57</v>
      </c>
      <c r="P28" s="68"/>
      <c r="Q28" s="65">
        <v>-6.95</v>
      </c>
      <c r="R28" s="66"/>
      <c r="S28" s="67">
        <v>1605.16</v>
      </c>
      <c r="T28" s="68"/>
      <c r="U28" s="65"/>
      <c r="V28" s="66"/>
      <c r="W28" s="67"/>
      <c r="X28" s="68"/>
      <c r="Y28" s="65"/>
      <c r="Z28" s="66"/>
    </row>
    <row r="29" spans="2:31">
      <c r="B29" s="36" t="s">
        <v>31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2" t="s">
        <v>0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4"/>
    </row>
    <row r="32" spans="2:31" ht="15.75">
      <c r="B32" s="23" t="s">
        <v>30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1</v>
      </c>
      <c r="D33" s="8" t="s">
        <v>2</v>
      </c>
      <c r="E33" s="27" t="s">
        <v>1</v>
      </c>
      <c r="F33" s="28" t="s">
        <v>2</v>
      </c>
      <c r="G33" s="7" t="s">
        <v>1</v>
      </c>
      <c r="H33" s="8" t="s">
        <v>2</v>
      </c>
      <c r="I33" s="27" t="s">
        <v>1</v>
      </c>
      <c r="J33" s="28" t="s">
        <v>2</v>
      </c>
      <c r="K33" s="7" t="s">
        <v>1</v>
      </c>
      <c r="L33" s="8" t="s">
        <v>2</v>
      </c>
      <c r="M33" s="27" t="s">
        <v>1</v>
      </c>
      <c r="N33" s="28" t="s">
        <v>2</v>
      </c>
      <c r="O33" s="7" t="s">
        <v>1</v>
      </c>
      <c r="P33" s="8" t="s">
        <v>2</v>
      </c>
      <c r="Q33" s="27" t="s">
        <v>1</v>
      </c>
      <c r="R33" s="28" t="s">
        <v>2</v>
      </c>
      <c r="S33" s="7" t="s">
        <v>1</v>
      </c>
      <c r="T33" s="8" t="s">
        <v>2</v>
      </c>
      <c r="U33" s="27" t="s">
        <v>1</v>
      </c>
      <c r="V33" s="28" t="s">
        <v>2</v>
      </c>
      <c r="W33" s="7" t="s">
        <v>1</v>
      </c>
      <c r="X33" s="8" t="s">
        <v>2</v>
      </c>
      <c r="Y33" s="27" t="s">
        <v>1</v>
      </c>
      <c r="Z33" s="28" t="s">
        <v>2</v>
      </c>
    </row>
    <row r="34" spans="2:26">
      <c r="B34" s="9" t="s">
        <v>23</v>
      </c>
      <c r="C34" s="18">
        <v>1.5377948327045489E-2</v>
      </c>
      <c r="D34" s="19">
        <v>0.82349331405643778</v>
      </c>
      <c r="E34" s="33">
        <v>8.1442866681157057E-3</v>
      </c>
      <c r="F34" s="34">
        <v>0.82812494472090992</v>
      </c>
      <c r="G34" s="18">
        <v>4.7802310144998946E-3</v>
      </c>
      <c r="H34" s="19">
        <v>0.83041120275716784</v>
      </c>
      <c r="I34" s="33">
        <v>6.4683488629337224E-3</v>
      </c>
      <c r="J34" s="34">
        <v>0.82384754982993846</v>
      </c>
      <c r="K34" s="18">
        <v>1.5509558971976021E-3</v>
      </c>
      <c r="L34" s="19">
        <v>0.83367468400010658</v>
      </c>
      <c r="M34" s="33">
        <v>7.8953568720894346E-3</v>
      </c>
      <c r="N34" s="34">
        <v>0.89198108250877839</v>
      </c>
      <c r="O34" s="18">
        <v>1.1531467869747921E-2</v>
      </c>
      <c r="P34" s="19">
        <v>0.88508750454762986</v>
      </c>
      <c r="Q34" s="33">
        <v>0</v>
      </c>
      <c r="R34" s="34">
        <v>0.88804572811142335</v>
      </c>
      <c r="S34" s="18">
        <v>5.730491088405126E-3</v>
      </c>
      <c r="T34" s="19">
        <v>0.88391268465718564</v>
      </c>
      <c r="U34" s="33"/>
      <c r="V34" s="34"/>
      <c r="W34" s="18"/>
      <c r="X34" s="19"/>
      <c r="Y34" s="33"/>
      <c r="Z34" s="34"/>
    </row>
    <row r="35" spans="2:26">
      <c r="B35" s="12" t="s">
        <v>24</v>
      </c>
      <c r="C35" s="10">
        <v>6.4220516729545114E-3</v>
      </c>
      <c r="D35" s="11">
        <v>0.17650668594356225</v>
      </c>
      <c r="E35" s="29">
        <v>2.0557133318842955E-3</v>
      </c>
      <c r="F35" s="30">
        <v>0.17187505527909</v>
      </c>
      <c r="G35" s="10">
        <v>3.5152255738560554E-3</v>
      </c>
      <c r="H35" s="11">
        <v>0.16958879724283224</v>
      </c>
      <c r="I35" s="29">
        <v>3.7967946545714769E-3</v>
      </c>
      <c r="J35" s="30">
        <v>0.17615245017006156</v>
      </c>
      <c r="K35" s="10">
        <v>-6.3712436185164225E-3</v>
      </c>
      <c r="L35" s="11">
        <v>0.16632531599989342</v>
      </c>
      <c r="M35" s="29">
        <v>6.6046431279105679E-3</v>
      </c>
      <c r="N35" s="30">
        <v>0.10801891749122171</v>
      </c>
      <c r="O35" s="10">
        <v>-1.6314678697479203E-3</v>
      </c>
      <c r="P35" s="11">
        <v>0.11491249545237008</v>
      </c>
      <c r="Q35" s="29">
        <v>0</v>
      </c>
      <c r="R35" s="30">
        <v>0.11195427188857657</v>
      </c>
      <c r="S35" s="10">
        <v>2.4695089115948747E-3</v>
      </c>
      <c r="T35" s="11">
        <v>0.11608731534281433</v>
      </c>
      <c r="U35" s="29"/>
      <c r="V35" s="30"/>
      <c r="W35" s="10"/>
      <c r="X35" s="11"/>
      <c r="Y35" s="29"/>
      <c r="Z35" s="30"/>
    </row>
    <row r="36" spans="2:26">
      <c r="B36" s="13" t="s">
        <v>22</v>
      </c>
      <c r="C36" s="14">
        <v>2.18E-2</v>
      </c>
      <c r="D36" s="15">
        <v>1</v>
      </c>
      <c r="E36" s="31">
        <v>1.0200000000000001E-2</v>
      </c>
      <c r="F36" s="32">
        <v>0.99999999999999989</v>
      </c>
      <c r="G36" s="14">
        <v>8.2954565883559504E-3</v>
      </c>
      <c r="H36" s="15">
        <v>1</v>
      </c>
      <c r="I36" s="31">
        <v>1.0265143517505199E-2</v>
      </c>
      <c r="J36" s="32">
        <v>1</v>
      </c>
      <c r="K36" s="14">
        <v>-4.8202877213188201E-3</v>
      </c>
      <c r="L36" s="15">
        <v>1</v>
      </c>
      <c r="M36" s="31">
        <v>1.4500000000000001E-2</v>
      </c>
      <c r="N36" s="32">
        <v>1</v>
      </c>
      <c r="O36" s="14">
        <v>9.9000000000000008E-3</v>
      </c>
      <c r="P36" s="15">
        <v>0.99999999999999989</v>
      </c>
      <c r="Q36" s="31">
        <v>0</v>
      </c>
      <c r="R36" s="32">
        <v>0.99999999999999989</v>
      </c>
      <c r="S36" s="14">
        <v>8.2000000000000007E-3</v>
      </c>
      <c r="T36" s="15">
        <v>1</v>
      </c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2" t="s">
        <v>0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4"/>
    </row>
    <row r="39" spans="2:26" ht="15.75">
      <c r="B39" s="23" t="s">
        <v>30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1</v>
      </c>
      <c r="D40" s="8" t="s">
        <v>2</v>
      </c>
      <c r="E40" s="27" t="s">
        <v>1</v>
      </c>
      <c r="F40" s="28" t="s">
        <v>2</v>
      </c>
      <c r="G40" s="7" t="s">
        <v>1</v>
      </c>
      <c r="H40" s="8" t="s">
        <v>2</v>
      </c>
      <c r="I40" s="27" t="s">
        <v>1</v>
      </c>
      <c r="J40" s="28" t="s">
        <v>2</v>
      </c>
      <c r="K40" s="7" t="s">
        <v>1</v>
      </c>
      <c r="L40" s="8" t="s">
        <v>2</v>
      </c>
      <c r="M40" s="27" t="s">
        <v>1</v>
      </c>
      <c r="N40" s="28" t="s">
        <v>2</v>
      </c>
      <c r="O40" s="7" t="s">
        <v>1</v>
      </c>
      <c r="P40" s="8" t="s">
        <v>2</v>
      </c>
      <c r="Q40" s="27" t="s">
        <v>1</v>
      </c>
      <c r="R40" s="28" t="s">
        <v>2</v>
      </c>
      <c r="S40" s="7" t="s">
        <v>1</v>
      </c>
      <c r="T40" s="8" t="s">
        <v>2</v>
      </c>
      <c r="U40" s="27" t="s">
        <v>1</v>
      </c>
      <c r="V40" s="28" t="s">
        <v>2</v>
      </c>
      <c r="W40" s="7" t="s">
        <v>1</v>
      </c>
      <c r="X40" s="8" t="s">
        <v>2</v>
      </c>
      <c r="Y40" s="27" t="s">
        <v>1</v>
      </c>
      <c r="Z40" s="28" t="s">
        <v>2</v>
      </c>
    </row>
    <row r="41" spans="2:26">
      <c r="B41" s="9" t="s">
        <v>25</v>
      </c>
      <c r="C41" s="18">
        <v>1.8503231825099348E-2</v>
      </c>
      <c r="D41" s="19">
        <v>0.97300494958569206</v>
      </c>
      <c r="E41" s="33">
        <v>9.097172748214968E-3</v>
      </c>
      <c r="F41" s="34">
        <v>0.97045732727631773</v>
      </c>
      <c r="G41" s="18">
        <v>9.2703548551510591E-3</v>
      </c>
      <c r="H41" s="19">
        <v>0.96997903941712027</v>
      </c>
      <c r="I41" s="33">
        <v>9.5467352350443249E-3</v>
      </c>
      <c r="J41" s="34">
        <v>0.96458659863276375</v>
      </c>
      <c r="K41" s="18">
        <v>-4.4289821591885145E-3</v>
      </c>
      <c r="L41" s="19">
        <v>0.96273793171329891</v>
      </c>
      <c r="M41" s="33">
        <v>1.3442059624958664E-2</v>
      </c>
      <c r="N41" s="34">
        <v>0.96320298866103704</v>
      </c>
      <c r="O41" s="18">
        <v>8.5508030604783732E-3</v>
      </c>
      <c r="P41" s="19">
        <v>0.9643654990349857</v>
      </c>
      <c r="Q41" s="33">
        <v>0</v>
      </c>
      <c r="R41" s="34">
        <v>0.96299384499825069</v>
      </c>
      <c r="S41" s="18">
        <v>7.8950141664962236E-3</v>
      </c>
      <c r="T41" s="19">
        <v>0.96279285977576146</v>
      </c>
      <c r="U41" s="33"/>
      <c r="V41" s="34"/>
      <c r="W41" s="18"/>
      <c r="X41" s="19"/>
      <c r="Y41" s="33"/>
      <c r="Z41" s="34"/>
    </row>
    <row r="42" spans="2:26">
      <c r="B42" s="12" t="s">
        <v>26</v>
      </c>
      <c r="C42" s="10">
        <v>3.2967681749006515E-3</v>
      </c>
      <c r="D42" s="11">
        <v>2.6995050414307966E-2</v>
      </c>
      <c r="E42" s="29">
        <v>1.1028272517850338E-3</v>
      </c>
      <c r="F42" s="30">
        <v>2.9542672723682321E-2</v>
      </c>
      <c r="G42" s="10">
        <v>-9.7489826679510963E-4</v>
      </c>
      <c r="H42" s="11">
        <v>3.0020960582879733E-2</v>
      </c>
      <c r="I42" s="29">
        <v>7.1840828246087524E-4</v>
      </c>
      <c r="J42" s="30">
        <v>3.5413401367236141E-2</v>
      </c>
      <c r="K42" s="10">
        <v>-3.9130556213030622E-4</v>
      </c>
      <c r="L42" s="11">
        <v>3.726206828670113E-2</v>
      </c>
      <c r="M42" s="29">
        <v>1.0579403750413366E-3</v>
      </c>
      <c r="N42" s="30">
        <v>3.6797011338962904E-2</v>
      </c>
      <c r="O42" s="10">
        <v>1.3491969395216276E-3</v>
      </c>
      <c r="P42" s="11">
        <v>3.5634500965014311E-2</v>
      </c>
      <c r="Q42" s="29">
        <v>0</v>
      </c>
      <c r="R42" s="30">
        <v>3.7006155001749259E-2</v>
      </c>
      <c r="S42" s="10">
        <v>3.0498583350377844E-4</v>
      </c>
      <c r="T42" s="11">
        <v>3.7207140224238544E-2</v>
      </c>
      <c r="U42" s="29"/>
      <c r="V42" s="30"/>
      <c r="W42" s="10"/>
      <c r="X42" s="11"/>
      <c r="Y42" s="29"/>
      <c r="Z42" s="30"/>
    </row>
    <row r="43" spans="2:26">
      <c r="B43" s="13" t="s">
        <v>22</v>
      </c>
      <c r="C43" s="14">
        <v>2.18E-2</v>
      </c>
      <c r="D43" s="15">
        <v>1</v>
      </c>
      <c r="E43" s="31">
        <v>1.0200000000000001E-2</v>
      </c>
      <c r="F43" s="32">
        <v>1</v>
      </c>
      <c r="G43" s="14">
        <v>8.2954565883559504E-3</v>
      </c>
      <c r="H43" s="15">
        <v>1</v>
      </c>
      <c r="I43" s="31">
        <v>1.0265143517505199E-2</v>
      </c>
      <c r="J43" s="32">
        <v>0.99999999999999989</v>
      </c>
      <c r="K43" s="14">
        <v>-4.8202877213188201E-3</v>
      </c>
      <c r="L43" s="15">
        <v>1</v>
      </c>
      <c r="M43" s="31">
        <v>1.4500000000000001E-2</v>
      </c>
      <c r="N43" s="32">
        <v>1</v>
      </c>
      <c r="O43" s="14">
        <v>9.9000000000000008E-3</v>
      </c>
      <c r="P43" s="15">
        <v>1</v>
      </c>
      <c r="Q43" s="31">
        <v>0</v>
      </c>
      <c r="R43" s="32">
        <v>1</v>
      </c>
      <c r="S43" s="14">
        <v>8.2000000000000007E-3</v>
      </c>
      <c r="T43" s="15">
        <v>1</v>
      </c>
      <c r="U43" s="31"/>
      <c r="V43" s="32"/>
      <c r="W43" s="14"/>
      <c r="X43" s="15"/>
      <c r="Y43" s="31"/>
      <c r="Z43" s="32"/>
    </row>
    <row r="45" spans="2:26" ht="15.75">
      <c r="C45" s="62" t="s">
        <v>0</v>
      </c>
      <c r="D45" s="63"/>
      <c r="E45" s="63"/>
      <c r="F45" s="63"/>
      <c r="G45" s="63"/>
      <c r="H45" s="63"/>
      <c r="I45" s="50"/>
      <c r="J45" s="50"/>
    </row>
    <row r="46" spans="2:26" ht="15.75">
      <c r="B46" s="23" t="s">
        <v>27</v>
      </c>
      <c r="C46" s="57" t="str">
        <f ca="1">CONCATENATE(INDIRECT(CONCATENATE($C$2,C4))," - ",INDIRECT(CONCATENATE($C$2,G4))," ",$B$4)</f>
        <v>ינואר - מרץ 2019</v>
      </c>
      <c r="D46" s="58"/>
      <c r="E46" s="59" t="str">
        <f ca="1">CONCATENATE(INDIRECT(CONCATENATE($C$2,C4))," - ",INDIRECT(CONCATENATE($C$2,M4))," ",$B$4)</f>
        <v>ינואר - יוני 2019</v>
      </c>
      <c r="F46" s="60"/>
      <c r="G46" s="57" t="str">
        <f ca="1">CONCATENATE(INDIRECT(CONCATENATE($C$2,C4))," - ",INDIRECT(CONCATENATE($C$2,S4))," ",$B$4)</f>
        <v>ינואר - ספטמבר 2019</v>
      </c>
      <c r="H46" s="61"/>
      <c r="I46" s="56"/>
      <c r="J46" s="56"/>
    </row>
    <row r="47" spans="2:26" ht="30">
      <c r="B47" s="23"/>
      <c r="C47" s="7" t="s">
        <v>1</v>
      </c>
      <c r="D47" s="8" t="s">
        <v>2</v>
      </c>
      <c r="E47" s="27" t="s">
        <v>1</v>
      </c>
      <c r="F47" s="28" t="s">
        <v>2</v>
      </c>
      <c r="G47" s="7" t="s">
        <v>1</v>
      </c>
      <c r="H47" s="45" t="s">
        <v>2</v>
      </c>
      <c r="I47" s="51"/>
      <c r="J47" s="51"/>
    </row>
    <row r="48" spans="2:26">
      <c r="B48" s="9" t="s">
        <v>3</v>
      </c>
      <c r="C48" s="10">
        <f>(C8+1)*(E8+1)*(G8+1)-1</f>
        <v>-2.4313585954371941E-4</v>
      </c>
      <c r="D48" s="11">
        <f>H8</f>
        <v>5.3753415606967274E-2</v>
      </c>
      <c r="E48" s="29">
        <f t="shared" ref="E48:E66" si="0">(I8+1)*(K8+1)*(M8+1)*(C48+1)-1</f>
        <v>-3.5416653990694158E-4</v>
      </c>
      <c r="F48" s="30">
        <f>N8</f>
        <v>0.11312483780118787</v>
      </c>
      <c r="G48" s="10">
        <f>(O8+1)*(Q8+1)*(S8+1)*(E48+1)-1</f>
        <v>-6.3071270909353938E-4</v>
      </c>
      <c r="H48" s="46">
        <f>T8</f>
        <v>0.1041385885291104</v>
      </c>
      <c r="I48" s="52"/>
      <c r="J48" s="52"/>
    </row>
    <row r="49" spans="2:10">
      <c r="B49" s="12" t="s">
        <v>4</v>
      </c>
      <c r="C49" s="10">
        <f t="shared" ref="C49:C67" si="1">(C9+1)*(E9+1)*(G9+1)-1</f>
        <v>9.8132406255402316E-3</v>
      </c>
      <c r="D49" s="11">
        <f t="shared" ref="D49:D67" si="2">H9</f>
        <v>0.34289230858282782</v>
      </c>
      <c r="E49" s="29">
        <f t="shared" si="0"/>
        <v>1.4857877255095575E-2</v>
      </c>
      <c r="F49" s="30">
        <f t="shared" ref="F49:F67" si="3">N9</f>
        <v>0.33979448922353583</v>
      </c>
      <c r="G49" s="10">
        <f t="shared" ref="G49:G67" si="4">(O9+1)*(Q9+1)*(S9+1)*(E49+1)-1</f>
        <v>2.2129515312171222E-2</v>
      </c>
      <c r="H49" s="46">
        <f t="shared" ref="H49:H66" si="5">T9</f>
        <v>0.34293795136386068</v>
      </c>
      <c r="I49" s="52"/>
      <c r="J49" s="52"/>
    </row>
    <row r="50" spans="2:10">
      <c r="B50" s="12" t="s">
        <v>5</v>
      </c>
      <c r="C50" s="10">
        <f t="shared" si="1"/>
        <v>0</v>
      </c>
      <c r="D50" s="11">
        <f t="shared" si="2"/>
        <v>0</v>
      </c>
      <c r="E50" s="29">
        <f t="shared" si="0"/>
        <v>0</v>
      </c>
      <c r="F50" s="30">
        <f t="shared" si="3"/>
        <v>0</v>
      </c>
      <c r="G50" s="10">
        <f t="shared" si="4"/>
        <v>0</v>
      </c>
      <c r="H50" s="46">
        <f t="shared" si="5"/>
        <v>0</v>
      </c>
      <c r="I50" s="52"/>
      <c r="J50" s="52"/>
    </row>
    <row r="51" spans="2:10">
      <c r="B51" s="12" t="s">
        <v>6</v>
      </c>
      <c r="C51" s="10">
        <f t="shared" si="1"/>
        <v>0</v>
      </c>
      <c r="D51" s="11">
        <f t="shared" si="2"/>
        <v>0</v>
      </c>
      <c r="E51" s="29">
        <f t="shared" si="0"/>
        <v>0</v>
      </c>
      <c r="F51" s="30">
        <f t="shared" si="3"/>
        <v>0</v>
      </c>
      <c r="G51" s="10">
        <f t="shared" si="4"/>
        <v>0</v>
      </c>
      <c r="H51" s="46">
        <f t="shared" si="5"/>
        <v>0</v>
      </c>
      <c r="I51" s="52"/>
      <c r="J51" s="52"/>
    </row>
    <row r="52" spans="2:10">
      <c r="B52" s="12" t="s">
        <v>7</v>
      </c>
      <c r="C52" s="10">
        <f t="shared" si="1"/>
        <v>9.9464714686658962E-3</v>
      </c>
      <c r="D52" s="11">
        <f t="shared" si="2"/>
        <v>0.30018040307392058</v>
      </c>
      <c r="E52" s="29">
        <f t="shared" si="0"/>
        <v>1.624489004179952E-2</v>
      </c>
      <c r="F52" s="30">
        <f t="shared" si="3"/>
        <v>0.31549379552048373</v>
      </c>
      <c r="G52" s="10">
        <f t="shared" si="4"/>
        <v>2.1011672617703647E-2</v>
      </c>
      <c r="H52" s="46">
        <f t="shared" si="5"/>
        <v>0.31031724525295229</v>
      </c>
      <c r="I52" s="52"/>
      <c r="J52" s="52"/>
    </row>
    <row r="53" spans="2:10">
      <c r="B53" s="12" t="s">
        <v>8</v>
      </c>
      <c r="C53" s="10">
        <f t="shared" si="1"/>
        <v>2.2760854792425178E-4</v>
      </c>
      <c r="D53" s="11">
        <f t="shared" si="2"/>
        <v>3.5622541469705598E-3</v>
      </c>
      <c r="E53" s="29">
        <f t="shared" si="0"/>
        <v>3.3457765189859323E-4</v>
      </c>
      <c r="F53" s="30">
        <f t="shared" si="3"/>
        <v>3.5075889271318672E-3</v>
      </c>
      <c r="G53" s="10">
        <f t="shared" si="4"/>
        <v>4.2825180647243499E-4</v>
      </c>
      <c r="H53" s="46">
        <f t="shared" si="5"/>
        <v>3.1880284271165872E-3</v>
      </c>
      <c r="I53" s="52"/>
      <c r="J53" s="52"/>
    </row>
    <row r="54" spans="2:10">
      <c r="B54" s="12" t="s">
        <v>9</v>
      </c>
      <c r="C54" s="10">
        <f t="shared" si="1"/>
        <v>3.7340408580857076E-3</v>
      </c>
      <c r="D54" s="11">
        <f t="shared" si="2"/>
        <v>6.0726282209535423E-2</v>
      </c>
      <c r="E54" s="29">
        <f t="shared" si="0"/>
        <v>7.3270947344972193E-3</v>
      </c>
      <c r="F54" s="30">
        <f t="shared" si="3"/>
        <v>7.3363303183506062E-2</v>
      </c>
      <c r="G54" s="10">
        <f t="shared" si="4"/>
        <v>9.7315034862690553E-3</v>
      </c>
      <c r="H54" s="46">
        <f t="shared" si="5"/>
        <v>7.6019543355636918E-2</v>
      </c>
      <c r="I54" s="52"/>
      <c r="J54" s="52"/>
    </row>
    <row r="55" spans="2:10">
      <c r="B55" s="12" t="s">
        <v>10</v>
      </c>
      <c r="C55" s="10">
        <f t="shared" si="1"/>
        <v>1.3377153927151664E-2</v>
      </c>
      <c r="D55" s="11">
        <f t="shared" si="2"/>
        <v>0.20790529089614829</v>
      </c>
      <c r="E55" s="29">
        <f t="shared" si="0"/>
        <v>1.3481159370793305E-2</v>
      </c>
      <c r="F55" s="30">
        <f t="shared" si="3"/>
        <v>0.10279767144243432</v>
      </c>
      <c r="G55" s="10">
        <f t="shared" si="4"/>
        <v>1.469437561242426E-2</v>
      </c>
      <c r="H55" s="46">
        <f t="shared" si="5"/>
        <v>0.11365862325464281</v>
      </c>
      <c r="I55" s="52"/>
      <c r="J55" s="52"/>
    </row>
    <row r="56" spans="2:10">
      <c r="B56" s="12" t="s">
        <v>11</v>
      </c>
      <c r="C56" s="10">
        <f t="shared" si="1"/>
        <v>1.2784006848454155E-4</v>
      </c>
      <c r="D56" s="11">
        <f t="shared" si="2"/>
        <v>4.9121036504428022E-3</v>
      </c>
      <c r="E56" s="29">
        <f t="shared" si="0"/>
        <v>5.5991734733873422E-4</v>
      </c>
      <c r="F56" s="30">
        <f t="shared" si="3"/>
        <v>2.0172648318854257E-2</v>
      </c>
      <c r="G56" s="10">
        <f t="shared" si="4"/>
        <v>2.681012295644436E-4</v>
      </c>
      <c r="H56" s="46">
        <f t="shared" si="5"/>
        <v>1.8244765231126524E-2</v>
      </c>
      <c r="I56" s="52"/>
      <c r="J56" s="52"/>
    </row>
    <row r="57" spans="2:10">
      <c r="B57" s="12" t="s">
        <v>12</v>
      </c>
      <c r="C57" s="10">
        <f t="shared" si="1"/>
        <v>-8.1759421999394455E-5</v>
      </c>
      <c r="D57" s="11">
        <f t="shared" si="2"/>
        <v>2.1174452012019153E-3</v>
      </c>
      <c r="E57" s="29">
        <f t="shared" si="0"/>
        <v>1.0250757727092719E-5</v>
      </c>
      <c r="F57" s="30">
        <f t="shared" si="3"/>
        <v>2.0829624900858832E-3</v>
      </c>
      <c r="G57" s="10">
        <f t="shared" si="4"/>
        <v>-5.2659830714230083E-5</v>
      </c>
      <c r="H57" s="46">
        <f t="shared" si="5"/>
        <v>2.0595693381796443E-3</v>
      </c>
      <c r="I57" s="52"/>
      <c r="J57" s="52"/>
    </row>
    <row r="58" spans="2:10">
      <c r="B58" s="12" t="s">
        <v>13</v>
      </c>
      <c r="C58" s="10">
        <f t="shared" si="1"/>
        <v>5.9012166708782843E-7</v>
      </c>
      <c r="D58" s="11">
        <f t="shared" si="2"/>
        <v>1.7392449512627156E-6</v>
      </c>
      <c r="E58" s="29">
        <f t="shared" si="0"/>
        <v>-5.6629339106883947E-7</v>
      </c>
      <c r="F58" s="30">
        <f t="shared" si="3"/>
        <v>5.9076489844402945E-7</v>
      </c>
      <c r="G58" s="10">
        <f t="shared" si="4"/>
        <v>7.350922599513865E-7</v>
      </c>
      <c r="H58" s="46">
        <f t="shared" si="5"/>
        <v>5.6258636075732766E-6</v>
      </c>
      <c r="I58" s="52"/>
      <c r="J58" s="52"/>
    </row>
    <row r="59" spans="2:10">
      <c r="B59" s="12" t="s">
        <v>14</v>
      </c>
      <c r="C59" s="10">
        <f t="shared" si="1"/>
        <v>3.2192376887314467E-3</v>
      </c>
      <c r="D59" s="11">
        <f t="shared" si="2"/>
        <v>-2.3055127824125983E-3</v>
      </c>
      <c r="E59" s="29">
        <f t="shared" si="0"/>
        <v>7.2265935946054238E-3</v>
      </c>
      <c r="F59" s="30">
        <f t="shared" si="3"/>
        <v>9.9590759236676174E-5</v>
      </c>
      <c r="G59" s="10">
        <f t="shared" si="4"/>
        <v>1.0876734729142079E-2</v>
      </c>
      <c r="H59" s="46">
        <f t="shared" si="5"/>
        <v>1.6944163016739497E-3</v>
      </c>
      <c r="I59" s="52"/>
      <c r="J59" s="52"/>
    </row>
    <row r="60" spans="2:10">
      <c r="B60" s="12" t="s">
        <v>15</v>
      </c>
      <c r="C60" s="10">
        <f t="shared" si="1"/>
        <v>0</v>
      </c>
      <c r="D60" s="11">
        <f t="shared" si="2"/>
        <v>0</v>
      </c>
      <c r="E60" s="29">
        <f t="shared" si="0"/>
        <v>-6.6293138977213673E-5</v>
      </c>
      <c r="F60" s="30">
        <f t="shared" si="3"/>
        <v>1.7609398598456295E-4</v>
      </c>
      <c r="G60" s="10">
        <f t="shared" si="4"/>
        <v>-6.1463129828276397E-4</v>
      </c>
      <c r="H60" s="46">
        <f t="shared" si="5"/>
        <v>2.9331132320706277E-4</v>
      </c>
      <c r="I60" s="52"/>
      <c r="J60" s="52"/>
    </row>
    <row r="61" spans="2:10">
      <c r="B61" s="12" t="s">
        <v>16</v>
      </c>
      <c r="C61" s="10">
        <f t="shared" si="1"/>
        <v>3.6380643435363069E-5</v>
      </c>
      <c r="D61" s="11">
        <f t="shared" si="2"/>
        <v>0</v>
      </c>
      <c r="E61" s="29">
        <f t="shared" si="0"/>
        <v>3.6380643435363069E-5</v>
      </c>
      <c r="F61" s="30">
        <f t="shared" si="3"/>
        <v>0</v>
      </c>
      <c r="G61" s="10">
        <f t="shared" si="4"/>
        <v>3.6380643435363069E-5</v>
      </c>
      <c r="H61" s="46">
        <f t="shared" si="5"/>
        <v>0</v>
      </c>
      <c r="I61" s="52"/>
      <c r="J61" s="52"/>
    </row>
    <row r="62" spans="2:10">
      <c r="B62" s="12" t="s">
        <v>17</v>
      </c>
      <c r="C62" s="10">
        <f t="shared" si="1"/>
        <v>2.5458097280584013E-4</v>
      </c>
      <c r="D62" s="11">
        <f t="shared" si="2"/>
        <v>2.6254270169446824E-2</v>
      </c>
      <c r="E62" s="29">
        <f t="shared" si="0"/>
        <v>8.3130209732673599E-4</v>
      </c>
      <c r="F62" s="30">
        <f t="shared" si="3"/>
        <v>2.8435645447346305E-2</v>
      </c>
      <c r="G62" s="10">
        <f t="shared" si="4"/>
        <v>1.0096812342776929E-3</v>
      </c>
      <c r="H62" s="46">
        <f t="shared" si="5"/>
        <v>2.6860695361908007E-2</v>
      </c>
      <c r="I62" s="52"/>
      <c r="J62" s="52"/>
    </row>
    <row r="63" spans="2:10">
      <c r="B63" s="12" t="s">
        <v>18</v>
      </c>
      <c r="C63" s="10">
        <f t="shared" si="1"/>
        <v>0</v>
      </c>
      <c r="D63" s="11">
        <f t="shared" si="2"/>
        <v>0</v>
      </c>
      <c r="E63" s="29">
        <f t="shared" si="0"/>
        <v>0</v>
      </c>
      <c r="F63" s="30">
        <f t="shared" si="3"/>
        <v>0</v>
      </c>
      <c r="G63" s="10">
        <f t="shared" si="4"/>
        <v>0</v>
      </c>
      <c r="H63" s="46">
        <f t="shared" si="5"/>
        <v>0</v>
      </c>
      <c r="I63" s="52"/>
      <c r="J63" s="52"/>
    </row>
    <row r="64" spans="2:10">
      <c r="B64" s="12" t="s">
        <v>19</v>
      </c>
      <c r="C64" s="10">
        <f t="shared" si="1"/>
        <v>0</v>
      </c>
      <c r="D64" s="11">
        <f t="shared" si="2"/>
        <v>0</v>
      </c>
      <c r="E64" s="29">
        <f t="shared" si="0"/>
        <v>0</v>
      </c>
      <c r="F64" s="30">
        <f t="shared" si="3"/>
        <v>0</v>
      </c>
      <c r="G64" s="10">
        <f t="shared" si="4"/>
        <v>0</v>
      </c>
      <c r="H64" s="46">
        <f t="shared" si="5"/>
        <v>0</v>
      </c>
      <c r="I64" s="52"/>
      <c r="J64" s="52"/>
    </row>
    <row r="65" spans="2:10">
      <c r="B65" s="12" t="s">
        <v>20</v>
      </c>
      <c r="C65" s="10">
        <f t="shared" si="1"/>
        <v>0</v>
      </c>
      <c r="D65" s="11">
        <f t="shared" si="2"/>
        <v>0</v>
      </c>
      <c r="E65" s="29">
        <f t="shared" si="0"/>
        <v>0</v>
      </c>
      <c r="F65" s="30">
        <f t="shared" si="3"/>
        <v>9.5078213531428393E-4</v>
      </c>
      <c r="G65" s="10">
        <f t="shared" si="4"/>
        <v>-4.1405590056831088E-5</v>
      </c>
      <c r="H65" s="46">
        <f t="shared" si="5"/>
        <v>5.8163639697765264E-4</v>
      </c>
      <c r="I65" s="52"/>
      <c r="J65" s="52"/>
    </row>
    <row r="66" spans="2:10">
      <c r="B66" s="12" t="s">
        <v>21</v>
      </c>
      <c r="C66" s="10">
        <f t="shared" si="1"/>
        <v>0</v>
      </c>
      <c r="D66" s="11">
        <f t="shared" si="2"/>
        <v>0</v>
      </c>
      <c r="E66" s="29">
        <f t="shared" si="0"/>
        <v>0</v>
      </c>
      <c r="F66" s="30">
        <f t="shared" si="3"/>
        <v>0</v>
      </c>
      <c r="G66" s="10">
        <f t="shared" si="4"/>
        <v>0</v>
      </c>
      <c r="H66" s="46">
        <f t="shared" si="5"/>
        <v>0</v>
      </c>
      <c r="I66" s="52"/>
      <c r="J66" s="52"/>
    </row>
    <row r="67" spans="2:10">
      <c r="B67" s="13" t="s">
        <v>32</v>
      </c>
      <c r="C67" s="41">
        <f t="shared" si="1"/>
        <v>4.0785115776910352E-2</v>
      </c>
      <c r="D67" s="42">
        <f t="shared" si="2"/>
        <v>1.0000000000000002</v>
      </c>
      <c r="E67" s="38">
        <f>(I27+1)*(K27+1)*(M27+1)*(C67+1)-1</f>
        <v>6.157334946922588E-2</v>
      </c>
      <c r="F67" s="37">
        <f t="shared" si="3"/>
        <v>1.0000000000000002</v>
      </c>
      <c r="G67" s="41">
        <f t="shared" si="4"/>
        <v>8.087400561912883E-2</v>
      </c>
      <c r="H67" s="47">
        <v>1</v>
      </c>
      <c r="I67" s="53"/>
      <c r="J67" s="53"/>
    </row>
    <row r="68" spans="2:10">
      <c r="B68" s="35" t="s">
        <v>28</v>
      </c>
      <c r="C68" s="67">
        <f>C28+E28+G28</f>
        <v>5510</v>
      </c>
      <c r="D68" s="68"/>
      <c r="E68" s="65">
        <f>I28+K28+M28+C68</f>
        <v>8783.16</v>
      </c>
      <c r="F68" s="66"/>
      <c r="G68" s="67">
        <f>O28+Q28+S28+E68</f>
        <v>12170.939999999999</v>
      </c>
      <c r="H68" s="70"/>
      <c r="I68" s="69"/>
      <c r="J68" s="69"/>
    </row>
    <row r="69" spans="2:10">
      <c r="B69" s="16"/>
      <c r="C69" s="17"/>
      <c r="D69" s="17"/>
      <c r="E69" s="17"/>
      <c r="F69" s="17"/>
      <c r="G69" s="17"/>
      <c r="H69" s="17"/>
      <c r="I69" s="54"/>
      <c r="J69" s="54"/>
    </row>
    <row r="70" spans="2:10" ht="15.75">
      <c r="C70" s="62" t="s">
        <v>0</v>
      </c>
      <c r="D70" s="63"/>
      <c r="E70" s="63"/>
      <c r="F70" s="63"/>
      <c r="G70" s="63"/>
      <c r="H70" s="63"/>
      <c r="I70" s="50"/>
      <c r="J70" s="50"/>
    </row>
    <row r="71" spans="2:10" ht="15.75">
      <c r="B71" s="23" t="s">
        <v>27</v>
      </c>
      <c r="C71" s="57" t="str">
        <f ca="1">CONCATENATE(INDIRECT(CONCATENATE($C$2,$C$4))," - ",INDIRECT(CONCATENATE($C$2,$G$4))," ",$B$4)</f>
        <v>ינואר - מרץ 2019</v>
      </c>
      <c r="D71" s="58"/>
      <c r="E71" s="59" t="str">
        <f ca="1">CONCATENATE(INDIRECT(CONCATENATE($C$2,$C$4))," - ",INDIRECT(CONCATENATE($C$2,$M4))," ",$B$4)</f>
        <v>ינואר - יוני 2019</v>
      </c>
      <c r="F71" s="60"/>
      <c r="G71" s="57" t="str">
        <f ca="1">CONCATENATE(INDIRECT(CONCATENATE($C$2,$C$4))," - ",INDIRECT(CONCATENATE($C$2,$S$4))," ",$B$4)</f>
        <v>ינואר - ספטמבר 2019</v>
      </c>
      <c r="H71" s="61"/>
      <c r="I71" s="56"/>
      <c r="J71" s="56"/>
    </row>
    <row r="72" spans="2:10" ht="30">
      <c r="B72" s="23"/>
      <c r="C72" s="7" t="s">
        <v>1</v>
      </c>
      <c r="D72" s="8" t="s">
        <v>2</v>
      </c>
      <c r="E72" s="27" t="s">
        <v>1</v>
      </c>
      <c r="F72" s="28" t="s">
        <v>2</v>
      </c>
      <c r="G72" s="7" t="s">
        <v>1</v>
      </c>
      <c r="H72" s="45" t="s">
        <v>2</v>
      </c>
      <c r="I72" s="51"/>
      <c r="J72" s="51"/>
    </row>
    <row r="73" spans="2:10">
      <c r="B73" s="9" t="s">
        <v>23</v>
      </c>
      <c r="C73" s="18">
        <f>(C34+1)*(E34+1)*(G34+1)-1</f>
        <v>2.8540748834156693E-2</v>
      </c>
      <c r="D73" s="19">
        <f>H34</f>
        <v>0.83041120275716784</v>
      </c>
      <c r="E73" s="33">
        <f t="shared" ref="E73:E74" si="6">(I34+1)*(K34+1)*(M34+1)*(C73+1)-1</f>
        <v>4.4985149081023579E-2</v>
      </c>
      <c r="F73" s="34">
        <f>N34</f>
        <v>0.89198108250877839</v>
      </c>
      <c r="G73" s="18">
        <f>(O34+1)*(Q34+1)*(S34+1)*(E73+1)-1</f>
        <v>6.3092693472664108E-2</v>
      </c>
      <c r="H73" s="48">
        <f>T34</f>
        <v>0.88391268465718564</v>
      </c>
      <c r="I73" s="52"/>
      <c r="J73" s="52"/>
    </row>
    <row r="74" spans="2:10">
      <c r="B74" s="12" t="s">
        <v>24</v>
      </c>
      <c r="C74" s="18">
        <f t="shared" ref="C74:C75" si="7">(C35+1)*(E35+1)*(G35+1)-1</f>
        <v>1.2036040139937976E-2</v>
      </c>
      <c r="D74" s="19">
        <f t="shared" ref="D74:D75" si="8">H35</f>
        <v>0.16958879724283224</v>
      </c>
      <c r="E74" s="33">
        <f t="shared" si="6"/>
        <v>1.6072890762891756E-2</v>
      </c>
      <c r="F74" s="34">
        <f t="shared" ref="F74:F75" si="9">N35</f>
        <v>0.10801891749122171</v>
      </c>
      <c r="G74" s="18">
        <f t="shared" ref="G74:G75" si="10">(O35+1)*(Q35+1)*(S35+1)*(E74+1)-1</f>
        <v>1.6920307865953443E-2</v>
      </c>
      <c r="H74" s="48">
        <f t="shared" ref="H74:H75" si="11">T35</f>
        <v>0.11608731534281433</v>
      </c>
      <c r="I74" s="52"/>
      <c r="J74" s="52"/>
    </row>
    <row r="75" spans="2:10">
      <c r="B75" s="13" t="s">
        <v>32</v>
      </c>
      <c r="C75" s="43">
        <f t="shared" si="7"/>
        <v>4.0785115776910352E-2</v>
      </c>
      <c r="D75" s="44">
        <f t="shared" si="8"/>
        <v>1</v>
      </c>
      <c r="E75" s="39">
        <f>(I36+1)*(K36+1)*(M36+1)*(C75+1)-1</f>
        <v>6.157334946922588E-2</v>
      </c>
      <c r="F75" s="40">
        <f t="shared" si="9"/>
        <v>1</v>
      </c>
      <c r="G75" s="43">
        <f t="shared" si="10"/>
        <v>8.087400561912883E-2</v>
      </c>
      <c r="H75" s="49">
        <f t="shared" si="11"/>
        <v>1</v>
      </c>
      <c r="I75" s="53"/>
      <c r="J75" s="53"/>
    </row>
    <row r="76" spans="2:10">
      <c r="B76" s="16"/>
      <c r="C76" s="17"/>
      <c r="D76" s="17"/>
      <c r="E76" s="17"/>
      <c r="F76" s="17"/>
      <c r="G76" s="17"/>
      <c r="H76" s="17"/>
      <c r="I76" s="54"/>
      <c r="J76" s="54"/>
    </row>
    <row r="77" spans="2:10" ht="15.75">
      <c r="C77" s="62" t="s">
        <v>0</v>
      </c>
      <c r="D77" s="63"/>
      <c r="E77" s="63"/>
      <c r="F77" s="63"/>
      <c r="G77" s="63"/>
      <c r="H77" s="63"/>
      <c r="I77" s="50"/>
      <c r="J77" s="50"/>
    </row>
    <row r="78" spans="2:10" ht="15.75">
      <c r="B78" s="23" t="s">
        <v>27</v>
      </c>
      <c r="C78" s="57" t="str">
        <f ca="1">CONCATENATE(INDIRECT(CONCATENATE($C$2,$C$4))," - ",INDIRECT(CONCATENATE($C$2,$G$4))," ",$B$4)</f>
        <v>ינואר - מרץ 2019</v>
      </c>
      <c r="D78" s="58"/>
      <c r="E78" s="59" t="str">
        <f ca="1">CONCATENATE(INDIRECT(CONCATENATE($C$2,$C$4))," - ",INDIRECT(CONCATENATE($C$2,$M$4))," ",$B$4)</f>
        <v>ינואר - יוני 2019</v>
      </c>
      <c r="F78" s="60"/>
      <c r="G78" s="57" t="str">
        <f ca="1">CONCATENATE(INDIRECT(CONCATENATE($C$2,$C$4))," - ",INDIRECT(CONCATENATE($C$2,$S$4))," ",$B$4)</f>
        <v>ינואר - ספטמבר 2019</v>
      </c>
      <c r="H78" s="61"/>
      <c r="I78" s="56"/>
      <c r="J78" s="56"/>
    </row>
    <row r="79" spans="2:10" ht="30">
      <c r="B79" s="23"/>
      <c r="C79" s="7" t="s">
        <v>1</v>
      </c>
      <c r="D79" s="8" t="s">
        <v>2</v>
      </c>
      <c r="E79" s="27" t="s">
        <v>1</v>
      </c>
      <c r="F79" s="28" t="s">
        <v>2</v>
      </c>
      <c r="G79" s="7" t="s">
        <v>1</v>
      </c>
      <c r="H79" s="45" t="s">
        <v>2</v>
      </c>
      <c r="I79" s="51"/>
      <c r="J79" s="51"/>
    </row>
    <row r="80" spans="2:10">
      <c r="B80" s="9" t="s">
        <v>25</v>
      </c>
      <c r="C80" s="18">
        <f>(C41+1)*(E41+1)*(G41+1)-1</f>
        <v>3.7296512521233449E-2</v>
      </c>
      <c r="D80" s="19">
        <f>H41</f>
        <v>0.96997903941712027</v>
      </c>
      <c r="E80" s="33">
        <f t="shared" ref="E80:E82" si="12">(I41+1)*(K41+1)*(M41+1)*(C80+1)-1</f>
        <v>5.6575451532627774E-2</v>
      </c>
      <c r="F80" s="34">
        <f>N41</f>
        <v>0.96320298866103704</v>
      </c>
      <c r="G80" s="18">
        <f>(O41+1)*(Q41+1)*(S41+1)*(E80+1)-1</f>
        <v>7.4023026342162845E-2</v>
      </c>
      <c r="H80" s="48">
        <f>T41</f>
        <v>0.96279285977576146</v>
      </c>
      <c r="I80" s="52"/>
      <c r="J80" s="52"/>
    </row>
    <row r="81" spans="2:10">
      <c r="B81" s="12" t="s">
        <v>26</v>
      </c>
      <c r="C81" s="18">
        <f t="shared" ref="C81:C82" si="13">(C42+1)*(E42+1)*(G42+1)-1</f>
        <v>3.4240402232186273E-3</v>
      </c>
      <c r="D81" s="19">
        <f t="shared" ref="D81:D82" si="14">H42</f>
        <v>3.0020960582879733E-2</v>
      </c>
      <c r="E81" s="33">
        <f t="shared" si="12"/>
        <v>4.8138906238046619E-3</v>
      </c>
      <c r="F81" s="34">
        <f t="shared" ref="F81:F82" si="15">N42</f>
        <v>3.6797011338962904E-2</v>
      </c>
      <c r="G81" s="18">
        <f t="shared" ref="G81:G82" si="16">(O42+1)*(Q42+1)*(S42+1)*(E81+1)-1</f>
        <v>6.4764499185727686E-3</v>
      </c>
      <c r="H81" s="48">
        <f>T42</f>
        <v>3.7207140224238544E-2</v>
      </c>
      <c r="I81" s="52"/>
      <c r="J81" s="52"/>
    </row>
    <row r="82" spans="2:10">
      <c r="B82" s="13" t="s">
        <v>32</v>
      </c>
      <c r="C82" s="43">
        <f t="shared" si="13"/>
        <v>4.0785115776910352E-2</v>
      </c>
      <c r="D82" s="44">
        <f t="shared" si="14"/>
        <v>1</v>
      </c>
      <c r="E82" s="39">
        <f t="shared" si="12"/>
        <v>6.157334946922588E-2</v>
      </c>
      <c r="F82" s="40">
        <f t="shared" si="15"/>
        <v>1</v>
      </c>
      <c r="G82" s="43">
        <f t="shared" si="16"/>
        <v>8.087400561912883E-2</v>
      </c>
      <c r="H82" s="49">
        <f>T43</f>
        <v>1</v>
      </c>
      <c r="I82" s="53"/>
      <c r="J82" s="53"/>
    </row>
    <row r="83" spans="2:10">
      <c r="I83" s="55"/>
      <c r="J83" s="55"/>
    </row>
    <row r="84" spans="2:10">
      <c r="I84" s="55"/>
      <c r="J84" s="55"/>
    </row>
    <row r="85" spans="2:10">
      <c r="I85" s="55"/>
      <c r="J85" s="55"/>
    </row>
    <row r="86" spans="2:10">
      <c r="I86" s="55"/>
      <c r="J86" s="55"/>
    </row>
    <row r="87" spans="2:10">
      <c r="I87" s="55"/>
      <c r="J87" s="55"/>
    </row>
    <row r="88" spans="2:10">
      <c r="I88" s="55"/>
      <c r="J88" s="55"/>
    </row>
    <row r="89" spans="2:10">
      <c r="I89" s="55"/>
      <c r="J89" s="55"/>
    </row>
    <row r="90" spans="2:10">
      <c r="I90" s="55"/>
      <c r="J90" s="55"/>
    </row>
    <row r="91" spans="2:10">
      <c r="I91" s="55"/>
      <c r="J91" s="55"/>
    </row>
    <row r="92" spans="2:10">
      <c r="I92" s="55"/>
      <c r="J92" s="55"/>
    </row>
    <row r="93" spans="2:10">
      <c r="I93" s="55"/>
      <c r="J93" s="55"/>
    </row>
    <row r="94" spans="2:10">
      <c r="I94" s="55"/>
      <c r="J94" s="55"/>
    </row>
    <row r="95" spans="2:10">
      <c r="I95" s="55"/>
      <c r="J95" s="55"/>
    </row>
    <row r="96" spans="2:10">
      <c r="I96" s="55"/>
      <c r="J96" s="55"/>
    </row>
    <row r="97" spans="9:10">
      <c r="I97" s="55"/>
      <c r="J97" s="55"/>
    </row>
    <row r="98" spans="9:10">
      <c r="I98" s="55"/>
      <c r="J98" s="55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45:H45"/>
    <mergeCell ref="C70:H70"/>
    <mergeCell ref="C77:H77"/>
    <mergeCell ref="C68:D68"/>
    <mergeCell ref="E68:F68"/>
    <mergeCell ref="G68:H68"/>
    <mergeCell ref="C71:D71"/>
    <mergeCell ref="E71:F71"/>
    <mergeCell ref="G71:H71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I71:J71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a46656d4-8850-49b3-aebd-68bd05f7f43d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2019-11-03T12:42:49Z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