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2" i="5" l="1"/>
  <c r="G82" i="5"/>
  <c r="H81" i="5"/>
  <c r="G81" i="5"/>
  <c r="H80" i="5"/>
  <c r="G80" i="5"/>
  <c r="H75" i="5"/>
  <c r="G75" i="5"/>
  <c r="H74" i="5"/>
  <c r="G74" i="5"/>
  <c r="H73" i="5"/>
  <c r="G73" i="5"/>
  <c r="G68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F67" i="5" l="1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75" i="5"/>
  <c r="E75" i="5"/>
  <c r="F74" i="5"/>
  <c r="E74" i="5"/>
  <c r="F73" i="5"/>
  <c r="E73" i="5"/>
  <c r="F82" i="5"/>
  <c r="E82" i="5"/>
  <c r="F81" i="5"/>
  <c r="E81" i="5"/>
  <c r="F80" i="5"/>
  <c r="E80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39" i="5"/>
  <c r="E39" i="5"/>
  <c r="C6" i="5"/>
  <c r="E32" i="5"/>
  <c r="C32" i="5"/>
  <c r="G4" i="5" l="1"/>
  <c r="G32" i="5"/>
  <c r="E6" i="5"/>
  <c r="C71" i="5"/>
  <c r="G39" i="5"/>
  <c r="I4" i="5" l="1"/>
  <c r="I6" i="5"/>
  <c r="I32" i="5"/>
  <c r="G6" i="5"/>
  <c r="C46" i="5"/>
  <c r="I39" i="5"/>
  <c r="C78" i="5"/>
  <c r="K4" i="5" l="1"/>
  <c r="K39" i="5"/>
  <c r="M4" i="5" l="1"/>
  <c r="M32" i="5"/>
  <c r="K6" i="5"/>
  <c r="E71" i="5"/>
  <c r="K32" i="5"/>
  <c r="E78" i="5"/>
  <c r="E46" i="5"/>
  <c r="O4" i="5" l="1"/>
  <c r="M6" i="5"/>
  <c r="O6" i="5"/>
  <c r="M39" i="5"/>
  <c r="Q4" i="5" l="1"/>
  <c r="S4" i="5" s="1"/>
  <c r="G71" i="5"/>
  <c r="O39" i="5"/>
  <c r="Q6" i="5"/>
  <c r="O32" i="5"/>
  <c r="U4" i="5" l="1"/>
  <c r="Q32" i="5"/>
  <c r="S32" i="5"/>
  <c r="G78" i="5"/>
  <c r="U39" i="5"/>
  <c r="S6" i="5"/>
  <c r="G46" i="5"/>
  <c r="S39" i="5"/>
  <c r="U32" i="5"/>
  <c r="Q39" i="5"/>
  <c r="W4" i="5" l="1"/>
  <c r="W32" i="5"/>
  <c r="W39" i="5"/>
  <c r="U6" i="5"/>
  <c r="Y4" i="5" l="1"/>
  <c r="Y32" i="5"/>
  <c r="Y39" i="5"/>
  <c r="W6" i="5"/>
  <c r="Y6" i="5"/>
</calcChain>
</file>

<file path=xl/sharedStrings.xml><?xml version="1.0" encoding="utf-8"?>
<sst xmlns="http://schemas.openxmlformats.org/spreadsheetml/2006/main" count="173" uniqueCount="47">
  <si>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</si>
  <si>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</si>
  <si>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</si>
  <si>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</si>
  <si>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</si>
  <si>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</si>
  <si>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</si>
  <si>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</si>
  <si>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</si>
  <si>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</si>
  <si>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</si>
  <si>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</si>
  <si>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</si>
  <si>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</si>
  <si>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</si>
  <si>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</si>
  <si>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</si>
  <si>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</si>
  <si>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</si>
  <si>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</si>
  <si>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</si>
  <si>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</si>
  <si>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</si>
  <si>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</si>
  <si>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</si>
  <si>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</si>
  <si>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</si>
  <si>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</si>
  <si>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</si>
  <si>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</si>
  <si>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</si>
  <si>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</si>
  <si>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</si>
  <si>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</si>
  <si>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</si>
  <si>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</si>
  <si>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</si>
  <si>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</si>
  <si>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</si>
  <si>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</si>
  <si>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</si>
  <si>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</si>
  <si>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</si>
  <si>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</si>
  <si>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</si>
  <si>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</si>
  <si>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לבני 60 ומעלה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</si>
</sst>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70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7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 bestFit="1" customWidth="1"/>
    <col min="9" max="9" width="7" style="1" bestFit="1" customWidth="1"/>
    <col min="10" max="10" width="9.125" style="1" bestFit="1" customWidth="1"/>
    <col min="11" max="11" width="7" style="1" bestFit="1" customWidth="1"/>
    <col min="12" max="12" width="9.125" style="1" bestFit="1" customWidth="1"/>
    <col min="13" max="13" width="7" style="1" bestFit="1" customWidth="1"/>
    <col min="14" max="14" width="9.125" style="1" bestFit="1" customWidth="1"/>
    <col min="15" max="15" width="7" style="1" bestFit="1" customWidth="1"/>
    <col min="16" max="16" width="9.125" style="1" bestFit="1" customWidth="1"/>
    <col min="17" max="17" width="7" style="1" bestFit="1" customWidth="1"/>
    <col min="18" max="18" width="9.125" style="1" bestFit="1" customWidth="1"/>
    <col min="19" max="19" width="7" style="1" bestFit="1" customWidth="1"/>
    <col min="20" max="20" width="9.125" style="1" bestFit="1" customWidth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1" t="s">
        <v>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-1.7053433991133795E-4</v>
      </c>
      <c r="D8" s="11">
        <v>6.5816273226797548E-2</v>
      </c>
      <c r="E8" s="29">
        <v>-5.9292175138526641E-5</v>
      </c>
      <c r="F8" s="30">
        <v>6.9099466112678823E-2</v>
      </c>
      <c r="G8" s="10">
        <v>1.3172074252601967E-4</v>
      </c>
      <c r="H8" s="11">
        <v>6.8354785873289081E-2</v>
      </c>
      <c r="I8" s="29">
        <v>3.1181534491727392E-5</v>
      </c>
      <c r="J8" s="30">
        <v>6.4771859917251762E-2</v>
      </c>
      <c r="K8" s="10">
        <v>1.2498105083051563E-4</v>
      </c>
      <c r="L8" s="11">
        <v>6.3262089798331408E-2</v>
      </c>
      <c r="M8" s="29">
        <v>-1.6072319504624506E-4</v>
      </c>
      <c r="N8" s="30">
        <v>0.11142737834559963</v>
      </c>
      <c r="O8" s="10">
        <v>-2.3496360638379835E-4</v>
      </c>
      <c r="P8" s="11">
        <v>9.9015247386297481E-2</v>
      </c>
      <c r="Q8" s="29">
        <v>1.8375553105193313E-4</v>
      </c>
      <c r="R8" s="30">
        <v>9.9896348276629743E-2</v>
      </c>
      <c r="S8" s="10">
        <v>-1.2264758945623151E-5</v>
      </c>
      <c r="T8" s="11">
        <v>0.10635122620009982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4.1929560579270194E-3</v>
      </c>
      <c r="D9" s="11">
        <v>0.28843060048796704</v>
      </c>
      <c r="E9" s="29">
        <v>1.8730790940875621E-3</v>
      </c>
      <c r="F9" s="30">
        <v>0.28111751076928715</v>
      </c>
      <c r="G9" s="10">
        <v>2.3644397121496846E-3</v>
      </c>
      <c r="H9" s="11">
        <v>0.28610895783627277</v>
      </c>
      <c r="I9" s="29">
        <v>1.1336760807878952E-3</v>
      </c>
      <c r="J9" s="30">
        <v>0.28624715010679586</v>
      </c>
      <c r="K9" s="10">
        <v>1.1848801052483746E-3</v>
      </c>
      <c r="L9" s="11">
        <v>0.28497519799075821</v>
      </c>
      <c r="M9" s="29">
        <v>1.9319133941361826E-3</v>
      </c>
      <c r="N9" s="30">
        <v>0.29725956307161516</v>
      </c>
      <c r="O9" s="10">
        <v>4.9084098427338843E-3</v>
      </c>
      <c r="P9" s="11">
        <v>0.30019768809745295</v>
      </c>
      <c r="Q9" s="29">
        <v>3.7319177446202539E-3</v>
      </c>
      <c r="R9" s="30">
        <v>0.30103439776265511</v>
      </c>
      <c r="S9" s="10">
        <v>8.425310435300192E-4</v>
      </c>
      <c r="T9" s="11">
        <v>0.28711230243543601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4.2073053723157587E-3</v>
      </c>
      <c r="D12" s="11">
        <v>0.33123674383922413</v>
      </c>
      <c r="E12" s="29">
        <v>3.5812823287957197E-3</v>
      </c>
      <c r="F12" s="30">
        <v>0.3318578733616695</v>
      </c>
      <c r="G12" s="10">
        <v>3.0719531384446812E-3</v>
      </c>
      <c r="H12" s="11">
        <v>0.32532085472831446</v>
      </c>
      <c r="I12" s="29">
        <v>2.7009802013341863E-3</v>
      </c>
      <c r="J12" s="30">
        <v>0.33147661862234745</v>
      </c>
      <c r="K12" s="10">
        <v>6.9850394969291952E-4</v>
      </c>
      <c r="L12" s="11">
        <v>0.33931863427863901</v>
      </c>
      <c r="M12" s="29">
        <v>3.5037045066722058E-3</v>
      </c>
      <c r="N12" s="30">
        <v>0.33942432066959494</v>
      </c>
      <c r="O12" s="10">
        <v>2.9612396994791023E-3</v>
      </c>
      <c r="P12" s="11">
        <v>0.33594895361978144</v>
      </c>
      <c r="Q12" s="29">
        <v>-6.0022071992478049E-5</v>
      </c>
      <c r="R12" s="30">
        <v>0.32997116885099326</v>
      </c>
      <c r="S12" s="10">
        <v>2.0312276364582984E-3</v>
      </c>
      <c r="T12" s="11">
        <v>0.3308661951369346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1.779008108730766E-4</v>
      </c>
      <c r="D13" s="11">
        <v>4.092874711574713E-3</v>
      </c>
      <c r="E13" s="29">
        <v>4.9262392458112947E-5</v>
      </c>
      <c r="F13" s="30">
        <v>4.1181516151919152E-3</v>
      </c>
      <c r="G13" s="10">
        <v>5.9601084041709912E-5</v>
      </c>
      <c r="H13" s="11">
        <v>4.0142919182574854E-3</v>
      </c>
      <c r="I13" s="29">
        <v>7.0949109530294625E-5</v>
      </c>
      <c r="J13" s="30">
        <v>3.8375217666411642E-3</v>
      </c>
      <c r="K13" s="10">
        <v>4.5096390435363076E-6</v>
      </c>
      <c r="L13" s="11">
        <v>3.7711993421638812E-3</v>
      </c>
      <c r="M13" s="29">
        <v>6.3824894427655629E-5</v>
      </c>
      <c r="N13" s="30">
        <v>3.9504078444951539E-3</v>
      </c>
      <c r="O13" s="10">
        <v>1.0510199922599261E-4</v>
      </c>
      <c r="P13" s="11">
        <v>3.9016089672625058E-3</v>
      </c>
      <c r="Q13" s="29">
        <v>1.7185448968106611E-5</v>
      </c>
      <c r="R13" s="30">
        <v>3.7825953656718415E-3</v>
      </c>
      <c r="S13" s="10">
        <v>1.8359169160732607E-5</v>
      </c>
      <c r="T13" s="11">
        <v>3.5968514416027629E-3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3.6008656964723368E-3</v>
      </c>
      <c r="D14" s="11">
        <v>7.5298831655717505E-2</v>
      </c>
      <c r="E14" s="29">
        <v>1.1401879712180016E-3</v>
      </c>
      <c r="F14" s="30">
        <v>7.4018510507098581E-2</v>
      </c>
      <c r="G14" s="10">
        <v>-7.8774837191870949E-4</v>
      </c>
      <c r="H14" s="11">
        <v>7.2823386752340916E-2</v>
      </c>
      <c r="I14" s="29">
        <v>2.1766383848885744E-3</v>
      </c>
      <c r="J14" s="30">
        <v>7.4318739437587863E-2</v>
      </c>
      <c r="K14" s="10">
        <v>-6.8921700575651169E-4</v>
      </c>
      <c r="L14" s="11">
        <v>7.6501243023751969E-2</v>
      </c>
      <c r="M14" s="29">
        <v>2.37221403005905E-3</v>
      </c>
      <c r="N14" s="30">
        <v>9.0999424277036722E-2</v>
      </c>
      <c r="O14" s="10">
        <v>4.8981651037717532E-4</v>
      </c>
      <c r="P14" s="11">
        <v>9.2995050235080687E-2</v>
      </c>
      <c r="Q14" s="29">
        <v>-1.1649900557002229E-3</v>
      </c>
      <c r="R14" s="30">
        <v>9.3096863684279177E-2</v>
      </c>
      <c r="S14" s="10">
        <v>2.1447212746506681E-3</v>
      </c>
      <c r="T14" s="11">
        <v>9.8215977437800819E-2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7.5149527267255479E-3</v>
      </c>
      <c r="D15" s="11">
        <v>0.20721460045493753</v>
      </c>
      <c r="E15" s="29">
        <v>2.6015774495946726E-3</v>
      </c>
      <c r="F15" s="30">
        <v>0.20470873173165205</v>
      </c>
      <c r="G15" s="10">
        <v>4.1465215295400943E-3</v>
      </c>
      <c r="H15" s="11">
        <v>0.21152560675765819</v>
      </c>
      <c r="I15" s="29">
        <v>4.0167871106997965E-3</v>
      </c>
      <c r="J15" s="30">
        <v>0.19720828482061925</v>
      </c>
      <c r="K15" s="10">
        <v>-7.5658083989086191E-3</v>
      </c>
      <c r="L15" s="11">
        <v>0.18312046540901555</v>
      </c>
      <c r="M15" s="29">
        <v>2.659296036608689E-3</v>
      </c>
      <c r="N15" s="30">
        <v>9.6607983279224971E-2</v>
      </c>
      <c r="O15" s="10">
        <v>-9.1031038159654972E-4</v>
      </c>
      <c r="P15" s="11">
        <v>0.10625037062523351</v>
      </c>
      <c r="Q15" s="29">
        <v>-1.907343849028644E-3</v>
      </c>
      <c r="R15" s="30">
        <v>0.11210325194194659</v>
      </c>
      <c r="S15" s="10">
        <v>1.8124282333786619E-3</v>
      </c>
      <c r="T15" s="11">
        <v>0.11324391148203804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1.9352633991706105E-5</v>
      </c>
      <c r="D16" s="11">
        <v>6.4892706713891492E-3</v>
      </c>
      <c r="E16" s="29">
        <v>-1.5654712407940341E-5</v>
      </c>
      <c r="F16" s="30">
        <v>6.3535621042594649E-3</v>
      </c>
      <c r="G16" s="10">
        <v>1.7053935748893859E-4</v>
      </c>
      <c r="H16" s="11">
        <v>6.5818696883748811E-3</v>
      </c>
      <c r="I16" s="29">
        <v>4.3473179347499581E-5</v>
      </c>
      <c r="J16" s="30">
        <v>1.2422486795633564E-2</v>
      </c>
      <c r="K16" s="10">
        <v>-1.2876796939210574E-6</v>
      </c>
      <c r="L16" s="11">
        <v>1.6373432245984067E-2</v>
      </c>
      <c r="M16" s="29">
        <v>4.8166635077205713E-4</v>
      </c>
      <c r="N16" s="30">
        <v>2.5045668079458194E-2</v>
      </c>
      <c r="O16" s="10">
        <v>-6.9477356767540677E-4</v>
      </c>
      <c r="P16" s="11">
        <v>2.3927381928796558E-2</v>
      </c>
      <c r="Q16" s="29">
        <v>-4.0068623084280237E-4</v>
      </c>
      <c r="R16" s="30">
        <v>2.2734512592381538E-2</v>
      </c>
      <c r="S16" s="10">
        <v>3.1479074295617392E-4</v>
      </c>
      <c r="T16" s="11">
        <v>2.2391231364803491E-2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-3.344080426920507E-4</v>
      </c>
      <c r="D17" s="11">
        <v>1.1537229528395091E-2</v>
      </c>
      <c r="E17" s="29">
        <v>-7.1440913940143232E-5</v>
      </c>
      <c r="F17" s="30">
        <v>1.1455874926514452E-2</v>
      </c>
      <c r="G17" s="10">
        <v>8.4178458718829448E-5</v>
      </c>
      <c r="H17" s="11">
        <v>1.1658130398011796E-2</v>
      </c>
      <c r="I17" s="29">
        <v>-1.3535430967342096E-4</v>
      </c>
      <c r="J17" s="30">
        <v>1.210202262914542E-2</v>
      </c>
      <c r="K17" s="10">
        <v>4.964896829628784E-5</v>
      </c>
      <c r="L17" s="11">
        <v>1.2781166368949916E-2</v>
      </c>
      <c r="M17" s="29">
        <v>2.5090600376638658E-5</v>
      </c>
      <c r="N17" s="30">
        <v>1.330034384903782E-2</v>
      </c>
      <c r="O17" s="10">
        <v>-4.0116470342720111E-4</v>
      </c>
      <c r="P17" s="11">
        <v>1.3936480698790133E-2</v>
      </c>
      <c r="Q17" s="29">
        <v>1.236930667155221E-4</v>
      </c>
      <c r="R17" s="30">
        <v>1.3660010368645163E-2</v>
      </c>
      <c r="S17" s="10">
        <v>1.2617090370990318E-4</v>
      </c>
      <c r="T17" s="11">
        <v>1.3489510101401115E-2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1.0144961455488224E-6</v>
      </c>
      <c r="D18" s="11">
        <v>2.1194948371536721E-6</v>
      </c>
      <c r="E18" s="29">
        <v>-5.597749318658764E-7</v>
      </c>
      <c r="F18" s="30">
        <v>1.9744234183665172E-6</v>
      </c>
      <c r="G18" s="10">
        <v>1.7481245185017341E-7</v>
      </c>
      <c r="H18" s="11">
        <v>1.9968105817896162E-6</v>
      </c>
      <c r="I18" s="29">
        <v>-1.1362133259390556E-6</v>
      </c>
      <c r="J18" s="30">
        <v>1.706197133450339E-6</v>
      </c>
      <c r="K18" s="10">
        <v>-2.1670836033340322E-8</v>
      </c>
      <c r="L18" s="11">
        <v>8.5359218813368616E-7</v>
      </c>
      <c r="M18" s="29">
        <v>-1.3700890572370594E-7</v>
      </c>
      <c r="N18" s="30">
        <v>7.6865897045886006E-7</v>
      </c>
      <c r="O18" s="10">
        <v>2.4556501803184863E-7</v>
      </c>
      <c r="P18" s="11">
        <v>2.1705184756366147E-6</v>
      </c>
      <c r="Q18" s="29">
        <v>3.2164738891816984E-6</v>
      </c>
      <c r="R18" s="30">
        <v>3.9953392797358365E-6</v>
      </c>
      <c r="S18" s="10">
        <v>1.2229690915461662E-6</v>
      </c>
      <c r="T18" s="11">
        <v>6.847008955394782E-6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2.7592615587194529E-3</v>
      </c>
      <c r="D19" s="11">
        <v>-4.1309519807807187E-3</v>
      </c>
      <c r="E19" s="29">
        <v>9.1314352802267739E-4</v>
      </c>
      <c r="F19" s="30">
        <v>-2.4463259277150845E-3</v>
      </c>
      <c r="G19" s="10">
        <v>-9.2084250461946834E-4</v>
      </c>
      <c r="H19" s="11">
        <v>-2.1096104238695623E-3</v>
      </c>
      <c r="I19" s="29">
        <v>5.3856907695568382E-4</v>
      </c>
      <c r="J19" s="30">
        <v>-1.4601199392250898E-3</v>
      </c>
      <c r="K19" s="10">
        <v>-1.2595640917386809E-4</v>
      </c>
      <c r="L19" s="11">
        <v>-9.0159805258101201E-4</v>
      </c>
      <c r="M19" s="29">
        <v>4.0447191578660497E-3</v>
      </c>
      <c r="N19" s="30">
        <v>3.1406655270456647E-4</v>
      </c>
      <c r="O19" s="10">
        <v>1.8195954321385442E-3</v>
      </c>
      <c r="P19" s="11">
        <v>3.8006438098045956E-3</v>
      </c>
      <c r="Q19" s="29">
        <v>-1.8629535386983102E-3</v>
      </c>
      <c r="R19" s="30">
        <v>1.541709887123509E-3</v>
      </c>
      <c r="S19" s="10">
        <v>1.8125820380625397E-3</v>
      </c>
      <c r="T19" s="11">
        <v>1.8154025934472404E-3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-5.6171832248787589E-6</v>
      </c>
      <c r="L20" s="11">
        <v>-4.0444622885763165E-6</v>
      </c>
      <c r="M20" s="29">
        <v>-7.7948056031501955E-5</v>
      </c>
      <c r="N20" s="30">
        <v>2.1289837016639311E-4</v>
      </c>
      <c r="O20" s="10">
        <v>-1.3834939407684506E-4</v>
      </c>
      <c r="P20" s="11">
        <v>4.0382144955673603E-4</v>
      </c>
      <c r="Q20" s="29">
        <v>1.6727399356879978E-4</v>
      </c>
      <c r="R20" s="30">
        <v>7.0816327580225564E-4</v>
      </c>
      <c r="S20" s="10">
        <v>-5.1334924558319177E-4</v>
      </c>
      <c r="T20" s="11">
        <v>3.5037491138457575E-4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3.7918121334580233E-5</v>
      </c>
      <c r="F21" s="30">
        <v>4.9718702299334705E-3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2.0085710587404539E-5</v>
      </c>
      <c r="D22" s="11">
        <v>1.2838360830240512E-2</v>
      </c>
      <c r="E22" s="29">
        <v>4.6663917468436967E-5</v>
      </c>
      <c r="F22" s="30">
        <v>1.3640879805807797E-2</v>
      </c>
      <c r="G22" s="10">
        <v>1.3924359388381088E-4</v>
      </c>
      <c r="H22" s="11">
        <v>1.4654639912647732E-2</v>
      </c>
      <c r="I22" s="29">
        <v>7.6827282293264178E-5</v>
      </c>
      <c r="J22" s="30">
        <v>1.806596395180627E-2</v>
      </c>
      <c r="K22" s="10">
        <v>1.2020610423825788E-4</v>
      </c>
      <c r="L22" s="11">
        <v>1.9792884263592398E-2</v>
      </c>
      <c r="M22" s="29">
        <v>2.4739106061980336E-4</v>
      </c>
      <c r="N22" s="30">
        <v>1.9099284977969491E-2</v>
      </c>
      <c r="O22" s="10">
        <v>5.0860811378041283E-5</v>
      </c>
      <c r="P22" s="11">
        <v>1.7955100732633542E-2</v>
      </c>
      <c r="Q22" s="29">
        <v>1.6895348744866038E-4</v>
      </c>
      <c r="R22" s="30">
        <v>1.9926323898202401E-2</v>
      </c>
      <c r="S22" s="10">
        <v>1.1796232885031831E-4</v>
      </c>
      <c r="T22" s="11">
        <v>2.1054011152377424E-2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1.1247318845544537E-5</v>
      </c>
      <c r="D25" s="11">
        <v>1.1740470797004779E-3</v>
      </c>
      <c r="E25" s="29">
        <v>3.8327734387111803E-6</v>
      </c>
      <c r="F25" s="30">
        <v>1.1019203402034116E-3</v>
      </c>
      <c r="G25" s="10">
        <v>6.1491216336475763E-6</v>
      </c>
      <c r="H25" s="11">
        <v>1.0650897481205832E-3</v>
      </c>
      <c r="I25" s="29">
        <v>5.6296781086371037E-6</v>
      </c>
      <c r="J25" s="30">
        <v>1.0077656942630829E-3</v>
      </c>
      <c r="K25" s="10">
        <v>0</v>
      </c>
      <c r="L25" s="11">
        <v>1.0084762014951907E-3</v>
      </c>
      <c r="M25" s="29">
        <v>8.9882284451395711E-6</v>
      </c>
      <c r="N25" s="30">
        <v>2.3578920241263592E-3</v>
      </c>
      <c r="O25" s="10">
        <v>-5.5708207190968859E-5</v>
      </c>
      <c r="P25" s="11">
        <v>1.6654819308343403E-3</v>
      </c>
      <c r="Q25" s="29">
        <v>0</v>
      </c>
      <c r="R25" s="30">
        <v>1.5406587563896893E-3</v>
      </c>
      <c r="S25" s="10">
        <v>3.6176646799517199E-6</v>
      </c>
      <c r="T25" s="11">
        <v>1.5061587337185935E-3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2.2000000000000002E-2</v>
      </c>
      <c r="D27" s="15">
        <v>1</v>
      </c>
      <c r="E27" s="31">
        <v>1.01E-2</v>
      </c>
      <c r="F27" s="32">
        <v>0.99999999999999978</v>
      </c>
      <c r="G27" s="14">
        <v>8.4659306743410899E-3</v>
      </c>
      <c r="H27" s="15">
        <v>1</v>
      </c>
      <c r="I27" s="31">
        <v>1.06582211154382E-2</v>
      </c>
      <c r="J27" s="32">
        <v>0.99999999999999989</v>
      </c>
      <c r="K27" s="14">
        <v>-6.2051785302439403E-3</v>
      </c>
      <c r="L27" s="15">
        <v>1.0000000000000002</v>
      </c>
      <c r="M27" s="31">
        <v>1.5100000000000001E-2</v>
      </c>
      <c r="N27" s="32">
        <v>0.99999999999999989</v>
      </c>
      <c r="O27" s="14">
        <v>7.9000000000000008E-3</v>
      </c>
      <c r="P27" s="15">
        <v>1.0000000000000002</v>
      </c>
      <c r="Q27" s="31">
        <v>-1E-3</v>
      </c>
      <c r="R27" s="32">
        <v>1</v>
      </c>
      <c r="S27" s="14">
        <v>8.6999999999999994E-3</v>
      </c>
      <c r="T27" s="15">
        <v>0.99999999999999978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6">
        <v>7240</v>
      </c>
      <c r="D28" s="67"/>
      <c r="E28" s="64">
        <v>3556</v>
      </c>
      <c r="F28" s="65"/>
      <c r="G28" s="66">
        <v>3115</v>
      </c>
      <c r="H28" s="67"/>
      <c r="I28" s="64">
        <v>4155</v>
      </c>
      <c r="J28" s="65"/>
      <c r="K28" s="66">
        <v>-2490.4</v>
      </c>
      <c r="L28" s="67"/>
      <c r="M28" s="64">
        <v>6257.27</v>
      </c>
      <c r="N28" s="65"/>
      <c r="O28" s="66">
        <v>3426.22</v>
      </c>
      <c r="P28" s="67"/>
      <c r="Q28" s="64">
        <v>-432.53</v>
      </c>
      <c r="R28" s="65"/>
      <c r="S28" s="66">
        <v>4125.1499999999996</v>
      </c>
      <c r="T28" s="67"/>
      <c r="U28" s="64"/>
      <c r="V28" s="65"/>
      <c r="W28" s="66"/>
      <c r="X28" s="67"/>
      <c r="Y28" s="64"/>
      <c r="Z28" s="65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1" t="s">
        <v>0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1.4677312152626649E-2</v>
      </c>
      <c r="D34" s="19">
        <v>0.78188177898415634</v>
      </c>
      <c r="E34" s="33">
        <v>7.8106664789301637E-3</v>
      </c>
      <c r="F34" s="34">
        <v>0.78387570473538615</v>
      </c>
      <c r="G34" s="18">
        <v>4.3382403206335234E-3</v>
      </c>
      <c r="H34" s="19">
        <v>0.78383812153423915</v>
      </c>
      <c r="I34" s="33">
        <v>6.4580890557288297E-3</v>
      </c>
      <c r="J34" s="34">
        <v>0.78101913790324162</v>
      </c>
      <c r="K34" s="18">
        <v>1.5754493691686904E-3</v>
      </c>
      <c r="L34" s="19">
        <v>0.78567090559512509</v>
      </c>
      <c r="M34" s="33">
        <v>7.4163466250943737E-3</v>
      </c>
      <c r="N34" s="34">
        <v>0.85305139719712009</v>
      </c>
      <c r="O34" s="18">
        <v>1.0310232740480105E-2</v>
      </c>
      <c r="P34" s="19">
        <v>0.8446897567355709</v>
      </c>
      <c r="Q34" s="33">
        <v>1.783690880454966E-3</v>
      </c>
      <c r="R34" s="34">
        <v>0.85041173335920106</v>
      </c>
      <c r="S34" s="18">
        <v>5.690583572866865E-3</v>
      </c>
      <c r="T34" s="19">
        <v>0.84539116616514409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7.3226878473733568E-3</v>
      </c>
      <c r="D35" s="11">
        <v>0.21811822101584355</v>
      </c>
      <c r="E35" s="29">
        <v>2.2893335210698376E-3</v>
      </c>
      <c r="F35" s="30">
        <v>0.2161242952646138</v>
      </c>
      <c r="G35" s="10">
        <v>4.1276903537075657E-3</v>
      </c>
      <c r="H35" s="11">
        <v>0.21616187846576079</v>
      </c>
      <c r="I35" s="29">
        <v>4.2001320597093708E-3</v>
      </c>
      <c r="J35" s="30">
        <v>0.21898086209675835</v>
      </c>
      <c r="K35" s="10">
        <v>-7.7806278994126312E-3</v>
      </c>
      <c r="L35" s="11">
        <v>0.21432909440487494</v>
      </c>
      <c r="M35" s="29">
        <v>7.683653374905626E-3</v>
      </c>
      <c r="N35" s="30">
        <v>0.14694860280287983</v>
      </c>
      <c r="O35" s="10">
        <v>-2.4102327404801043E-3</v>
      </c>
      <c r="P35" s="11">
        <v>0.15531024326442905</v>
      </c>
      <c r="Q35" s="29">
        <v>-2.783690880454966E-3</v>
      </c>
      <c r="R35" s="30">
        <v>0.14958826664079894</v>
      </c>
      <c r="S35" s="10">
        <v>3.0094164271331349E-3</v>
      </c>
      <c r="T35" s="11">
        <v>0.15460883383485599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2.2000000000000002E-2</v>
      </c>
      <c r="D36" s="15">
        <v>0.99999999999999989</v>
      </c>
      <c r="E36" s="31">
        <v>1.01E-2</v>
      </c>
      <c r="F36" s="32">
        <v>1</v>
      </c>
      <c r="G36" s="14">
        <v>8.4659306743410899E-3</v>
      </c>
      <c r="H36" s="15">
        <v>1</v>
      </c>
      <c r="I36" s="31">
        <v>1.06582211154382E-2</v>
      </c>
      <c r="J36" s="32">
        <v>1</v>
      </c>
      <c r="K36" s="14">
        <v>-6.2051785302439403E-3</v>
      </c>
      <c r="L36" s="15">
        <v>1</v>
      </c>
      <c r="M36" s="31">
        <v>1.5100000000000001E-2</v>
      </c>
      <c r="N36" s="32">
        <v>0.99999999999999989</v>
      </c>
      <c r="O36" s="14">
        <v>7.9000000000000008E-3</v>
      </c>
      <c r="P36" s="15">
        <v>1</v>
      </c>
      <c r="Q36" s="31">
        <v>-1E-3</v>
      </c>
      <c r="R36" s="32">
        <v>1</v>
      </c>
      <c r="S36" s="14">
        <v>8.6999999999999994E-3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1" t="s">
        <v>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3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1.9451631946954151E-2</v>
      </c>
      <c r="D41" s="19">
        <v>0.96896732197044499</v>
      </c>
      <c r="E41" s="33">
        <v>9.1971648119685695E-3</v>
      </c>
      <c r="F41" s="34">
        <v>0.96691897655316028</v>
      </c>
      <c r="G41" s="18">
        <v>9.3591116068022905E-3</v>
      </c>
      <c r="H41" s="19">
        <v>0.96539851030055468</v>
      </c>
      <c r="I41" s="33">
        <v>1.0151627878533114E-2</v>
      </c>
      <c r="J41" s="34">
        <v>0.95938454208778934</v>
      </c>
      <c r="K41" s="18">
        <v>-6.0076378791582181E-3</v>
      </c>
      <c r="L41" s="19">
        <v>0.95474953202624147</v>
      </c>
      <c r="M41" s="33">
        <v>1.4628188846710308E-2</v>
      </c>
      <c r="N41" s="34">
        <v>0.95177586343249121</v>
      </c>
      <c r="O41" s="18">
        <v>7.4501011299082038E-3</v>
      </c>
      <c r="P41" s="19">
        <v>0.95034193666188815</v>
      </c>
      <c r="Q41" s="33">
        <v>-9.8343538906821943E-4</v>
      </c>
      <c r="R41" s="34">
        <v>0.9488452664446223</v>
      </c>
      <c r="S41" s="18">
        <v>8.2992729453601598E-3</v>
      </c>
      <c r="T41" s="19">
        <v>0.948928396933991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2.5483680530458512E-3</v>
      </c>
      <c r="D42" s="11">
        <v>3.1032678029554919E-2</v>
      </c>
      <c r="E42" s="29">
        <v>9.0283518803142924E-4</v>
      </c>
      <c r="F42" s="30">
        <v>3.3081023446839622E-2</v>
      </c>
      <c r="G42" s="10">
        <v>-8.9318093246120161E-4</v>
      </c>
      <c r="H42" s="11">
        <v>3.4601489699445293E-2</v>
      </c>
      <c r="I42" s="29">
        <v>5.0659323690508697E-4</v>
      </c>
      <c r="J42" s="30">
        <v>4.0615457912210634E-2</v>
      </c>
      <c r="K42" s="10">
        <v>-1.9754065108572224E-4</v>
      </c>
      <c r="L42" s="11">
        <v>4.5250467973758604E-2</v>
      </c>
      <c r="M42" s="29">
        <v>4.7181115328969364E-4</v>
      </c>
      <c r="N42" s="30">
        <v>4.8224136567508818E-2</v>
      </c>
      <c r="O42" s="10">
        <v>4.4989887009179663E-4</v>
      </c>
      <c r="P42" s="11">
        <v>4.9658063338111853E-2</v>
      </c>
      <c r="Q42" s="29">
        <v>-1.6564610931780682E-5</v>
      </c>
      <c r="R42" s="30">
        <v>5.1154733555377641E-2</v>
      </c>
      <c r="S42" s="10">
        <v>4.0072705463983858E-4</v>
      </c>
      <c r="T42" s="11">
        <v>5.1071603066009059E-2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2.2000000000000002E-2</v>
      </c>
      <c r="D43" s="15">
        <v>0.99999999999999989</v>
      </c>
      <c r="E43" s="31">
        <v>1.01E-2</v>
      </c>
      <c r="F43" s="32">
        <v>0.99999999999999989</v>
      </c>
      <c r="G43" s="14">
        <v>8.4659306743410899E-3</v>
      </c>
      <c r="H43" s="15">
        <v>1</v>
      </c>
      <c r="I43" s="31">
        <v>1.06582211154382E-2</v>
      </c>
      <c r="J43" s="32">
        <v>1</v>
      </c>
      <c r="K43" s="14">
        <v>-6.2051785302439403E-3</v>
      </c>
      <c r="L43" s="15">
        <v>1</v>
      </c>
      <c r="M43" s="31">
        <v>1.5100000000000001E-2</v>
      </c>
      <c r="N43" s="32">
        <v>1</v>
      </c>
      <c r="O43" s="14">
        <v>7.9000000000000008E-3</v>
      </c>
      <c r="P43" s="15">
        <v>1</v>
      </c>
      <c r="Q43" s="31">
        <v>-1E-3</v>
      </c>
      <c r="R43" s="32">
        <v>1</v>
      </c>
      <c r="S43" s="14">
        <v>8.6999999999999994E-3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61" t="s">
        <v>0</v>
      </c>
      <c r="D45" s="62"/>
      <c r="E45" s="62"/>
      <c r="F45" s="62"/>
      <c r="G45" s="62"/>
      <c r="H45" s="62"/>
      <c r="I45" s="50"/>
      <c r="J45" s="50"/>
    </row>
    <row r="46" spans="2:26" ht="15.75">
      <c r="B46" s="23" t="s">
        <v>39</v>
      </c>
      <c r="C46" s="56" t="str">
        <f ca="1">CONCATENATE(INDIRECT(CONCATENATE($C$2,C4))," - ",INDIRECT(CONCATENATE($C$2,G4))," ",$B$4)</f>
        <v>ינואר - מרץ 2019</v>
      </c>
      <c r="D46" s="57"/>
      <c r="E46" s="58" t="str">
        <f ca="1">CONCATENATE(INDIRECT(CONCATENATE($C$2,C4))," - ",INDIRECT(CONCATENATE($C$2,M4))," ",$B$4)</f>
        <v>ינואר - יוני 2019</v>
      </c>
      <c r="F46" s="59"/>
      <c r="G46" s="56" t="str">
        <f ca="1">CONCATENATE(INDIRECT(CONCATENATE($C$2,C4))," - ",INDIRECT(CONCATENATE($C$2,S4))," ",$B$4)</f>
        <v>ינואר - ספטמבר 2019</v>
      </c>
      <c r="H46" s="60"/>
      <c r="I46" s="55"/>
      <c r="J46" s="55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45" t="s">
        <v>3</v>
      </c>
      <c r="I47" s="51"/>
      <c r="J47" s="51"/>
    </row>
    <row r="48" spans="2:26">
      <c r="B48" s="9" t="s">
        <v>5</v>
      </c>
      <c r="C48" s="10">
        <f>(C8+1)*(E8+1)*(G8+1)-1</f>
        <v>-9.8125932759263179E-5</v>
      </c>
      <c r="D48" s="11">
        <f>H8</f>
        <v>6.8354785873289081E-2</v>
      </c>
      <c r="E48" s="29">
        <f t="shared" ref="E48:E66" si="0">(I8+1)*(K8+1)*(M8+1)*(C48+1)-1</f>
        <v>-1.0270729536365764E-4</v>
      </c>
      <c r="F48" s="30">
        <f>N8</f>
        <v>0.11142737834559963</v>
      </c>
      <c r="G48" s="10">
        <f>(O8+1)*(Q8+1)*(S8+1)*(E48+1)-1</f>
        <v>-1.6621615342593543E-4</v>
      </c>
      <c r="H48" s="46">
        <f>T8</f>
        <v>0.10635122620009982</v>
      </c>
      <c r="I48" s="52"/>
      <c r="J48" s="52"/>
    </row>
    <row r="49" spans="2:10">
      <c r="B49" s="12" t="s">
        <v>7</v>
      </c>
      <c r="C49" s="10">
        <f t="shared" ref="C49:C67" si="1">(C9+1)*(E9+1)*(G9+1)-1</f>
        <v>8.4526899465982019E-3</v>
      </c>
      <c r="D49" s="11">
        <f t="shared" ref="D49:D67" si="2">H9</f>
        <v>0.28610895783627277</v>
      </c>
      <c r="E49" s="29">
        <f t="shared" si="0"/>
        <v>1.2744961781217423E-2</v>
      </c>
      <c r="F49" s="30">
        <f t="shared" ref="F49:F67" si="3">N9</f>
        <v>0.29725956307161516</v>
      </c>
      <c r="G49" s="10">
        <f t="shared" ref="G49:G67" si="4">(O9+1)*(Q9+1)*(S9+1)*(E49+1)-1</f>
        <v>2.2374618478425035E-2</v>
      </c>
      <c r="H49" s="46">
        <f t="shared" ref="H49:H66" si="5">T9</f>
        <v>0.28711230243543601</v>
      </c>
      <c r="I49" s="52"/>
      <c r="J49" s="52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46">
        <f t="shared" si="5"/>
        <v>0</v>
      </c>
      <c r="I50" s="52"/>
      <c r="J50" s="52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46">
        <f t="shared" si="5"/>
        <v>0</v>
      </c>
      <c r="I51" s="52"/>
      <c r="J51" s="52"/>
    </row>
    <row r="52" spans="2:10">
      <c r="B52" s="12" t="s">
        <v>13</v>
      </c>
      <c r="C52" s="10">
        <f t="shared" si="1"/>
        <v>1.0899580851172708E-2</v>
      </c>
      <c r="D52" s="11">
        <f t="shared" si="2"/>
        <v>0.32532085472831446</v>
      </c>
      <c r="E52" s="29">
        <f t="shared" si="0"/>
        <v>1.7891965873592763E-2</v>
      </c>
      <c r="F52" s="30">
        <f t="shared" si="3"/>
        <v>0.33942432066959494</v>
      </c>
      <c r="G52" s="10">
        <f t="shared" si="4"/>
        <v>2.2918479463905683E-2</v>
      </c>
      <c r="H52" s="46">
        <f t="shared" si="5"/>
        <v>0.3308661951369346</v>
      </c>
      <c r="I52" s="52"/>
      <c r="J52" s="52"/>
    </row>
    <row r="53" spans="2:10">
      <c r="B53" s="12" t="s">
        <v>15</v>
      </c>
      <c r="C53" s="10">
        <f t="shared" si="1"/>
        <v>2.8678659088821057E-4</v>
      </c>
      <c r="D53" s="11">
        <f t="shared" si="2"/>
        <v>4.0142919182574854E-3</v>
      </c>
      <c r="E53" s="29">
        <f t="shared" si="0"/>
        <v>4.2611531616576492E-4</v>
      </c>
      <c r="F53" s="30">
        <f t="shared" si="3"/>
        <v>3.9504078444951539E-3</v>
      </c>
      <c r="G53" s="10">
        <f t="shared" si="4"/>
        <v>5.6682591827894591E-4</v>
      </c>
      <c r="H53" s="46">
        <f t="shared" si="5"/>
        <v>3.5968514416027629E-3</v>
      </c>
      <c r="I53" s="52"/>
      <c r="J53" s="52"/>
    </row>
    <row r="54" spans="2:10">
      <c r="B54" s="12" t="s">
        <v>17</v>
      </c>
      <c r="C54" s="10">
        <f t="shared" si="1"/>
        <v>3.9536729679869875E-3</v>
      </c>
      <c r="D54" s="11">
        <f t="shared" si="2"/>
        <v>7.2823386752340916E-2</v>
      </c>
      <c r="E54" s="29">
        <f t="shared" si="0"/>
        <v>7.8306008654838166E-3</v>
      </c>
      <c r="F54" s="30">
        <f t="shared" si="3"/>
        <v>9.0999424277036722E-2</v>
      </c>
      <c r="G54" s="10">
        <f t="shared" si="4"/>
        <v>9.3096203051143966E-3</v>
      </c>
      <c r="H54" s="46">
        <f t="shared" si="5"/>
        <v>9.8215977437800819E-2</v>
      </c>
      <c r="I54" s="52"/>
      <c r="J54" s="52"/>
    </row>
    <row r="55" spans="2:10">
      <c r="B55" s="12" t="s">
        <v>19</v>
      </c>
      <c r="C55" s="10">
        <f t="shared" si="1"/>
        <v>1.432463191511868E-2</v>
      </c>
      <c r="D55" s="11">
        <f t="shared" si="2"/>
        <v>0.21152560675765819</v>
      </c>
      <c r="E55" s="29">
        <f t="shared" si="0"/>
        <v>1.3381681039117632E-2</v>
      </c>
      <c r="F55" s="30">
        <f t="shared" si="3"/>
        <v>9.6607983279224971E-2</v>
      </c>
      <c r="G55" s="10">
        <f t="shared" si="4"/>
        <v>1.2359590992776281E-2</v>
      </c>
      <c r="H55" s="46">
        <f t="shared" si="5"/>
        <v>0.11324391148203804</v>
      </c>
      <c r="I55" s="52"/>
      <c r="J55" s="52"/>
    </row>
    <row r="56" spans="2:10">
      <c r="B56" s="12" t="s">
        <v>21</v>
      </c>
      <c r="C56" s="10">
        <f t="shared" si="1"/>
        <v>1.7423760670243205E-4</v>
      </c>
      <c r="D56" s="11">
        <f t="shared" si="2"/>
        <v>6.5818696883748811E-3</v>
      </c>
      <c r="E56" s="29">
        <f t="shared" si="0"/>
        <v>6.9820099868067587E-4</v>
      </c>
      <c r="F56" s="30">
        <f t="shared" si="3"/>
        <v>2.5045668079458194E-2</v>
      </c>
      <c r="G56" s="10">
        <f t="shared" si="4"/>
        <v>-8.3079533901408986E-5</v>
      </c>
      <c r="H56" s="46">
        <f t="shared" si="5"/>
        <v>2.2391231364803491E-2</v>
      </c>
      <c r="I56" s="52"/>
      <c r="J56" s="52"/>
    </row>
    <row r="57" spans="2:10">
      <c r="B57" s="12" t="s">
        <v>23</v>
      </c>
      <c r="C57" s="10">
        <f t="shared" si="1"/>
        <v>-3.2168076922567401E-4</v>
      </c>
      <c r="D57" s="11">
        <f t="shared" si="2"/>
        <v>1.1658130398011796E-2</v>
      </c>
      <c r="E57" s="29">
        <f t="shared" si="0"/>
        <v>-3.8228487954494739E-4</v>
      </c>
      <c r="F57" s="30">
        <f t="shared" si="3"/>
        <v>1.330034384903782E-2</v>
      </c>
      <c r="G57" s="10">
        <f t="shared" si="4"/>
        <v>-5.3361237660942695E-4</v>
      </c>
      <c r="H57" s="46">
        <f t="shared" si="5"/>
        <v>1.3489510101401115E-2</v>
      </c>
      <c r="I57" s="52"/>
      <c r="J57" s="52"/>
    </row>
    <row r="58" spans="2:10">
      <c r="B58" s="12" t="s">
        <v>25</v>
      </c>
      <c r="C58" s="10">
        <f t="shared" si="1"/>
        <v>6.2953317714331547E-7</v>
      </c>
      <c r="D58" s="11">
        <f t="shared" si="2"/>
        <v>1.9968105817896162E-6</v>
      </c>
      <c r="E58" s="29">
        <f t="shared" si="0"/>
        <v>-6.6536052245602662E-7</v>
      </c>
      <c r="F58" s="30">
        <f t="shared" si="3"/>
        <v>7.6865897045886006E-7</v>
      </c>
      <c r="G58" s="10">
        <f t="shared" si="4"/>
        <v>4.019649382902557E-6</v>
      </c>
      <c r="H58" s="46">
        <f t="shared" si="5"/>
        <v>6.847008955394782E-6</v>
      </c>
      <c r="I58" s="52"/>
      <c r="J58" s="52"/>
    </row>
    <row r="59" spans="2:10">
      <c r="B59" s="12" t="s">
        <v>26</v>
      </c>
      <c r="C59" s="10">
        <f t="shared" si="1"/>
        <v>2.7506981571028266E-3</v>
      </c>
      <c r="D59" s="11">
        <f t="shared" si="2"/>
        <v>-2.1096104238695623E-3</v>
      </c>
      <c r="E59" s="29">
        <f t="shared" si="0"/>
        <v>7.2218959522407644E-3</v>
      </c>
      <c r="F59" s="30">
        <f t="shared" si="3"/>
        <v>3.1406655270456647E-4</v>
      </c>
      <c r="G59" s="10">
        <f t="shared" si="4"/>
        <v>9.0003973858052699E-3</v>
      </c>
      <c r="H59" s="46">
        <f t="shared" si="5"/>
        <v>1.8154025934472404E-3</v>
      </c>
      <c r="I59" s="52"/>
      <c r="J59" s="52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-8.3564801407809419E-5</v>
      </c>
      <c r="F60" s="30">
        <f t="shared" si="3"/>
        <v>2.1289837016639311E-4</v>
      </c>
      <c r="G60" s="10">
        <f t="shared" si="4"/>
        <v>-5.6798694227289115E-4</v>
      </c>
      <c r="H60" s="46">
        <f t="shared" si="5"/>
        <v>3.5037491138457575E-4</v>
      </c>
      <c r="I60" s="52"/>
      <c r="J60" s="52"/>
    </row>
    <row r="61" spans="2:10">
      <c r="B61" s="12" t="s">
        <v>28</v>
      </c>
      <c r="C61" s="10">
        <f t="shared" si="1"/>
        <v>3.7918121334579169E-5</v>
      </c>
      <c r="D61" s="11">
        <f t="shared" si="2"/>
        <v>0</v>
      </c>
      <c r="E61" s="29">
        <f t="shared" si="0"/>
        <v>3.7918121334579169E-5</v>
      </c>
      <c r="F61" s="30">
        <f t="shared" si="3"/>
        <v>0</v>
      </c>
      <c r="G61" s="10">
        <f t="shared" si="4"/>
        <v>3.7918121334579169E-5</v>
      </c>
      <c r="H61" s="46">
        <f t="shared" si="5"/>
        <v>0</v>
      </c>
      <c r="I61" s="52"/>
      <c r="J61" s="52"/>
    </row>
    <row r="62" spans="2:10">
      <c r="B62" s="12" t="s">
        <v>29</v>
      </c>
      <c r="C62" s="10">
        <f t="shared" si="1"/>
        <v>2.0600345380650253E-4</v>
      </c>
      <c r="D62" s="11">
        <f t="shared" si="2"/>
        <v>1.4654639912647732E-2</v>
      </c>
      <c r="E62" s="29">
        <f t="shared" si="0"/>
        <v>6.5057744756469305E-4</v>
      </c>
      <c r="F62" s="30">
        <f t="shared" si="3"/>
        <v>1.9099284977969491E-2</v>
      </c>
      <c r="G62" s="10">
        <f t="shared" si="4"/>
        <v>9.8860837149028491E-4</v>
      </c>
      <c r="H62" s="46">
        <f t="shared" si="5"/>
        <v>2.1054011152377424E-2</v>
      </c>
      <c r="I62" s="52"/>
      <c r="J62" s="52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46">
        <f t="shared" si="5"/>
        <v>0</v>
      </c>
      <c r="I63" s="52"/>
      <c r="J63" s="52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46">
        <f t="shared" si="5"/>
        <v>0</v>
      </c>
      <c r="I64" s="52"/>
      <c r="J64" s="52"/>
    </row>
    <row r="65" spans="2:10">
      <c r="B65" s="12" t="s">
        <v>32</v>
      </c>
      <c r="C65" s="10">
        <f t="shared" si="1"/>
        <v>2.1229349755902405E-5</v>
      </c>
      <c r="D65" s="11">
        <f t="shared" si="2"/>
        <v>1.0650897481205832E-3</v>
      </c>
      <c r="E65" s="29">
        <f t="shared" si="0"/>
        <v>3.5847617240181151E-5</v>
      </c>
      <c r="F65" s="30">
        <f t="shared" si="3"/>
        <v>2.3578920241263592E-3</v>
      </c>
      <c r="G65" s="10">
        <f t="shared" si="4"/>
        <v>-1.6244994133329804E-5</v>
      </c>
      <c r="H65" s="46">
        <f t="shared" si="5"/>
        <v>1.5061587337185935E-3</v>
      </c>
      <c r="I65" s="52"/>
      <c r="J65" s="52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46">
        <f t="shared" si="5"/>
        <v>0</v>
      </c>
      <c r="I66" s="52"/>
      <c r="J66" s="52"/>
    </row>
    <row r="67" spans="2:10">
      <c r="B67" s="13" t="s">
        <v>44</v>
      </c>
      <c r="C67" s="41">
        <f t="shared" si="1"/>
        <v>4.1061768178783264E-2</v>
      </c>
      <c r="D67" s="42">
        <f t="shared" si="2"/>
        <v>1</v>
      </c>
      <c r="E67" s="37">
        <f>(I27+1)*(K27+1)*(M27+1)*(C67+1)-1</f>
        <v>6.1417803745473343E-2</v>
      </c>
      <c r="F67" s="38">
        <f t="shared" si="3"/>
        <v>0.99999999999999989</v>
      </c>
      <c r="G67" s="41">
        <f t="shared" si="4"/>
        <v>7.8031180242766229E-2</v>
      </c>
      <c r="H67" s="47">
        <v>1</v>
      </c>
      <c r="I67" s="53"/>
      <c r="J67" s="53"/>
    </row>
    <row r="68" spans="2:10">
      <c r="B68" s="35" t="s">
        <v>40</v>
      </c>
      <c r="C68" s="66">
        <f>C28+E28+G28</f>
        <v>13911</v>
      </c>
      <c r="D68" s="67"/>
      <c r="E68" s="64">
        <f>I28+K28+M28+C68</f>
        <v>21832.870000000003</v>
      </c>
      <c r="F68" s="65"/>
      <c r="G68" s="66">
        <f>O28+Q28+S28+E68</f>
        <v>28951.710000000003</v>
      </c>
      <c r="H68" s="69"/>
      <c r="I68" s="68"/>
      <c r="J68" s="68"/>
    </row>
    <row r="69" spans="2:10">
      <c r="B69" s="16"/>
      <c r="C69" s="17"/>
      <c r="D69" s="17"/>
      <c r="E69" s="17"/>
      <c r="F69" s="17"/>
      <c r="G69" s="17"/>
      <c r="H69" s="17"/>
      <c r="I69" s="54"/>
      <c r="J69" s="54"/>
    </row>
    <row r="70" spans="2:10" ht="15.75">
      <c r="C70" s="61" t="s">
        <v>0</v>
      </c>
      <c r="D70" s="62"/>
      <c r="E70" s="62"/>
      <c r="F70" s="62"/>
      <c r="G70" s="62"/>
      <c r="H70" s="62"/>
      <c r="I70" s="50"/>
      <c r="J70" s="50"/>
    </row>
    <row r="71" spans="2:10" ht="15.75">
      <c r="B71" s="23" t="s">
        <v>39</v>
      </c>
      <c r="C71" s="56" t="str">
        <f ca="1">CONCATENATE(INDIRECT(CONCATENATE($C$2,$C$4))," - ",INDIRECT(CONCATENATE($C$2,$G$4))," ",$B$4)</f>
        <v>ינואר - מרץ 2019</v>
      </c>
      <c r="D71" s="57"/>
      <c r="E71" s="58" t="str">
        <f ca="1">CONCATENATE(INDIRECT(CONCATENATE($C$2,$C$4))," - ",INDIRECT(CONCATENATE($C$2,$M4))," ",$B$4)</f>
        <v>ינואר - יוני 2019</v>
      </c>
      <c r="F71" s="59"/>
      <c r="G71" s="56" t="str">
        <f ca="1">CONCATENATE(INDIRECT(CONCATENATE($C$2,$C$4))," - ",INDIRECT(CONCATENATE($C$2,$S$4))," ",$B$4)</f>
        <v>ינואר - ספטמבר 2019</v>
      </c>
      <c r="H71" s="60"/>
      <c r="I71" s="55"/>
      <c r="J71" s="55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45" t="s">
        <v>3</v>
      </c>
      <c r="I72" s="51"/>
      <c r="J72" s="51"/>
    </row>
    <row r="73" spans="2:10">
      <c r="B73" s="9" t="s">
        <v>35</v>
      </c>
      <c r="C73" s="18">
        <f>(C34+1)*(E34+1)*(G34+1)-1</f>
        <v>2.7038914131942482E-2</v>
      </c>
      <c r="D73" s="19">
        <f>H34</f>
        <v>0.78383812153423915</v>
      </c>
      <c r="E73" s="33">
        <f t="shared" ref="E73:E74" si="6">(I34+1)*(K34+1)*(M34+1)*(C73+1)-1</f>
        <v>4.2978264761809992E-2</v>
      </c>
      <c r="F73" s="34">
        <f>N34</f>
        <v>0.85305139719712009</v>
      </c>
      <c r="G73" s="18">
        <f>(O34+1)*(Q34+1)*(S34+1)*(E73+1)-1</f>
        <v>6.1618188324473744E-2</v>
      </c>
      <c r="H73" s="48">
        <f>T34</f>
        <v>0.84539116616514409</v>
      </c>
      <c r="I73" s="52"/>
      <c r="J73" s="52"/>
    </row>
    <row r="74" spans="2:10">
      <c r="B74" s="12" t="s">
        <v>36</v>
      </c>
      <c r="C74" s="18">
        <f t="shared" ref="C74:C75" si="7">(C35+1)*(E35+1)*(G35+1)-1</f>
        <v>1.3796220441695706E-2</v>
      </c>
      <c r="D74" s="19">
        <f t="shared" ref="D74:D75" si="8">H35</f>
        <v>0.21616187846576079</v>
      </c>
      <c r="E74" s="33">
        <f t="shared" si="6"/>
        <v>1.7894710118032453E-2</v>
      </c>
      <c r="F74" s="34">
        <f t="shared" ref="F74:F75" si="9">N35</f>
        <v>0.14694860280287983</v>
      </c>
      <c r="G74" s="18">
        <f t="shared" ref="G74:G75" si="10">(O35+1)*(Q35+1)*(S35+1)*(E74+1)-1</f>
        <v>1.5662051372878016E-2</v>
      </c>
      <c r="H74" s="48">
        <f t="shared" ref="H74:H75" si="11">T35</f>
        <v>0.15460883383485599</v>
      </c>
      <c r="I74" s="52"/>
      <c r="J74" s="52"/>
    </row>
    <row r="75" spans="2:10">
      <c r="B75" s="13" t="s">
        <v>44</v>
      </c>
      <c r="C75" s="43">
        <f t="shared" si="7"/>
        <v>4.1061768178783264E-2</v>
      </c>
      <c r="D75" s="44">
        <f t="shared" si="8"/>
        <v>1</v>
      </c>
      <c r="E75" s="39">
        <f>(I36+1)*(K36+1)*(M36+1)*(C75+1)-1</f>
        <v>6.1417803745473343E-2</v>
      </c>
      <c r="F75" s="40">
        <f t="shared" si="9"/>
        <v>0.99999999999999989</v>
      </c>
      <c r="G75" s="43">
        <f t="shared" si="10"/>
        <v>7.8031180242766229E-2</v>
      </c>
      <c r="H75" s="49">
        <f t="shared" si="11"/>
        <v>1</v>
      </c>
      <c r="I75" s="53"/>
      <c r="J75" s="53"/>
    </row>
    <row r="76" spans="2:10">
      <c r="B76" s="16"/>
      <c r="C76" s="17"/>
      <c r="D76" s="17"/>
      <c r="E76" s="17"/>
      <c r="F76" s="17"/>
      <c r="G76" s="17"/>
      <c r="H76" s="17"/>
      <c r="I76" s="54"/>
      <c r="J76" s="54"/>
    </row>
    <row r="77" spans="2:10" ht="15.75">
      <c r="C77" s="61" t="s">
        <v>0</v>
      </c>
      <c r="D77" s="62"/>
      <c r="E77" s="62"/>
      <c r="F77" s="62"/>
      <c r="G77" s="62"/>
      <c r="H77" s="62"/>
      <c r="I77" s="50"/>
      <c r="J77" s="50"/>
    </row>
    <row r="78" spans="2:10" ht="15.75">
      <c r="B78" s="23" t="s">
        <v>39</v>
      </c>
      <c r="C78" s="56" t="str">
        <f ca="1">CONCATENATE(INDIRECT(CONCATENATE($C$2,$C$4))," - ",INDIRECT(CONCATENATE($C$2,$G$4))," ",$B$4)</f>
        <v>ינואר - מרץ 2019</v>
      </c>
      <c r="D78" s="57"/>
      <c r="E78" s="58" t="str">
        <f ca="1">CONCATENATE(INDIRECT(CONCATENATE($C$2,$C$4))," - ",INDIRECT(CONCATENATE($C$2,$M$4))," ",$B$4)</f>
        <v>ינואר - יוני 2019</v>
      </c>
      <c r="F78" s="59"/>
      <c r="G78" s="56" t="str">
        <f ca="1">CONCATENATE(INDIRECT(CONCATENATE($C$2,$C$4))," - ",INDIRECT(CONCATENATE($C$2,$S$4))," ",$B$4)</f>
        <v>ינואר - ספטמבר 2019</v>
      </c>
      <c r="H78" s="60"/>
      <c r="I78" s="55"/>
      <c r="J78" s="55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45" t="s">
        <v>3</v>
      </c>
      <c r="I79" s="51"/>
      <c r="J79" s="51"/>
    </row>
    <row r="80" spans="2:10">
      <c r="B80" s="9" t="s">
        <v>37</v>
      </c>
      <c r="C80" s="18">
        <f>(C41+1)*(E41+1)*(G41+1)-1</f>
        <v>3.8456609860672453E-2</v>
      </c>
      <c r="D80" s="19">
        <f>H41</f>
        <v>0.96539851030055468</v>
      </c>
      <c r="E80" s="33">
        <f t="shared" ref="E80:E82" si="12">(I41+1)*(K41+1)*(M41+1)*(C80+1)-1</f>
        <v>5.7949394225639717E-2</v>
      </c>
      <c r="F80" s="34">
        <f>N41</f>
        <v>0.95177586343249121</v>
      </c>
      <c r="G80" s="18">
        <f>(O41+1)*(Q41+1)*(S41+1)*(E80+1)-1</f>
        <v>7.3619973201719091E-2</v>
      </c>
      <c r="H80" s="48">
        <f>T41</f>
        <v>0.948928396933991</v>
      </c>
      <c r="I80" s="52"/>
      <c r="J80" s="52"/>
    </row>
    <row r="81" spans="2:10">
      <c r="B81" s="12" t="s">
        <v>38</v>
      </c>
      <c r="C81" s="18">
        <f t="shared" ref="C81:C82" si="13">(C42+1)*(E42+1)*(G42+1)-1</f>
        <v>2.5572384610457188E-3</v>
      </c>
      <c r="D81" s="19">
        <f t="shared" ref="D81:D82" si="14">H42</f>
        <v>3.4601489699445293E-2</v>
      </c>
      <c r="E81" s="33">
        <f t="shared" si="12"/>
        <v>3.3401448662766509E-3</v>
      </c>
      <c r="F81" s="34">
        <f t="shared" ref="F81:F82" si="15">N42</f>
        <v>4.8224136567508818E-2</v>
      </c>
      <c r="G81" s="18">
        <f t="shared" ref="G81:G82" si="16">(O42+1)*(Q42+1)*(S42+1)*(E81+1)-1</f>
        <v>4.1771588141770177E-3</v>
      </c>
      <c r="H81" s="48">
        <f>T42</f>
        <v>5.1071603066009059E-2</v>
      </c>
      <c r="I81" s="52"/>
      <c r="J81" s="52"/>
    </row>
    <row r="82" spans="2:10">
      <c r="B82" s="13" t="s">
        <v>44</v>
      </c>
      <c r="C82" s="43">
        <f t="shared" si="13"/>
        <v>4.1061768178783264E-2</v>
      </c>
      <c r="D82" s="44">
        <f t="shared" si="14"/>
        <v>1</v>
      </c>
      <c r="E82" s="39">
        <f t="shared" si="12"/>
        <v>6.1417803745473343E-2</v>
      </c>
      <c r="F82" s="40">
        <f t="shared" si="15"/>
        <v>1</v>
      </c>
      <c r="G82" s="43">
        <f t="shared" si="16"/>
        <v>7.8031180242766229E-2</v>
      </c>
      <c r="H82" s="49">
        <f>T43</f>
        <v>1</v>
      </c>
      <c r="I82" s="53"/>
      <c r="J82" s="53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H45"/>
    <mergeCell ref="C70:H70"/>
    <mergeCell ref="C77:H77"/>
    <mergeCell ref="C68:D68"/>
    <mergeCell ref="E68:F68"/>
    <mergeCell ref="G68:H68"/>
    <mergeCell ref="C71:D71"/>
    <mergeCell ref="E71:F71"/>
    <mergeCell ref="G71:H71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a46656d4-8850-49b3-aebd-68bd05f7f43d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2019-11-03T12:43:12Z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