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E39" i="5"/>
  <c r="C32" i="5"/>
  <c r="C6" i="5"/>
  <c r="C39" i="5"/>
  <c r="G4" i="5" l="1"/>
  <c r="C71" i="5"/>
  <c r="E32" i="5"/>
  <c r="E6" i="5"/>
  <c r="G6" i="5"/>
  <c r="G32" i="5"/>
  <c r="C46" i="5"/>
  <c r="I4" i="5" l="1"/>
  <c r="G39" i="5"/>
  <c r="C78" i="5"/>
  <c r="I39" i="5"/>
  <c r="I32" i="5"/>
  <c r="K4" i="5" l="1"/>
  <c r="I6" i="5"/>
  <c r="K39" i="5"/>
  <c r="M4" i="5" l="1"/>
  <c r="M6" i="5"/>
  <c r="K32" i="5"/>
  <c r="E78" i="5"/>
  <c r="E71" i="5"/>
  <c r="K6" i="5"/>
  <c r="E46" i="5"/>
  <c r="M32" i="5"/>
  <c r="O4" i="5" l="1"/>
  <c r="O6" i="5"/>
  <c r="O32" i="5"/>
  <c r="M39" i="5"/>
  <c r="Q4" i="5" l="1"/>
  <c r="S4" i="5" s="1"/>
  <c r="G71" i="5"/>
  <c r="O39" i="5"/>
  <c r="U4" i="5" l="1"/>
  <c r="U39" i="5"/>
  <c r="Q32" i="5"/>
  <c r="G78" i="5"/>
  <c r="S6" i="5"/>
  <c r="S32" i="5"/>
  <c r="G46" i="5"/>
  <c r="S39" i="5"/>
  <c r="U32" i="5"/>
  <c r="Q6" i="5"/>
  <c r="Q39" i="5"/>
  <c r="W4" i="5" l="1"/>
  <c r="W39" i="5"/>
  <c r="W32" i="5"/>
  <c r="U6" i="5"/>
  <c r="Y4" i="5" l="1"/>
  <c r="W6" i="5"/>
  <c r="Y32" i="5"/>
  <c r="Y6" i="5"/>
  <c r="Y39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<sst xmlns="http://schemas.openxmlformats.org/spreadsheetml/2006/main" count="173" uniqueCount="47">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</sst>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1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-4.5305614644106172E-4</v>
      </c>
      <c r="D8" s="11">
        <v>0.1469614208185106</v>
      </c>
      <c r="E8" s="29">
        <v>-1.0700523273169033E-4</v>
      </c>
      <c r="F8" s="30">
        <v>0.14077241173637564</v>
      </c>
      <c r="G8" s="10">
        <v>1.6264041413173552E-4</v>
      </c>
      <c r="H8" s="11">
        <v>0.12906489806722143</v>
      </c>
      <c r="I8" s="29">
        <v>-4.7790587471893379E-5</v>
      </c>
      <c r="J8" s="30">
        <v>0.12842081432936198</v>
      </c>
      <c r="K8" s="10">
        <v>1.3247262394479759E-4</v>
      </c>
      <c r="L8" s="11">
        <v>0.13210694495457445</v>
      </c>
      <c r="M8" s="29">
        <v>-2.350252725377165E-4</v>
      </c>
      <c r="N8" s="30">
        <v>0.13259194584630943</v>
      </c>
      <c r="O8" s="10">
        <v>-3.5795810355792305E-4</v>
      </c>
      <c r="P8" s="11">
        <v>0.11796173749958858</v>
      </c>
      <c r="Q8" s="29">
        <v>2.221205943315712E-4</v>
      </c>
      <c r="R8" s="30">
        <v>0.11680058372614452</v>
      </c>
      <c r="S8" s="10">
        <v>-2.3804034495415704E-5</v>
      </c>
      <c r="T8" s="11">
        <v>0.11348351617879646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3.4904323424542628E-3</v>
      </c>
      <c r="D9" s="11">
        <v>0.24334327424660074</v>
      </c>
      <c r="E9" s="29">
        <v>1.5299163908175386E-3</v>
      </c>
      <c r="F9" s="30">
        <v>0.233182311349552</v>
      </c>
      <c r="G9" s="10">
        <v>1.8732501295186633E-3</v>
      </c>
      <c r="H9" s="11">
        <v>0.23735790463136716</v>
      </c>
      <c r="I9" s="29">
        <v>8.851200792341341E-4</v>
      </c>
      <c r="J9" s="30">
        <v>0.24037154369167674</v>
      </c>
      <c r="K9" s="10">
        <v>9.0337066526640709E-4</v>
      </c>
      <c r="L9" s="11">
        <v>0.23953533411506525</v>
      </c>
      <c r="M9" s="29">
        <v>1.5094640219882644E-3</v>
      </c>
      <c r="N9" s="30">
        <v>0.24539665527019086</v>
      </c>
      <c r="O9" s="10">
        <v>3.8129880155809456E-3</v>
      </c>
      <c r="P9" s="11">
        <v>0.24925101342125836</v>
      </c>
      <c r="Q9" s="29">
        <v>3.0226554303778071E-3</v>
      </c>
      <c r="R9" s="30">
        <v>0.25056547573321314</v>
      </c>
      <c r="S9" s="10">
        <v>6.3621385188320878E-4</v>
      </c>
      <c r="T9" s="11">
        <v>0.23973272262307027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2.9770292215609514E-3</v>
      </c>
      <c r="D12" s="11">
        <v>0.23632936805645971</v>
      </c>
      <c r="E12" s="29">
        <v>2.6126773377811098E-3</v>
      </c>
      <c r="F12" s="30">
        <v>0.23789624571946721</v>
      </c>
      <c r="G12" s="10">
        <v>2.1202542839920367E-3</v>
      </c>
      <c r="H12" s="11">
        <v>0.23844820388506141</v>
      </c>
      <c r="I12" s="29">
        <v>2.5381366934059922E-3</v>
      </c>
      <c r="J12" s="30">
        <v>0.27062648626643093</v>
      </c>
      <c r="K12" s="10">
        <v>4.7641147580201627E-4</v>
      </c>
      <c r="L12" s="11">
        <v>0.29132864539475639</v>
      </c>
      <c r="M12" s="29">
        <v>3.0992368014165499E-3</v>
      </c>
      <c r="N12" s="30">
        <v>0.28976083852511042</v>
      </c>
      <c r="O12" s="10">
        <v>1.5989146287211473E-3</v>
      </c>
      <c r="P12" s="11">
        <v>0.29295620342227652</v>
      </c>
      <c r="Q12" s="29">
        <v>7.7863055626792386E-4</v>
      </c>
      <c r="R12" s="30">
        <v>0.29644425653590867</v>
      </c>
      <c r="S12" s="10">
        <v>1.7285575344763529E-3</v>
      </c>
      <c r="T12" s="11">
        <v>0.29504744703017949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1.787885519066439E-4</v>
      </c>
      <c r="D13" s="11">
        <v>4.4926044612260485E-3</v>
      </c>
      <c r="E13" s="29">
        <v>5.6215656020633862E-5</v>
      </c>
      <c r="F13" s="30">
        <v>4.5581100153852154E-3</v>
      </c>
      <c r="G13" s="10">
        <v>6.3739526219993626E-5</v>
      </c>
      <c r="H13" s="11">
        <v>4.4293960144375956E-3</v>
      </c>
      <c r="I13" s="29">
        <v>7.7643238983046733E-5</v>
      </c>
      <c r="J13" s="30">
        <v>4.2925531224573578E-3</v>
      </c>
      <c r="K13" s="10">
        <v>4.4432792570214146E-6</v>
      </c>
      <c r="L13" s="11">
        <v>4.2348067288527861E-3</v>
      </c>
      <c r="M13" s="29">
        <v>7.4557890008638658E-5</v>
      </c>
      <c r="N13" s="30">
        <v>4.4187764283922463E-3</v>
      </c>
      <c r="O13" s="10">
        <v>1.1240887299118651E-4</v>
      </c>
      <c r="P13" s="11">
        <v>4.3316717710656372E-3</v>
      </c>
      <c r="Q13" s="29">
        <v>1.7794445361777187E-5</v>
      </c>
      <c r="R13" s="30">
        <v>4.2513103872934364E-3</v>
      </c>
      <c r="S13" s="10">
        <v>1.9472731026211996E-5</v>
      </c>
      <c r="T13" s="11">
        <v>4.0870840914222373E-3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6.2543354291677133E-3</v>
      </c>
      <c r="D14" s="11">
        <v>0.12450690908567751</v>
      </c>
      <c r="E14" s="29">
        <v>1.929179790324972E-3</v>
      </c>
      <c r="F14" s="30">
        <v>0.1247403757531611</v>
      </c>
      <c r="G14" s="10">
        <v>-6.7740509339583822E-4</v>
      </c>
      <c r="H14" s="11">
        <v>0.1239464047087516</v>
      </c>
      <c r="I14" s="29">
        <v>3.8245963718214408E-3</v>
      </c>
      <c r="J14" s="30">
        <v>0.12549404063306066</v>
      </c>
      <c r="K14" s="10">
        <v>-1.4939915500929452E-3</v>
      </c>
      <c r="L14" s="11">
        <v>0.12638226835596422</v>
      </c>
      <c r="M14" s="29">
        <v>3.4406295131991574E-3</v>
      </c>
      <c r="N14" s="30">
        <v>0.12926192176610379</v>
      </c>
      <c r="O14" s="10">
        <v>7.5283150155726916E-4</v>
      </c>
      <c r="P14" s="11">
        <v>0.13239074517827842</v>
      </c>
      <c r="Q14" s="29">
        <v>-1.7598806402565994E-3</v>
      </c>
      <c r="R14" s="30">
        <v>0.13260060071233221</v>
      </c>
      <c r="S14" s="10">
        <v>3.0924966640648787E-3</v>
      </c>
      <c r="T14" s="11">
        <v>0.14301807461226407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4.4127373183391145E-3</v>
      </c>
      <c r="D15" s="11">
        <v>0.17248773988220747</v>
      </c>
      <c r="E15" s="29">
        <v>4.5790581657284047E-4</v>
      </c>
      <c r="F15" s="30">
        <v>0.17463479032904852</v>
      </c>
      <c r="G15" s="10">
        <v>2.6632723731538819E-3</v>
      </c>
      <c r="H15" s="11">
        <v>0.18511173787189589</v>
      </c>
      <c r="I15" s="29">
        <v>1.3619318187615569E-3</v>
      </c>
      <c r="J15" s="30">
        <v>0.13215675829334519</v>
      </c>
      <c r="K15" s="10">
        <v>-5.0456369405556282E-3</v>
      </c>
      <c r="L15" s="11">
        <v>9.9294937860152227E-2</v>
      </c>
      <c r="M15" s="29">
        <v>3.3869176118947663E-3</v>
      </c>
      <c r="N15" s="30">
        <v>8.9122458845173155E-2</v>
      </c>
      <c r="O15" s="10">
        <v>-2.0545982634268011E-3</v>
      </c>
      <c r="P15" s="11">
        <v>9.3033431283312609E-2</v>
      </c>
      <c r="Q15" s="29">
        <v>-2.4700000862114455E-3</v>
      </c>
      <c r="R15" s="30">
        <v>9.21415634466176E-2</v>
      </c>
      <c r="S15" s="10">
        <v>2.0331537924759085E-3</v>
      </c>
      <c r="T15" s="11">
        <v>9.7343817092960097E-2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6.4046266085313573E-4</v>
      </c>
      <c r="D16" s="11">
        <v>3.1995915262147123E-2</v>
      </c>
      <c r="E16" s="29">
        <v>5.7720290261506633E-5</v>
      </c>
      <c r="F16" s="30">
        <v>3.2577398617750226E-2</v>
      </c>
      <c r="G16" s="10">
        <v>7.1384698514849021E-4</v>
      </c>
      <c r="H16" s="11">
        <v>3.463666438512069E-2</v>
      </c>
      <c r="I16" s="29">
        <v>3.8423629220346052E-4</v>
      </c>
      <c r="J16" s="30">
        <v>4.621460168010251E-2</v>
      </c>
      <c r="K16" s="10">
        <v>-9.037135713507008E-4</v>
      </c>
      <c r="L16" s="11">
        <v>5.3452386495888786E-2</v>
      </c>
      <c r="M16" s="29">
        <v>7.4222153910328029E-4</v>
      </c>
      <c r="N16" s="30">
        <v>5.4378567282897999E-2</v>
      </c>
      <c r="O16" s="10">
        <v>-1.537242031158748E-3</v>
      </c>
      <c r="P16" s="11">
        <v>5.250336898778931E-2</v>
      </c>
      <c r="Q16" s="29">
        <v>-6.0016120830655277E-4</v>
      </c>
      <c r="R16" s="30">
        <v>5.0825342249963115E-2</v>
      </c>
      <c r="S16" s="10">
        <v>5.1676453821092056E-4</v>
      </c>
      <c r="T16" s="11">
        <v>4.9830302202067807E-2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-5.6236665481345012E-4</v>
      </c>
      <c r="D17" s="11">
        <v>1.9962117003440583E-2</v>
      </c>
      <c r="E17" s="29">
        <v>-1.1973815560686741E-4</v>
      </c>
      <c r="F17" s="30">
        <v>1.9918916834860093E-2</v>
      </c>
      <c r="G17" s="10">
        <v>1.4030948824638023E-4</v>
      </c>
      <c r="H17" s="11">
        <v>1.9971637611944936E-2</v>
      </c>
      <c r="I17" s="29">
        <v>-2.4824959654584183E-4</v>
      </c>
      <c r="J17" s="30">
        <v>2.0745105816639124E-2</v>
      </c>
      <c r="K17" s="10">
        <v>1.0351944550611177E-4</v>
      </c>
      <c r="L17" s="11">
        <v>2.1857022795119117E-2</v>
      </c>
      <c r="M17" s="29">
        <v>6.7246611891866534E-5</v>
      </c>
      <c r="N17" s="30">
        <v>2.2555131539056032E-2</v>
      </c>
      <c r="O17" s="10">
        <v>-6.8088324695962231E-4</v>
      </c>
      <c r="P17" s="11">
        <v>2.3350068689900055E-2</v>
      </c>
      <c r="Q17" s="29">
        <v>2.3860958431047176E-4</v>
      </c>
      <c r="R17" s="30">
        <v>2.3109761799503973E-2</v>
      </c>
      <c r="S17" s="10">
        <v>2.8596794538052634E-4</v>
      </c>
      <c r="T17" s="11">
        <v>2.3067313911698806E-2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1.4556018048540058E-6</v>
      </c>
      <c r="D18" s="11">
        <v>3.0122306056916974E-6</v>
      </c>
      <c r="E18" s="29">
        <v>-8.3438204801071296E-7</v>
      </c>
      <c r="F18" s="30">
        <v>2.8716129657372665E-6</v>
      </c>
      <c r="G18" s="10">
        <v>2.5088940756497702E-7</v>
      </c>
      <c r="H18" s="11">
        <v>2.886718574685057E-6</v>
      </c>
      <c r="I18" s="29">
        <v>-1.6713415842432307E-6</v>
      </c>
      <c r="J18" s="30">
        <v>2.4934775644412392E-6</v>
      </c>
      <c r="K18" s="10">
        <v>-3.0611952518271946E-8</v>
      </c>
      <c r="L18" s="11">
        <v>1.252498809973436E-6</v>
      </c>
      <c r="M18" s="29">
        <v>-2.1131949604415849E-7</v>
      </c>
      <c r="N18" s="30">
        <v>1.1123143748256328E-6</v>
      </c>
      <c r="O18" s="10">
        <v>3.6790911053136448E-7</v>
      </c>
      <c r="P18" s="11">
        <v>3.1520884247116803E-6</v>
      </c>
      <c r="Q18" s="29">
        <v>4.8606956032229265E-6</v>
      </c>
      <c r="R18" s="30">
        <v>5.7560468684281893E-6</v>
      </c>
      <c r="S18" s="10">
        <v>1.7525895512628964E-6</v>
      </c>
      <c r="T18" s="11">
        <v>1.0144923785964728E-5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1.1434271547033699E-2</v>
      </c>
      <c r="D19" s="11">
        <v>-4.9158151941677639E-3</v>
      </c>
      <c r="E19" s="29">
        <v>4.4778309341424235E-3</v>
      </c>
      <c r="F19" s="30">
        <v>2.35977158603267E-3</v>
      </c>
      <c r="G19" s="10">
        <v>1.106557679109449E-3</v>
      </c>
      <c r="H19" s="11">
        <v>3.2861554610759159E-4</v>
      </c>
      <c r="I19" s="29">
        <v>4.5007876379586243E-3</v>
      </c>
      <c r="J19" s="30">
        <v>2.1573279532592468E-3</v>
      </c>
      <c r="K19" s="10">
        <v>-5.3863653628581365E-3</v>
      </c>
      <c r="L19" s="11">
        <v>6.6500641611684443E-4</v>
      </c>
      <c r="M19" s="29">
        <v>6.1836296929432908E-3</v>
      </c>
      <c r="N19" s="30">
        <v>1.0873668865696857E-3</v>
      </c>
      <c r="O19" s="10">
        <v>3.6057576626617404E-3</v>
      </c>
      <c r="P19" s="11">
        <v>6.0887021856797481E-3</v>
      </c>
      <c r="Q19" s="29">
        <v>-3.0774254278370721E-3</v>
      </c>
      <c r="R19" s="30">
        <v>2.6960873093068633E-3</v>
      </c>
      <c r="S19" s="10">
        <v>2.6087409374289175E-3</v>
      </c>
      <c r="T19" s="11">
        <v>3.2522979210789769E-3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-1.8458943184918768E-4</v>
      </c>
      <c r="F20" s="30">
        <v>3.8582455483410487E-4</v>
      </c>
      <c r="G20" s="10">
        <v>-1.1371282980338506E-4</v>
      </c>
      <c r="H20" s="11">
        <v>4.7091483267107164E-4</v>
      </c>
      <c r="I20" s="29">
        <v>0</v>
      </c>
      <c r="J20" s="30">
        <v>0</v>
      </c>
      <c r="K20" s="10">
        <v>-7.8944793380780996E-6</v>
      </c>
      <c r="L20" s="11">
        <v>-5.8310371736275851E-6</v>
      </c>
      <c r="M20" s="29">
        <v>-1.1417444153049743E-4</v>
      </c>
      <c r="N20" s="30">
        <v>3.0899107439834685E-4</v>
      </c>
      <c r="O20" s="10">
        <v>-2.0241849070192768E-4</v>
      </c>
      <c r="P20" s="11">
        <v>5.8775165299956834E-4</v>
      </c>
      <c r="Q20" s="29">
        <v>2.6358864396355277E-4</v>
      </c>
      <c r="R20" s="30">
        <v>1.039586186633366E-3</v>
      </c>
      <c r="S20" s="10">
        <v>-7.3657884865202256E-4</v>
      </c>
      <c r="T20" s="11">
        <v>5.16502040887099E-4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2.8136055745823796E-5</v>
      </c>
      <c r="F21" s="30">
        <v>3.6272990539637346E-3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-6.1679835081912736E-8</v>
      </c>
      <c r="D22" s="11">
        <v>2.2096147456608553E-2</v>
      </c>
      <c r="E22" s="29">
        <v>5.3328025705683237E-5</v>
      </c>
      <c r="F22" s="30">
        <v>2.2735721804443328E-2</v>
      </c>
      <c r="G22" s="10">
        <v>2.4377294182603636E-4</v>
      </c>
      <c r="H22" s="11">
        <v>2.3715826458334619E-2</v>
      </c>
      <c r="I22" s="29">
        <v>1.1719189414680998E-4</v>
      </c>
      <c r="J22" s="30">
        <v>2.7102680031588583E-2</v>
      </c>
      <c r="K22" s="10">
        <v>1.6185574543045367E-4</v>
      </c>
      <c r="L22" s="11">
        <v>2.8757592284608176E-2</v>
      </c>
      <c r="M22" s="29">
        <v>3.2379446171400646E-4</v>
      </c>
      <c r="N22" s="30">
        <v>2.7685208567300355E-2</v>
      </c>
      <c r="O22" s="10">
        <v>8.7366623687164512E-5</v>
      </c>
      <c r="P22" s="11">
        <v>2.4698259318160776E-2</v>
      </c>
      <c r="Q22" s="29">
        <v>2.5920741239534353E-4</v>
      </c>
      <c r="R22" s="30">
        <v>2.6729135084751613E-2</v>
      </c>
      <c r="S22" s="10">
        <v>1.2858543401324788E-4</v>
      </c>
      <c r="T22" s="11">
        <v>2.787948237431646E-2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2.5971807969217192E-5</v>
      </c>
      <c r="D25" s="11">
        <v>2.7373066906838149E-3</v>
      </c>
      <c r="E25" s="29">
        <v>9.2569048632264625E-6</v>
      </c>
      <c r="F25" s="30">
        <v>2.6079510321604621E-3</v>
      </c>
      <c r="G25" s="10">
        <v>1.4331949876668968E-5</v>
      </c>
      <c r="H25" s="11">
        <v>2.5149092685111765E-3</v>
      </c>
      <c r="I25" s="29">
        <v>1.3724410297310812E-5</v>
      </c>
      <c r="J25" s="30">
        <v>2.415594704513213E-3</v>
      </c>
      <c r="K25" s="10">
        <v>0</v>
      </c>
      <c r="L25" s="11">
        <v>2.3896331372651927E-3</v>
      </c>
      <c r="M25" s="29">
        <v>2.1712889404437663E-5</v>
      </c>
      <c r="N25" s="30">
        <v>3.431025654122719E-3</v>
      </c>
      <c r="O25" s="10">
        <v>-3.7535078504963576E-5</v>
      </c>
      <c r="P25" s="11">
        <v>2.8438945012655434E-3</v>
      </c>
      <c r="Q25" s="29">
        <v>0</v>
      </c>
      <c r="R25" s="30">
        <v>2.7905407814629341E-3</v>
      </c>
      <c r="S25" s="10">
        <v>8.6768646360025436E-6</v>
      </c>
      <c r="T25" s="11">
        <v>2.7312949974725464E-3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2.8399999999999998E-2</v>
      </c>
      <c r="D27" s="15">
        <v>1</v>
      </c>
      <c r="E27" s="31">
        <v>1.0800000000000001E-2</v>
      </c>
      <c r="F27" s="32">
        <v>1</v>
      </c>
      <c r="G27" s="14">
        <v>8.3111087374316793E-3</v>
      </c>
      <c r="H27" s="15">
        <v>0.99999999999999989</v>
      </c>
      <c r="I27" s="31">
        <v>1.3405656911210399E-2</v>
      </c>
      <c r="J27" s="32">
        <v>1</v>
      </c>
      <c r="K27" s="14">
        <v>-1.10555592809412E-2</v>
      </c>
      <c r="L27" s="15">
        <v>0.99999999999999978</v>
      </c>
      <c r="M27" s="31">
        <v>1.8499999999999999E-2</v>
      </c>
      <c r="N27" s="32">
        <v>1</v>
      </c>
      <c r="O27" s="14">
        <v>5.1000000000000004E-3</v>
      </c>
      <c r="P27" s="15">
        <v>0.99999999999999989</v>
      </c>
      <c r="Q27" s="31">
        <v>-3.0999999999999999E-3</v>
      </c>
      <c r="R27" s="32">
        <v>0.99999999999999989</v>
      </c>
      <c r="S27" s="14">
        <v>1.03E-2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6">
        <v>11949</v>
      </c>
      <c r="D28" s="67"/>
      <c r="E28" s="64">
        <v>4794</v>
      </c>
      <c r="F28" s="65"/>
      <c r="G28" s="66">
        <v>3891</v>
      </c>
      <c r="H28" s="67"/>
      <c r="I28" s="64">
        <v>6499</v>
      </c>
      <c r="J28" s="65"/>
      <c r="K28" s="66">
        <v>-5568.58</v>
      </c>
      <c r="L28" s="67"/>
      <c r="M28" s="64">
        <v>9467.6</v>
      </c>
      <c r="N28" s="65"/>
      <c r="O28" s="66">
        <v>2756.94</v>
      </c>
      <c r="P28" s="67"/>
      <c r="Q28" s="64">
        <v>-1652.33</v>
      </c>
      <c r="R28" s="65"/>
      <c r="S28" s="66">
        <v>5962.52</v>
      </c>
      <c r="T28" s="67"/>
      <c r="U28" s="64"/>
      <c r="V28" s="65"/>
      <c r="W28" s="66"/>
      <c r="X28" s="67"/>
      <c r="Y28" s="64"/>
      <c r="Z28" s="6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1" t="s">
        <v>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1.3257602477247381E-2</v>
      </c>
      <c r="D34" s="19">
        <v>0.7433610728185982</v>
      </c>
      <c r="E34" s="33">
        <v>6.9995929740601769E-3</v>
      </c>
      <c r="F34" s="34">
        <v>0.73361101277754148</v>
      </c>
      <c r="G34" s="18">
        <v>2.7486717879335151E-3</v>
      </c>
      <c r="H34" s="19">
        <v>0.72525829013702148</v>
      </c>
      <c r="I34" s="33">
        <v>6.5621220114477057E-3</v>
      </c>
      <c r="J34" s="34">
        <v>0.72839913617313312</v>
      </c>
      <c r="K34" s="18">
        <v>1.3566200401371089E-3</v>
      </c>
      <c r="L34" s="19">
        <v>0.7365355654885678</v>
      </c>
      <c r="M34" s="33">
        <v>6.8766396233615598E-3</v>
      </c>
      <c r="N34" s="34">
        <v>0.74316258907359811</v>
      </c>
      <c r="O34" s="18">
        <v>9.5286998218108154E-3</v>
      </c>
      <c r="P34" s="19">
        <v>0.73200949106481983</v>
      </c>
      <c r="Q34" s="33">
        <v>5.4333148798199865E-4</v>
      </c>
      <c r="R34" s="34">
        <v>0.73864689135165496</v>
      </c>
      <c r="S34" s="18">
        <v>5.7055371068434882E-3</v>
      </c>
      <c r="T34" s="19">
        <v>0.73077533030487885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1.5142397522752621E-2</v>
      </c>
      <c r="D35" s="11">
        <v>0.25663892718140174</v>
      </c>
      <c r="E35" s="29">
        <v>3.8004070259398241E-3</v>
      </c>
      <c r="F35" s="30">
        <v>0.26638898722245857</v>
      </c>
      <c r="G35" s="10">
        <v>5.5624369494981628E-3</v>
      </c>
      <c r="H35" s="11">
        <v>0.27474170986297852</v>
      </c>
      <c r="I35" s="29">
        <v>6.8435348997626941E-3</v>
      </c>
      <c r="J35" s="30">
        <v>0.27160086382686688</v>
      </c>
      <c r="K35" s="10">
        <v>-1.2412179321078309E-2</v>
      </c>
      <c r="L35" s="11">
        <v>0.2634644345114322</v>
      </c>
      <c r="M35" s="29">
        <v>1.1623360376638437E-2</v>
      </c>
      <c r="N35" s="30">
        <v>0.25683741092640189</v>
      </c>
      <c r="O35" s="10">
        <v>-4.4286998218108142E-3</v>
      </c>
      <c r="P35" s="11">
        <v>0.26799050893518028</v>
      </c>
      <c r="Q35" s="29">
        <v>-3.6433314879819982E-3</v>
      </c>
      <c r="R35" s="30">
        <v>0.26135310864834499</v>
      </c>
      <c r="S35" s="10">
        <v>4.594462893156512E-3</v>
      </c>
      <c r="T35" s="11">
        <v>0.26922466969512115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2.8399999999999998E-2</v>
      </c>
      <c r="D36" s="15">
        <v>1</v>
      </c>
      <c r="E36" s="31">
        <v>1.0800000000000001E-2</v>
      </c>
      <c r="F36" s="32">
        <v>1</v>
      </c>
      <c r="G36" s="14">
        <v>8.3111087374316793E-3</v>
      </c>
      <c r="H36" s="15">
        <v>1</v>
      </c>
      <c r="I36" s="31">
        <v>1.3405656911210399E-2</v>
      </c>
      <c r="J36" s="32">
        <v>1</v>
      </c>
      <c r="K36" s="14">
        <v>-1.10555592809412E-2</v>
      </c>
      <c r="L36" s="15">
        <v>1</v>
      </c>
      <c r="M36" s="31">
        <v>1.8499999999999999E-2</v>
      </c>
      <c r="N36" s="32">
        <v>1</v>
      </c>
      <c r="O36" s="14">
        <v>5.1000000000000004E-3</v>
      </c>
      <c r="P36" s="15">
        <v>1</v>
      </c>
      <c r="Q36" s="31">
        <v>-3.0999999999999999E-3</v>
      </c>
      <c r="R36" s="32">
        <v>1</v>
      </c>
      <c r="S36" s="14">
        <v>1.03E-2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1" t="s">
        <v>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2.6408021602088393E-2</v>
      </c>
      <c r="D41" s="19">
        <v>0.94788092660661183</v>
      </c>
      <c r="E41" s="33">
        <v>9.7639134259089721E-3</v>
      </c>
      <c r="F41" s="34">
        <v>0.94632729940979454</v>
      </c>
      <c r="G41" s="18">
        <v>8.7759258887984692E-3</v>
      </c>
      <c r="H41" s="19">
        <v>0.94480519805227337</v>
      </c>
      <c r="I41" s="33">
        <v>1.2789069902714806E-2</v>
      </c>
      <c r="J41" s="34">
        <v>0.93845362821171141</v>
      </c>
      <c r="K41" s="18">
        <v>-1.133354940268576E-2</v>
      </c>
      <c r="L41" s="19">
        <v>0.93289420759017727</v>
      </c>
      <c r="M41" s="33">
        <v>1.7436181153817711E-2</v>
      </c>
      <c r="N41" s="34">
        <v>0.92904640006230421</v>
      </c>
      <c r="O41" s="18">
        <v>3.5087522751545246E-3</v>
      </c>
      <c r="P41" s="19">
        <v>0.9291830829808867</v>
      </c>
      <c r="Q41" s="33">
        <v>-2.902625480031847E-3</v>
      </c>
      <c r="R41" s="34">
        <v>0.92721199934591825</v>
      </c>
      <c r="S41" s="18">
        <v>9.6474971916084718E-3</v>
      </c>
      <c r="T41" s="19">
        <v>0.92704468484573177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1.9919783979116031E-3</v>
      </c>
      <c r="D42" s="11">
        <v>5.211907339338813E-2</v>
      </c>
      <c r="E42" s="29">
        <v>1.0360865740910304E-3</v>
      </c>
      <c r="F42" s="30">
        <v>5.3672700590205492E-2</v>
      </c>
      <c r="G42" s="10">
        <v>-4.6481715136679027E-4</v>
      </c>
      <c r="H42" s="11">
        <v>5.5194801947726621E-2</v>
      </c>
      <c r="I42" s="29">
        <v>6.165870084955924E-4</v>
      </c>
      <c r="J42" s="30">
        <v>6.1546371788288576E-2</v>
      </c>
      <c r="K42" s="10">
        <v>2.7799012174455811E-4</v>
      </c>
      <c r="L42" s="11">
        <v>6.7105792409822673E-2</v>
      </c>
      <c r="M42" s="29">
        <v>1.0638188461822846E-3</v>
      </c>
      <c r="N42" s="30">
        <v>7.0953599937695858E-2</v>
      </c>
      <c r="O42" s="10">
        <v>1.5912477248454756E-3</v>
      </c>
      <c r="P42" s="11">
        <v>7.0816917019113398E-2</v>
      </c>
      <c r="Q42" s="29">
        <v>-1.9737451996815311E-4</v>
      </c>
      <c r="R42" s="30">
        <v>7.2788000654081739E-2</v>
      </c>
      <c r="S42" s="10">
        <v>6.5250280839152777E-4</v>
      </c>
      <c r="T42" s="11">
        <v>7.2955315154268258E-2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2.8399999999999998E-2</v>
      </c>
      <c r="D43" s="15">
        <v>1</v>
      </c>
      <c r="E43" s="31">
        <v>1.0800000000000001E-2</v>
      </c>
      <c r="F43" s="32">
        <v>1</v>
      </c>
      <c r="G43" s="14">
        <v>8.3111087374316793E-3</v>
      </c>
      <c r="H43" s="15">
        <v>1</v>
      </c>
      <c r="I43" s="31">
        <v>1.3405656911210399E-2</v>
      </c>
      <c r="J43" s="32">
        <v>1</v>
      </c>
      <c r="K43" s="14">
        <v>-1.10555592809412E-2</v>
      </c>
      <c r="L43" s="15">
        <v>1</v>
      </c>
      <c r="M43" s="31">
        <v>1.8499999999999999E-2</v>
      </c>
      <c r="N43" s="32">
        <v>1</v>
      </c>
      <c r="O43" s="14">
        <v>5.1000000000000004E-3</v>
      </c>
      <c r="P43" s="15">
        <v>1</v>
      </c>
      <c r="Q43" s="31">
        <v>-3.0999999999999999E-3</v>
      </c>
      <c r="R43" s="32">
        <v>1</v>
      </c>
      <c r="S43" s="14">
        <v>1.03E-2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1" t="s">
        <v>0</v>
      </c>
      <c r="D45" s="62"/>
      <c r="E45" s="62"/>
      <c r="F45" s="62"/>
      <c r="G45" s="62"/>
      <c r="H45" s="62"/>
      <c r="I45" s="50"/>
      <c r="J45" s="50"/>
    </row>
    <row r="46" spans="2:26" ht="15.75">
      <c r="B46" s="23" t="s">
        <v>39</v>
      </c>
      <c r="C46" s="58" t="str">
        <f ca="1">CONCATENATE(INDIRECT(CONCATENATE($C$2,C4))," - ",INDIRECT(CONCATENATE($C$2,G4))," ",$B$4)</f>
        <v>ינואר - מרץ 2019</v>
      </c>
      <c r="D46" s="60"/>
      <c r="E46" s="56" t="str">
        <f ca="1">CONCATENATE(INDIRECT(CONCATENATE($C$2,C4))," - ",INDIRECT(CONCATENATE($C$2,M4))," ",$B$4)</f>
        <v>ינואר - יוני 2019</v>
      </c>
      <c r="F46" s="57"/>
      <c r="G46" s="58" t="str">
        <f ca="1">CONCATENATE(INDIRECT(CONCATENATE($C$2,C4))," - ",INDIRECT(CONCATENATE($C$2,S4))," ",$B$4)</f>
        <v>ינואר - ספטמבר 2019</v>
      </c>
      <c r="H46" s="59"/>
      <c r="I46" s="68"/>
      <c r="J46" s="68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-3.9746356639258629E-4</v>
      </c>
      <c r="D48" s="11">
        <f>H8</f>
        <v>0.12906489806722143</v>
      </c>
      <c r="E48" s="29">
        <f t="shared" ref="E48:E66" si="0">(I8+1)*(K8+1)*(M8+1)*(C48+1)-1</f>
        <v>-5.4777326794752668E-4</v>
      </c>
      <c r="F48" s="30">
        <f>N8</f>
        <v>0.13259194584630943</v>
      </c>
      <c r="G48" s="10">
        <f>(O8+1)*(Q8+1)*(S8+1)*(E48+1)-1</f>
        <v>-7.0740359701126909E-4</v>
      </c>
      <c r="H48" s="46">
        <f>T8</f>
        <v>0.11348351617879646</v>
      </c>
      <c r="I48" s="52"/>
      <c r="J48" s="52"/>
    </row>
    <row r="49" spans="2:10">
      <c r="B49" s="12" t="s">
        <v>7</v>
      </c>
      <c r="C49" s="10">
        <f t="shared" ref="C49:C67" si="1">(C9+1)*(E9+1)*(G9+1)-1</f>
        <v>6.9083533046432333E-3</v>
      </c>
      <c r="D49" s="11">
        <f t="shared" ref="D49:D67" si="2">H9</f>
        <v>0.23735790463136716</v>
      </c>
      <c r="E49" s="29">
        <f t="shared" si="0"/>
        <v>1.0232616151164109E-2</v>
      </c>
      <c r="F49" s="30">
        <f t="shared" ref="F49:F67" si="3">N9</f>
        <v>0.24539665527019086</v>
      </c>
      <c r="G49" s="10">
        <f t="shared" ref="G49:G67" si="4">(O9+1)*(Q9+1)*(S9+1)*(E49+1)-1</f>
        <v>1.7796974219681294E-2</v>
      </c>
      <c r="H49" s="46">
        <f t="shared" ref="H49:H66" si="5">T9</f>
        <v>0.23973272262307027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7.7296069507670762E-3</v>
      </c>
      <c r="D52" s="11">
        <f t="shared" si="2"/>
        <v>0.23844820388506141</v>
      </c>
      <c r="E52" s="29">
        <f t="shared" si="0"/>
        <v>1.3901286411608815E-2</v>
      </c>
      <c r="F52" s="30">
        <f t="shared" si="3"/>
        <v>0.28976083852511042</v>
      </c>
      <c r="G52" s="10">
        <f t="shared" si="4"/>
        <v>1.8069900547393658E-2</v>
      </c>
      <c r="H52" s="46">
        <f t="shared" si="5"/>
        <v>0.29504744703017949</v>
      </c>
      <c r="I52" s="52"/>
      <c r="J52" s="52"/>
    </row>
    <row r="53" spans="2:10">
      <c r="B53" s="12" t="s">
        <v>15</v>
      </c>
      <c r="C53" s="10">
        <f t="shared" si="1"/>
        <v>2.9876876456058632E-4</v>
      </c>
      <c r="D53" s="11">
        <f t="shared" si="2"/>
        <v>4.4293960144375956E-3</v>
      </c>
      <c r="E53" s="29">
        <f t="shared" si="0"/>
        <v>4.5546644041105644E-4</v>
      </c>
      <c r="F53" s="30">
        <f t="shared" si="3"/>
        <v>4.4187764283922463E-3</v>
      </c>
      <c r="G53" s="10">
        <f t="shared" si="4"/>
        <v>6.0521519998046891E-4</v>
      </c>
      <c r="H53" s="46">
        <f t="shared" si="5"/>
        <v>4.0870840914222373E-3</v>
      </c>
      <c r="I53" s="52"/>
      <c r="J53" s="52"/>
    </row>
    <row r="54" spans="2:10">
      <c r="B54" s="12" t="s">
        <v>17</v>
      </c>
      <c r="C54" s="10">
        <f t="shared" si="1"/>
        <v>7.5126241353249412E-3</v>
      </c>
      <c r="D54" s="11">
        <f t="shared" si="2"/>
        <v>0.1239464047087516</v>
      </c>
      <c r="E54" s="29">
        <f t="shared" si="0"/>
        <v>1.3329517925866119E-2</v>
      </c>
      <c r="F54" s="30">
        <f t="shared" si="3"/>
        <v>0.12926192176610379</v>
      </c>
      <c r="G54" s="10">
        <f t="shared" si="4"/>
        <v>1.5438260947616023E-2</v>
      </c>
      <c r="H54" s="46">
        <f t="shared" si="5"/>
        <v>0.14301807461226407</v>
      </c>
      <c r="I54" s="52"/>
      <c r="J54" s="52"/>
    </row>
    <row r="55" spans="2:10">
      <c r="B55" s="12" t="s">
        <v>19</v>
      </c>
      <c r="C55" s="10">
        <f t="shared" si="1"/>
        <v>7.5489133569079936E-3</v>
      </c>
      <c r="D55" s="11">
        <f t="shared" si="2"/>
        <v>0.18511173787189589</v>
      </c>
      <c r="E55" s="29">
        <f t="shared" si="0"/>
        <v>7.2303676965697061E-3</v>
      </c>
      <c r="F55" s="30">
        <f t="shared" si="3"/>
        <v>8.9122458845173155E-2</v>
      </c>
      <c r="G55" s="10">
        <f t="shared" si="4"/>
        <v>4.7167653047854863E-3</v>
      </c>
      <c r="H55" s="46">
        <f t="shared" si="5"/>
        <v>9.7343817092960097E-2</v>
      </c>
      <c r="I55" s="52"/>
      <c r="J55" s="52"/>
    </row>
    <row r="56" spans="2:10">
      <c r="B56" s="12" t="s">
        <v>21</v>
      </c>
      <c r="C56" s="10">
        <f t="shared" si="1"/>
        <v>1.4125653261376492E-3</v>
      </c>
      <c r="D56" s="11">
        <f t="shared" si="2"/>
        <v>3.463666438512069E-2</v>
      </c>
      <c r="E56" s="29">
        <f t="shared" si="0"/>
        <v>1.6348901269040983E-3</v>
      </c>
      <c r="F56" s="30">
        <f t="shared" si="3"/>
        <v>5.4378567282897999E-2</v>
      </c>
      <c r="G56" s="10">
        <f t="shared" si="4"/>
        <v>1.1420098363634779E-5</v>
      </c>
      <c r="H56" s="46">
        <f t="shared" si="5"/>
        <v>4.9830302202067807E-2</v>
      </c>
      <c r="I56" s="52"/>
      <c r="J56" s="52"/>
    </row>
    <row r="57" spans="2:10">
      <c r="B57" s="12" t="s">
        <v>23</v>
      </c>
      <c r="C57" s="10">
        <f t="shared" si="1"/>
        <v>-5.4182368175670348E-4</v>
      </c>
      <c r="D57" s="11">
        <f t="shared" si="2"/>
        <v>1.9971637611944936E-2</v>
      </c>
      <c r="E57" s="29">
        <f t="shared" si="0"/>
        <v>-6.1930065229065523E-4</v>
      </c>
      <c r="F57" s="30">
        <f t="shared" si="3"/>
        <v>2.2555131539056032E-2</v>
      </c>
      <c r="G57" s="10">
        <f t="shared" si="4"/>
        <v>-7.7579837817509656E-4</v>
      </c>
      <c r="H57" s="46">
        <f t="shared" si="5"/>
        <v>2.3067313911698806E-2</v>
      </c>
      <c r="I57" s="52"/>
      <c r="J57" s="52"/>
    </row>
    <row r="58" spans="2:10">
      <c r="B58" s="12" t="s">
        <v>25</v>
      </c>
      <c r="C58" s="10">
        <f t="shared" si="1"/>
        <v>8.7210810573168374E-7</v>
      </c>
      <c r="D58" s="11">
        <f t="shared" si="2"/>
        <v>2.886718574685057E-6</v>
      </c>
      <c r="E58" s="29">
        <f t="shared" si="0"/>
        <v>-1.0411661848230835E-6</v>
      </c>
      <c r="F58" s="30">
        <f t="shared" si="3"/>
        <v>1.1123143748256328E-6</v>
      </c>
      <c r="G58" s="10">
        <f t="shared" si="4"/>
        <v>5.940031763351783E-6</v>
      </c>
      <c r="H58" s="46">
        <f t="shared" si="5"/>
        <v>1.0144923785964728E-5</v>
      </c>
      <c r="I58" s="52"/>
      <c r="J58" s="52"/>
    </row>
    <row r="59" spans="2:10">
      <c r="B59" s="12" t="s">
        <v>26</v>
      </c>
      <c r="C59" s="10">
        <f t="shared" si="1"/>
        <v>1.7087525210885968E-2</v>
      </c>
      <c r="D59" s="11">
        <f t="shared" si="2"/>
        <v>3.2861554610759159E-4</v>
      </c>
      <c r="E59" s="29">
        <f t="shared" si="0"/>
        <v>2.2445728509868257E-2</v>
      </c>
      <c r="F59" s="30">
        <f t="shared" si="3"/>
        <v>1.0873668865696857E-3</v>
      </c>
      <c r="G59" s="10">
        <f t="shared" si="4"/>
        <v>2.5643249677586688E-2</v>
      </c>
      <c r="H59" s="46">
        <f t="shared" si="5"/>
        <v>3.2522979210789769E-3</v>
      </c>
      <c r="I59" s="52"/>
      <c r="J59" s="52"/>
    </row>
    <row r="60" spans="2:10">
      <c r="B60" s="12" t="s">
        <v>27</v>
      </c>
      <c r="C60" s="10">
        <f t="shared" si="1"/>
        <v>-2.9828127146591665E-4</v>
      </c>
      <c r="D60" s="11">
        <f t="shared" si="2"/>
        <v>4.7091483267107164E-4</v>
      </c>
      <c r="E60" s="29">
        <f t="shared" si="0"/>
        <v>-4.2031288038268944E-4</v>
      </c>
      <c r="F60" s="30">
        <f t="shared" si="3"/>
        <v>3.0899107439834685E-4</v>
      </c>
      <c r="G60" s="10">
        <f t="shared" si="4"/>
        <v>-1.0955360240079148E-3</v>
      </c>
      <c r="H60" s="46">
        <f t="shared" si="5"/>
        <v>5.16502040887099E-4</v>
      </c>
      <c r="I60" s="52"/>
      <c r="J60" s="52"/>
    </row>
    <row r="61" spans="2:10">
      <c r="B61" s="12" t="s">
        <v>28</v>
      </c>
      <c r="C61" s="10">
        <f t="shared" si="1"/>
        <v>2.8136055745919819E-5</v>
      </c>
      <c r="D61" s="11">
        <f t="shared" si="2"/>
        <v>0</v>
      </c>
      <c r="E61" s="29">
        <f t="shared" si="0"/>
        <v>2.8136055745919819E-5</v>
      </c>
      <c r="F61" s="30">
        <f t="shared" si="3"/>
        <v>0</v>
      </c>
      <c r="G61" s="10">
        <f t="shared" si="4"/>
        <v>2.8136055745919819E-5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2.9705226930043516E-4</v>
      </c>
      <c r="D62" s="11">
        <f t="shared" si="2"/>
        <v>2.3715826458334619E-2</v>
      </c>
      <c r="E62" s="29">
        <f t="shared" si="0"/>
        <v>9.0018280708537013E-4</v>
      </c>
      <c r="F62" s="30">
        <f t="shared" si="3"/>
        <v>2.7685208567300355E-2</v>
      </c>
      <c r="G62" s="10">
        <f t="shared" si="4"/>
        <v>1.3758372814318687E-3</v>
      </c>
      <c r="H62" s="46">
        <f t="shared" si="5"/>
        <v>2.787948237431646E-2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4.9561408027365417E-5</v>
      </c>
      <c r="D65" s="11">
        <f t="shared" si="2"/>
        <v>2.5149092685111765E-3</v>
      </c>
      <c r="E65" s="29">
        <f t="shared" si="0"/>
        <v>8.5000762062970026E-5</v>
      </c>
      <c r="F65" s="30">
        <f t="shared" si="3"/>
        <v>3.431025654122719E-3</v>
      </c>
      <c r="G65" s="10">
        <f t="shared" si="4"/>
        <v>5.6139769509133686E-5</v>
      </c>
      <c r="H65" s="46">
        <f t="shared" si="5"/>
        <v>2.7312949974725464E-3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1">
        <f t="shared" si="1"/>
        <v>4.8146173383210922E-2</v>
      </c>
      <c r="D67" s="42">
        <f t="shared" si="2"/>
        <v>0.99999999999999989</v>
      </c>
      <c r="E67" s="37">
        <f>(I27+1)*(K27+1)*(M27+1)*(C67+1)-1</f>
        <v>6.9887477002010145E-2</v>
      </c>
      <c r="F67" s="38">
        <f t="shared" si="3"/>
        <v>1</v>
      </c>
      <c r="G67" s="41">
        <f t="shared" si="4"/>
        <v>8.3052043506463447E-2</v>
      </c>
      <c r="H67" s="47">
        <v>1</v>
      </c>
      <c r="I67" s="53"/>
      <c r="J67" s="53"/>
    </row>
    <row r="68" spans="2:10">
      <c r="B68" s="35" t="s">
        <v>40</v>
      </c>
      <c r="C68" s="66">
        <f>C28+E28+G28</f>
        <v>20634</v>
      </c>
      <c r="D68" s="67"/>
      <c r="E68" s="64">
        <f>I28+K28+M28+C68</f>
        <v>31032.02</v>
      </c>
      <c r="F68" s="65"/>
      <c r="G68" s="66">
        <f>O28+Q28+S28+E68</f>
        <v>38099.15</v>
      </c>
      <c r="H68" s="69"/>
      <c r="I68" s="70"/>
      <c r="J68" s="70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1" t="s">
        <v>0</v>
      </c>
      <c r="D70" s="62"/>
      <c r="E70" s="62"/>
      <c r="F70" s="62"/>
      <c r="G70" s="62"/>
      <c r="H70" s="62"/>
      <c r="I70" s="50"/>
      <c r="J70" s="50"/>
    </row>
    <row r="71" spans="2:10" ht="15.75">
      <c r="B71" s="23" t="s">
        <v>39</v>
      </c>
      <c r="C71" s="58" t="str">
        <f ca="1">CONCATENATE(INDIRECT(CONCATENATE($C$2,$C$4))," - ",INDIRECT(CONCATENATE($C$2,$G$4))," ",$B$4)</f>
        <v>ינואר - מרץ 2019</v>
      </c>
      <c r="D71" s="60"/>
      <c r="E71" s="56" t="str">
        <f ca="1">CONCATENATE(INDIRECT(CONCATENATE($C$2,$C$4))," - ",INDIRECT(CONCATENATE($C$2,$M4))," ",$B$4)</f>
        <v>ינואר - יוני 2019</v>
      </c>
      <c r="F71" s="57"/>
      <c r="G71" s="58" t="str">
        <f ca="1">CONCATENATE(INDIRECT(CONCATENATE($C$2,$C$4))," - ",INDIRECT(CONCATENATE($C$2,$S$4))," ",$B$4)</f>
        <v>ינואר - ספטמבר 2019</v>
      </c>
      <c r="H71" s="59"/>
      <c r="I71" s="68"/>
      <c r="J71" s="68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2.3154600512786283E-2</v>
      </c>
      <c r="D73" s="19">
        <f>H34</f>
        <v>0.72525829013702148</v>
      </c>
      <c r="E73" s="33">
        <f t="shared" ref="E73:E74" si="6">(I34+1)*(K34+1)*(M34+1)*(C73+1)-1</f>
        <v>3.8357449614590866E-2</v>
      </c>
      <c r="F73" s="34">
        <f>N34</f>
        <v>0.74316258907359811</v>
      </c>
      <c r="G73" s="18">
        <f>(O34+1)*(Q34+1)*(S34+1)*(E73+1)-1</f>
        <v>5.4805282428216584E-2</v>
      </c>
      <c r="H73" s="48">
        <f>T34</f>
        <v>0.73077533030487885</v>
      </c>
      <c r="I73" s="52"/>
      <c r="J73" s="52"/>
    </row>
    <row r="74" spans="2:10">
      <c r="B74" s="12" t="s">
        <v>36</v>
      </c>
      <c r="C74" s="18">
        <f t="shared" ref="C74:C75" si="7">(C35+1)*(E35+1)*(G35+1)-1</f>
        <v>2.4668477031157376E-2</v>
      </c>
      <c r="D74" s="19">
        <f t="shared" ref="D74:D75" si="8">H35</f>
        <v>0.27474170986297852</v>
      </c>
      <c r="E74" s="33">
        <f t="shared" si="6"/>
        <v>3.0718180263949568E-2</v>
      </c>
      <c r="F74" s="34">
        <f t="shared" ref="F74:F75" si="9">N35</f>
        <v>0.25683741092640189</v>
      </c>
      <c r="G74" s="18">
        <f t="shared" ref="G74:G75" si="10">(O35+1)*(Q35+1)*(S35+1)*(E74+1)-1</f>
        <v>2.7112268667188966E-2</v>
      </c>
      <c r="H74" s="48">
        <f t="shared" ref="H74:H75" si="11">T35</f>
        <v>0.26922466969512115</v>
      </c>
      <c r="I74" s="52"/>
      <c r="J74" s="52"/>
    </row>
    <row r="75" spans="2:10">
      <c r="B75" s="13" t="s">
        <v>44</v>
      </c>
      <c r="C75" s="43">
        <f t="shared" si="7"/>
        <v>4.8146173383210922E-2</v>
      </c>
      <c r="D75" s="44">
        <f t="shared" si="8"/>
        <v>1</v>
      </c>
      <c r="E75" s="39">
        <f>(I36+1)*(K36+1)*(M36+1)*(C75+1)-1</f>
        <v>6.9887477002010145E-2</v>
      </c>
      <c r="F75" s="40">
        <f t="shared" si="9"/>
        <v>1</v>
      </c>
      <c r="G75" s="43">
        <f t="shared" si="10"/>
        <v>8.3052043506463447E-2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1" t="s">
        <v>0</v>
      </c>
      <c r="D77" s="62"/>
      <c r="E77" s="62"/>
      <c r="F77" s="62"/>
      <c r="G77" s="62"/>
      <c r="H77" s="62"/>
      <c r="I77" s="50"/>
      <c r="J77" s="50"/>
    </row>
    <row r="78" spans="2:10" ht="15.75">
      <c r="B78" s="23" t="s">
        <v>39</v>
      </c>
      <c r="C78" s="58" t="str">
        <f ca="1">CONCATENATE(INDIRECT(CONCATENATE($C$2,$C$4))," - ",INDIRECT(CONCATENATE($C$2,$G$4))," ",$B$4)</f>
        <v>ינואר - מרץ 2019</v>
      </c>
      <c r="D78" s="60"/>
      <c r="E78" s="56" t="str">
        <f ca="1">CONCATENATE(INDIRECT(CONCATENATE($C$2,$C$4))," - ",INDIRECT(CONCATENATE($C$2,$M$4))," ",$B$4)</f>
        <v>ינואר - יוני 2019</v>
      </c>
      <c r="F78" s="57"/>
      <c r="G78" s="58" t="str">
        <f ca="1">CONCATENATE(INDIRECT(CONCATENATE($C$2,$C$4))," - ",INDIRECT(CONCATENATE($C$2,$S$4))," ",$B$4)</f>
        <v>ינואר - ספטמבר 2019</v>
      </c>
      <c r="H78" s="59"/>
      <c r="I78" s="68"/>
      <c r="J78" s="68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4.5525411608726474E-2</v>
      </c>
      <c r="D80" s="19">
        <f>H41</f>
        <v>0.94480519805227337</v>
      </c>
      <c r="E80" s="33">
        <f t="shared" ref="E80:E82" si="12">(I41+1)*(K41+1)*(M41+1)*(C80+1)-1</f>
        <v>6.5149513237266143E-2</v>
      </c>
      <c r="F80" s="34">
        <f>N41</f>
        <v>0.92904640006230421</v>
      </c>
      <c r="G80" s="18">
        <f>(O41+1)*(Q41+1)*(S41+1)*(E80+1)-1</f>
        <v>7.6066431638682541E-2</v>
      </c>
      <c r="H80" s="48">
        <f>T41</f>
        <v>0.92704468484573177</v>
      </c>
      <c r="I80" s="52"/>
      <c r="J80" s="52"/>
    </row>
    <row r="81" spans="2:10">
      <c r="B81" s="12" t="s">
        <v>38</v>
      </c>
      <c r="C81" s="18">
        <f t="shared" ref="C81:C82" si="13">(C42+1)*(E42+1)*(G42+1)-1</f>
        <v>2.5639032268569562E-3</v>
      </c>
      <c r="D81" s="19">
        <f t="shared" ref="D81:D82" si="14">H42</f>
        <v>5.5194801947726621E-2</v>
      </c>
      <c r="E81" s="33">
        <f t="shared" si="12"/>
        <v>4.5284464764128174E-3</v>
      </c>
      <c r="F81" s="34">
        <f t="shared" ref="F81:F82" si="15">N42</f>
        <v>7.0953599937695858E-2</v>
      </c>
      <c r="G81" s="18">
        <f t="shared" ref="G81:G82" si="16">(O42+1)*(Q42+1)*(S42+1)*(E81+1)-1</f>
        <v>6.584687318885285E-3</v>
      </c>
      <c r="H81" s="48">
        <f>T42</f>
        <v>7.2955315154268258E-2</v>
      </c>
      <c r="I81" s="52"/>
      <c r="J81" s="52"/>
    </row>
    <row r="82" spans="2:10">
      <c r="B82" s="13" t="s">
        <v>44</v>
      </c>
      <c r="C82" s="43">
        <f t="shared" si="13"/>
        <v>4.8146173383210922E-2</v>
      </c>
      <c r="D82" s="44">
        <f t="shared" si="14"/>
        <v>1</v>
      </c>
      <c r="E82" s="39">
        <f t="shared" si="12"/>
        <v>6.9887477002010145E-2</v>
      </c>
      <c r="F82" s="40">
        <f t="shared" si="15"/>
        <v>1</v>
      </c>
      <c r="G82" s="43">
        <f t="shared" si="16"/>
        <v>8.3052043506463447E-2</v>
      </c>
      <c r="H82" s="49">
        <f>T43</f>
        <v>1</v>
      </c>
      <c r="I82" s="53"/>
      <c r="J82" s="53"/>
    </row>
    <row r="83" spans="2:10">
      <c r="I83" s="55"/>
      <c r="J83" s="55"/>
    </row>
    <row r="84" spans="2:10">
      <c r="I84" s="55"/>
      <c r="J84" s="55"/>
    </row>
    <row r="85" spans="2:10">
      <c r="I85" s="55"/>
      <c r="J85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I68:J68"/>
    <mergeCell ref="I46:J46"/>
    <mergeCell ref="G28:H28"/>
    <mergeCell ref="K28:L28"/>
    <mergeCell ref="C45:H45"/>
    <mergeCell ref="C78:D78"/>
    <mergeCell ref="E78:F78"/>
    <mergeCell ref="G78:H78"/>
    <mergeCell ref="I78:J78"/>
    <mergeCell ref="C77:H77"/>
    <mergeCell ref="C71:D71"/>
    <mergeCell ref="E71:F71"/>
    <mergeCell ref="G71:H71"/>
    <mergeCell ref="I71:J71"/>
    <mergeCell ref="C70:H70"/>
    <mergeCell ref="C68:D68"/>
    <mergeCell ref="E68:F68"/>
    <mergeCell ref="G68:H68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