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H82" i="5" l="1"/>
  <c r="G82" i="5"/>
  <c r="H81" i="5"/>
  <c r="G81" i="5"/>
  <c r="H80" i="5"/>
  <c r="G80" i="5"/>
  <c r="H75" i="5"/>
  <c r="G75" i="5"/>
  <c r="H74" i="5"/>
  <c r="G74" i="5"/>
  <c r="H73" i="5"/>
  <c r="G73" i="5"/>
  <c r="G68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F67" i="5" l="1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F75" i="5"/>
  <c r="E75" i="5"/>
  <c r="F74" i="5"/>
  <c r="E74" i="5"/>
  <c r="F73" i="5"/>
  <c r="E73" i="5"/>
  <c r="F82" i="5"/>
  <c r="E82" i="5"/>
  <c r="F81" i="5"/>
  <c r="E81" i="5"/>
  <c r="F80" i="5"/>
  <c r="E80" i="5"/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C39" i="5"/>
  <c r="E39" i="5"/>
  <c r="C6" i="5"/>
  <c r="E32" i="5"/>
  <c r="C32" i="5"/>
  <c r="G4" i="5" l="1"/>
  <c r="G32" i="5"/>
  <c r="C71" i="5"/>
  <c r="E6" i="5"/>
  <c r="G6" i="5"/>
  <c r="G39" i="5"/>
  <c r="C46" i="5"/>
  <c r="I4" i="5" l="1"/>
  <c r="I32" i="5"/>
  <c r="C78" i="5"/>
  <c r="I39" i="5"/>
  <c r="I6" i="5"/>
  <c r="K4" i="5" l="1"/>
  <c r="K32" i="5"/>
  <c r="K39" i="5"/>
  <c r="K6" i="5"/>
  <c r="M4" i="5" l="1"/>
  <c r="M32" i="5"/>
  <c r="E78" i="5"/>
  <c r="E46" i="5"/>
  <c r="E71" i="5"/>
  <c r="O4" i="5" l="1"/>
  <c r="O32" i="5"/>
  <c r="M39" i="5"/>
  <c r="M6" i="5"/>
  <c r="O6" i="5"/>
  <c r="Q4" i="5" l="1"/>
  <c r="S4" i="5" s="1"/>
  <c r="Q6" i="5"/>
  <c r="G71" i="5"/>
  <c r="S32" i="5"/>
  <c r="O39" i="5"/>
  <c r="G46" i="5"/>
  <c r="S39" i="5"/>
  <c r="U4" i="5" l="1"/>
  <c r="S6" i="5"/>
  <c r="G78" i="5"/>
  <c r="Q39" i="5"/>
  <c r="U39" i="5"/>
  <c r="U32" i="5"/>
  <c r="Q32" i="5"/>
  <c r="W4" i="5" l="1"/>
  <c r="W39" i="5"/>
  <c r="W32" i="5"/>
  <c r="U6" i="5"/>
  <c r="Y4" i="5" l="1"/>
  <c r="Y6" i="5"/>
  <c r="Y39" i="5"/>
  <c r="W6" i="5"/>
  <c r="Y32" i="5"/>
</calcChain>
</file>

<file path=xl/sharedStrings.xml><?xml version="1.0" encoding="utf-8"?>
<sst xmlns="http://schemas.openxmlformats.org/spreadsheetml/2006/main" count="173" uniqueCount="47">
  <si>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</si>
  <si>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</si>
  <si>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</si>
  <si>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</si>
  <si>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</si>
  <si>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</si>
  <si>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</si>
  <si>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</si>
  <si>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</si>
  <si>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</si>
  <si>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</si>
  <si>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</si>
  <si>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</si>
  <si>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</si>
  <si>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</si>
  <si>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</si>
  <si>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</si>
  <si>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</si>
  <si>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</si>
  <si>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</si>
  <si>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</si>
  <si>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</si>
  <si>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</si>
  <si>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</si>
  <si>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</si>
  <si>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</si>
  <si>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</si>
  <si>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</si>
  <si>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</si>
  <si>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</si>
  <si>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</si>
  <si>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</si>
  <si>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</si>
  <si>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</si>
  <si>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</si>
  <si>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</si>
  <si>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</si>
  <si>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</si>
  <si>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</si>
  <si>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</si>
  <si>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</si>
  <si>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</si>
  <si>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</si>
  <si>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</si>
  <si>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</si>
  <si>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</si>
  <si>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לבני 50 עד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</si>
</sst>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71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3" xfId="421" applyNumberFormat="1" applyFont="1" applyFill="1" applyBorder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2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0" fontId="2" fillId="2" borderId="20" xfId="0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1" xfId="421" applyNumberFormat="1" applyFont="1" applyFill="1" applyBorder="1"/>
    <xf numFmtId="10" fontId="2" fillId="2" borderId="22" xfId="421" applyNumberFormat="1" applyFont="1" applyFill="1" applyBorder="1"/>
    <xf numFmtId="10" fontId="3" fillId="2" borderId="22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0" fontId="19" fillId="0" borderId="0" xfId="0" applyFont="1" applyFill="1" applyBorder="1"/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2" t="s">
        <v>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-2.1285934735749322E-4</v>
      </c>
      <c r="D8" s="11">
        <v>6.8608735011709138E-2</v>
      </c>
      <c r="E8" s="29">
        <v>-2.1350881344962285E-4</v>
      </c>
      <c r="F8" s="30">
        <v>7.3170050037573028E-2</v>
      </c>
      <c r="G8" s="10">
        <v>1.3035831432426661E-4</v>
      </c>
      <c r="H8" s="11">
        <v>7.3210741446841504E-2</v>
      </c>
      <c r="I8" s="29">
        <v>8.1932608769678748E-6</v>
      </c>
      <c r="J8" s="30">
        <v>7.4594293048779986E-2</v>
      </c>
      <c r="K8" s="10">
        <v>9.8536723727663363E-5</v>
      </c>
      <c r="L8" s="11">
        <v>8.9268968673170579E-2</v>
      </c>
      <c r="M8" s="29">
        <v>-2.1156811265356495E-4</v>
      </c>
      <c r="N8" s="30">
        <v>0.17225536346920312</v>
      </c>
      <c r="O8" s="10">
        <v>-3.5007314012291355E-4</v>
      </c>
      <c r="P8" s="11">
        <v>0.15308529228803006</v>
      </c>
      <c r="Q8" s="29">
        <v>2.1034375321144606E-4</v>
      </c>
      <c r="R8" s="30">
        <v>0.15406206668692629</v>
      </c>
      <c r="S8" s="10">
        <v>-2.6556081904897196E-5</v>
      </c>
      <c r="T8" s="11">
        <v>0.15260114869966926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3.4198459770527212E-3</v>
      </c>
      <c r="D9" s="11">
        <v>0.23427701531300438</v>
      </c>
      <c r="E9" s="29">
        <v>1.4956038095756503E-3</v>
      </c>
      <c r="F9" s="30">
        <v>0.22867918711924248</v>
      </c>
      <c r="G9" s="10">
        <v>1.8577544759951123E-3</v>
      </c>
      <c r="H9" s="11">
        <v>0.23349919983026468</v>
      </c>
      <c r="I9" s="29">
        <v>8.6571028683430468E-4</v>
      </c>
      <c r="J9" s="30">
        <v>0.22853580720104355</v>
      </c>
      <c r="K9" s="10">
        <v>9.2120271661104056E-4</v>
      </c>
      <c r="L9" s="11">
        <v>0.22590016633254972</v>
      </c>
      <c r="M9" s="29">
        <v>1.5222572615974244E-3</v>
      </c>
      <c r="N9" s="30">
        <v>0.24348300225414379</v>
      </c>
      <c r="O9" s="10">
        <v>3.8748799910128325E-3</v>
      </c>
      <c r="P9" s="11">
        <v>0.24948383122645287</v>
      </c>
      <c r="Q9" s="29">
        <v>2.961396309752398E-3</v>
      </c>
      <c r="R9" s="30">
        <v>0.25005738908065278</v>
      </c>
      <c r="S9" s="10">
        <v>6.5883747928880104E-4</v>
      </c>
      <c r="T9" s="11">
        <v>0.23893586273313569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3.169573644225225E-3</v>
      </c>
      <c r="D12" s="11">
        <v>0.24607069356337624</v>
      </c>
      <c r="E12" s="29">
        <v>2.7102971447065232E-3</v>
      </c>
      <c r="F12" s="30">
        <v>0.2476089714473389</v>
      </c>
      <c r="G12" s="10">
        <v>2.2301479627814301E-3</v>
      </c>
      <c r="H12" s="11">
        <v>0.24827086370944743</v>
      </c>
      <c r="I12" s="29">
        <v>2.5942755753947371E-3</v>
      </c>
      <c r="J12" s="30">
        <v>0.28047160487847234</v>
      </c>
      <c r="K12" s="10">
        <v>5.4502953114039007E-4</v>
      </c>
      <c r="L12" s="11">
        <v>0.29988550687699184</v>
      </c>
      <c r="M12" s="29">
        <v>3.2362341292054594E-3</v>
      </c>
      <c r="N12" s="30">
        <v>0.29890421250798144</v>
      </c>
      <c r="O12" s="10">
        <v>1.7521727431416331E-3</v>
      </c>
      <c r="P12" s="11">
        <v>0.30208926055490054</v>
      </c>
      <c r="Q12" s="29">
        <v>7.5711048114210616E-4</v>
      </c>
      <c r="R12" s="30">
        <v>0.30501881446571888</v>
      </c>
      <c r="S12" s="10">
        <v>1.822093974211245E-3</v>
      </c>
      <c r="T12" s="11">
        <v>0.30285714603984137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1.1314201957622357E-4</v>
      </c>
      <c r="D13" s="11">
        <v>2.5409853541117867E-3</v>
      </c>
      <c r="E13" s="29">
        <v>3.0054190940447427E-5</v>
      </c>
      <c r="F13" s="30">
        <v>2.4861519536275713E-3</v>
      </c>
      <c r="G13" s="10">
        <v>3.7067121107914024E-5</v>
      </c>
      <c r="H13" s="11">
        <v>2.4346783633822778E-3</v>
      </c>
      <c r="I13" s="29">
        <v>4.7876155035625167E-5</v>
      </c>
      <c r="J13" s="30">
        <v>2.3770730915550508E-3</v>
      </c>
      <c r="K13" s="10">
        <v>7.2775589122546251E-7</v>
      </c>
      <c r="L13" s="11">
        <v>2.3338170288419598E-3</v>
      </c>
      <c r="M13" s="29">
        <v>4.3842816648225977E-5</v>
      </c>
      <c r="N13" s="30">
        <v>2.5529277060018295E-3</v>
      </c>
      <c r="O13" s="10">
        <v>7.3442009856784123E-5</v>
      </c>
      <c r="P13" s="11">
        <v>2.5851528626650452E-3</v>
      </c>
      <c r="Q13" s="29">
        <v>1.1396201232326796E-5</v>
      </c>
      <c r="R13" s="30">
        <v>2.5248861448066741E-3</v>
      </c>
      <c r="S13" s="10">
        <v>1.1566709710618942E-5</v>
      </c>
      <c r="T13" s="11">
        <v>2.3852001242294384E-3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5.239841126254443E-3</v>
      </c>
      <c r="D14" s="11">
        <v>9.8978661588050701E-2</v>
      </c>
      <c r="E14" s="29">
        <v>1.7268101940046273E-3</v>
      </c>
      <c r="F14" s="30">
        <v>9.9491595968883864E-2</v>
      </c>
      <c r="G14" s="10">
        <v>-7.4059463182720418E-4</v>
      </c>
      <c r="H14" s="11">
        <v>9.7620748710260996E-2</v>
      </c>
      <c r="I14" s="29">
        <v>3.3199791071894962E-3</v>
      </c>
      <c r="J14" s="30">
        <v>9.8387078566331221E-2</v>
      </c>
      <c r="K14" s="10">
        <v>-1.0182373036572516E-3</v>
      </c>
      <c r="L14" s="11">
        <v>9.7839384317452135E-2</v>
      </c>
      <c r="M14" s="29">
        <v>3.683826189296341E-3</v>
      </c>
      <c r="N14" s="30">
        <v>0.11701458319597279</v>
      </c>
      <c r="O14" s="10">
        <v>1.1110707337057386E-3</v>
      </c>
      <c r="P14" s="11">
        <v>0.12088260680957243</v>
      </c>
      <c r="Q14" s="29">
        <v>-1.7411392289991281E-3</v>
      </c>
      <c r="R14" s="30">
        <v>0.1208280135916646</v>
      </c>
      <c r="S14" s="10">
        <v>3.1021709825785051E-3</v>
      </c>
      <c r="T14" s="11">
        <v>0.13099269681924441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1.1052155068902574E-2</v>
      </c>
      <c r="D15" s="11">
        <v>0.325275034779273</v>
      </c>
      <c r="E15" s="29">
        <v>3.4180543082645773E-3</v>
      </c>
      <c r="F15" s="30">
        <v>0.31708854748671772</v>
      </c>
      <c r="G15" s="10">
        <v>6.3570146390804667E-3</v>
      </c>
      <c r="H15" s="11">
        <v>0.31490677931080008</v>
      </c>
      <c r="I15" s="29">
        <v>5.3810281749662701E-3</v>
      </c>
      <c r="J15" s="30">
        <v>0.26667882774761992</v>
      </c>
      <c r="K15" s="10">
        <v>-1.1154255292906187E-2</v>
      </c>
      <c r="L15" s="11">
        <v>0.22410341596520694</v>
      </c>
      <c r="M15" s="29">
        <v>3.4207045550949922E-3</v>
      </c>
      <c r="N15" s="30">
        <v>8.9526439364534777E-2</v>
      </c>
      <c r="O15" s="10">
        <v>-2.0667241997049672E-3</v>
      </c>
      <c r="P15" s="11">
        <v>9.3945418843628961E-2</v>
      </c>
      <c r="Q15" s="29">
        <v>-2.4267530801912068E-3</v>
      </c>
      <c r="R15" s="30">
        <v>9.2357285434037331E-2</v>
      </c>
      <c r="S15" s="10">
        <v>2.0480236590160569E-3</v>
      </c>
      <c r="T15" s="11">
        <v>9.7262104585112918E-2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4.9611373090459998E-5</v>
      </c>
      <c r="D16" s="11">
        <v>1.7995226818159807E-2</v>
      </c>
      <c r="E16" s="29">
        <v>-6.0440254437651582E-5</v>
      </c>
      <c r="F16" s="30">
        <v>1.8033861851742963E-2</v>
      </c>
      <c r="G16" s="10">
        <v>4.9377924184112988E-4</v>
      </c>
      <c r="H16" s="11">
        <v>1.8467319252237487E-2</v>
      </c>
      <c r="I16" s="29">
        <v>1.102614082164121E-4</v>
      </c>
      <c r="J16" s="30">
        <v>3.2799311002447352E-2</v>
      </c>
      <c r="K16" s="10">
        <v>-2.6238788749311377E-5</v>
      </c>
      <c r="L16" s="11">
        <v>4.197616172893185E-2</v>
      </c>
      <c r="M16" s="29">
        <v>7.4478911683977694E-4</v>
      </c>
      <c r="N16" s="30">
        <v>5.4359157074098677E-2</v>
      </c>
      <c r="O16" s="10">
        <v>-1.5572725653439426E-3</v>
      </c>
      <c r="P16" s="11">
        <v>5.2699822855649309E-2</v>
      </c>
      <c r="Q16" s="29">
        <v>-5.8926585768483998E-4</v>
      </c>
      <c r="R16" s="30">
        <v>5.0785436790750364E-2</v>
      </c>
      <c r="S16" s="10">
        <v>5.178342529785307E-4</v>
      </c>
      <c r="T16" s="11">
        <v>4.9654123624563916E-2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-3.1010580363266922E-7</v>
      </c>
      <c r="N17" s="30">
        <v>8.457089914793605E-5</v>
      </c>
      <c r="O17" s="10">
        <v>-1.6051031025517604E-6</v>
      </c>
      <c r="P17" s="11">
        <v>8.1320331467525412E-5</v>
      </c>
      <c r="Q17" s="29">
        <v>-5.5779264679019613E-6</v>
      </c>
      <c r="R17" s="30">
        <v>7.6423681582000214E-5</v>
      </c>
      <c r="S17" s="10">
        <v>-1.8193399370820869E-7</v>
      </c>
      <c r="T17" s="11">
        <v>8.5127753500456515E-5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8.3238028716960514E-7</v>
      </c>
      <c r="D18" s="11">
        <v>2.8251273610758589E-6</v>
      </c>
      <c r="E18" s="29">
        <v>-1.2567886842811853E-7</v>
      </c>
      <c r="F18" s="30">
        <v>2.1429778781036922E-6</v>
      </c>
      <c r="G18" s="10">
        <v>2.1765619700999599E-7</v>
      </c>
      <c r="H18" s="11">
        <v>2.81514542096178E-6</v>
      </c>
      <c r="I18" s="29">
        <v>-1.8694109942064627E-6</v>
      </c>
      <c r="J18" s="30">
        <v>2.3932865872594807E-6</v>
      </c>
      <c r="K18" s="10">
        <v>-3.1753442222042198E-8</v>
      </c>
      <c r="L18" s="11">
        <v>9.535761339234585E-7</v>
      </c>
      <c r="M18" s="29">
        <v>5.7541665354279528E-9</v>
      </c>
      <c r="N18" s="30">
        <v>9.5576057153146429E-7</v>
      </c>
      <c r="O18" s="10">
        <v>4.1479515674922641E-7</v>
      </c>
      <c r="P18" s="11">
        <v>3.0683165621443933E-6</v>
      </c>
      <c r="Q18" s="29">
        <v>4.7799584276804165E-6</v>
      </c>
      <c r="R18" s="30">
        <v>5.7190157057112158E-6</v>
      </c>
      <c r="S18" s="10">
        <v>1.7835249700102691E-6</v>
      </c>
      <c r="T18" s="11">
        <v>1.0082222265631123E-5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4.4702106845856838E-3</v>
      </c>
      <c r="D19" s="11">
        <v>-7.1687480843424193E-3</v>
      </c>
      <c r="E19" s="29">
        <v>1.5283433857692986E-3</v>
      </c>
      <c r="F19" s="30">
        <v>-4.4087960893489297E-3</v>
      </c>
      <c r="G19" s="10">
        <v>-1.4928665654796308E-3</v>
      </c>
      <c r="H19" s="11">
        <v>-3.5890835940955296E-3</v>
      </c>
      <c r="I19" s="29">
        <v>9.4212626886606564E-4</v>
      </c>
      <c r="J19" s="30">
        <v>-2.6159788383984398E-3</v>
      </c>
      <c r="K19" s="10">
        <v>-4.5321010459265509E-5</v>
      </c>
      <c r="L19" s="11">
        <v>-1.6712589827696405E-3</v>
      </c>
      <c r="M19" s="29">
        <v>5.8266402206286969E-3</v>
      </c>
      <c r="N19" s="30">
        <v>4.410499376489008E-4</v>
      </c>
      <c r="O19" s="10">
        <v>2.7915888243027634E-3</v>
      </c>
      <c r="P19" s="11">
        <v>5.5339837039648475E-3</v>
      </c>
      <c r="Q19" s="29">
        <v>-2.8314138975129481E-3</v>
      </c>
      <c r="R19" s="30">
        <v>2.2103036205171748E-3</v>
      </c>
      <c r="S19" s="10">
        <v>2.5954405973299161E-3</v>
      </c>
      <c r="T19" s="11">
        <v>2.6870027651581434E-3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-8.1506115687520373E-6</v>
      </c>
      <c r="L20" s="11">
        <v>-5.8559666448865581E-6</v>
      </c>
      <c r="M20" s="29">
        <v>-1.1477861511364607E-4</v>
      </c>
      <c r="N20" s="30">
        <v>3.0923163175571239E-4</v>
      </c>
      <c r="O20" s="10">
        <v>-2.0768142595186927E-4</v>
      </c>
      <c r="P20" s="11">
        <v>5.9006731880198568E-4</v>
      </c>
      <c r="Q20" s="29">
        <v>2.6019990610110243E-4</v>
      </c>
      <c r="R20" s="30">
        <v>1.0369958426623554E-3</v>
      </c>
      <c r="S20" s="10">
        <v>-7.4129021150463295E-4</v>
      </c>
      <c r="T20" s="11">
        <v>5.1364540124732277E-4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2.8826881242895434E-5</v>
      </c>
      <c r="F21" s="30">
        <v>3.7310540734231119E-3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-2.3529266170070035E-6</v>
      </c>
      <c r="D22" s="11">
        <v>1.3419570529296331E-2</v>
      </c>
      <c r="E22" s="29">
        <v>3.6084832251685626E-5</v>
      </c>
      <c r="F22" s="30">
        <v>1.4117233172921394E-2</v>
      </c>
      <c r="G22" s="10">
        <v>1.4676490333010578E-4</v>
      </c>
      <c r="H22" s="11">
        <v>1.5175937825440132E-2</v>
      </c>
      <c r="I22" s="29">
        <v>7.0048102057827092E-5</v>
      </c>
      <c r="J22" s="30">
        <v>1.8769590015561687E-2</v>
      </c>
      <c r="K22" s="10">
        <v>1.2620772564346969E-4</v>
      </c>
      <c r="L22" s="11">
        <v>2.0368740450135713E-2</v>
      </c>
      <c r="M22" s="29">
        <v>2.4835679009338945E-4</v>
      </c>
      <c r="N22" s="30">
        <v>1.9525259142265178E-2</v>
      </c>
      <c r="O22" s="10">
        <v>4.947109529248516E-5</v>
      </c>
      <c r="P22" s="11">
        <v>1.8200620373065621E-2</v>
      </c>
      <c r="Q22" s="29">
        <v>1.889233809889649E-4</v>
      </c>
      <c r="R22" s="30">
        <v>2.0367311354383875E-2</v>
      </c>
      <c r="S22" s="10">
        <v>1.1027704731955316E-4</v>
      </c>
      <c r="T22" s="11">
        <v>2.1346724891092711E-2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1.5432470566744312E-3</v>
      </c>
      <c r="O25" s="10">
        <v>-6.9683758242741086E-5</v>
      </c>
      <c r="P25" s="11">
        <v>8.1955451523861144E-4</v>
      </c>
      <c r="Q25" s="29">
        <v>0</v>
      </c>
      <c r="R25" s="30">
        <v>6.6935429059192416E-4</v>
      </c>
      <c r="S25" s="10">
        <v>0</v>
      </c>
      <c r="T25" s="11">
        <v>6.6913434093868868E-4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2.7300000000000001E-2</v>
      </c>
      <c r="D27" s="15">
        <v>1</v>
      </c>
      <c r="E27" s="31">
        <v>1.0700000000000001E-2</v>
      </c>
      <c r="F27" s="32">
        <v>1.0000000000000002</v>
      </c>
      <c r="G27" s="14">
        <v>9.0196431173506005E-3</v>
      </c>
      <c r="H27" s="15">
        <v>0.99999999999999989</v>
      </c>
      <c r="I27" s="31">
        <v>1.33376289284435E-2</v>
      </c>
      <c r="J27" s="32">
        <v>0.99999999999999989</v>
      </c>
      <c r="K27" s="14">
        <v>-1.0560530307769201E-2</v>
      </c>
      <c r="L27" s="15">
        <v>1</v>
      </c>
      <c r="M27" s="31">
        <v>1.84E-2</v>
      </c>
      <c r="N27" s="32">
        <v>1.0000000000000002</v>
      </c>
      <c r="O27" s="14">
        <v>5.4000000000000003E-3</v>
      </c>
      <c r="P27" s="15">
        <v>0.99999999999999989</v>
      </c>
      <c r="Q27" s="31">
        <v>-3.2000000000000002E-3</v>
      </c>
      <c r="R27" s="32">
        <v>1</v>
      </c>
      <c r="S27" s="14">
        <v>1.01E-2</v>
      </c>
      <c r="T27" s="15">
        <v>1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7">
        <v>2309</v>
      </c>
      <c r="D28" s="68"/>
      <c r="E28" s="65">
        <v>977</v>
      </c>
      <c r="F28" s="66"/>
      <c r="G28" s="67">
        <v>855</v>
      </c>
      <c r="H28" s="68"/>
      <c r="I28" s="65">
        <v>1301</v>
      </c>
      <c r="J28" s="66"/>
      <c r="K28" s="67">
        <v>-1061.03</v>
      </c>
      <c r="L28" s="68"/>
      <c r="M28" s="65">
        <v>1923.41</v>
      </c>
      <c r="N28" s="66"/>
      <c r="O28" s="67">
        <v>584.55999999999995</v>
      </c>
      <c r="P28" s="68"/>
      <c r="Q28" s="65">
        <v>-334.94</v>
      </c>
      <c r="R28" s="66"/>
      <c r="S28" s="67">
        <v>1199.06</v>
      </c>
      <c r="T28" s="68"/>
      <c r="U28" s="65"/>
      <c r="V28" s="66"/>
      <c r="W28" s="67"/>
      <c r="X28" s="68"/>
      <c r="Y28" s="65"/>
      <c r="Z28" s="66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2" t="s">
        <v>0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1.5605220167744164E-2</v>
      </c>
      <c r="D34" s="19">
        <v>0.65305888039144111</v>
      </c>
      <c r="E34" s="33">
        <v>7.326902484744568E-3</v>
      </c>
      <c r="F34" s="34">
        <v>0.65800849749967449</v>
      </c>
      <c r="G34" s="18">
        <v>1.8662268918933978E-3</v>
      </c>
      <c r="H34" s="19">
        <v>0.66311775497805137</v>
      </c>
      <c r="I34" s="33">
        <v>6.7825949512977874E-3</v>
      </c>
      <c r="J34" s="34">
        <v>0.6605927695796987</v>
      </c>
      <c r="K34" s="18">
        <v>9.7151032283267723E-4</v>
      </c>
      <c r="L34" s="19">
        <v>0.67761064323458897</v>
      </c>
      <c r="M34" s="33">
        <v>6.5520530782978426E-3</v>
      </c>
      <c r="N34" s="34">
        <v>0.77904812309776739</v>
      </c>
      <c r="O34" s="18">
        <v>8.7939657123203285E-3</v>
      </c>
      <c r="P34" s="19">
        <v>0.76671852749627223</v>
      </c>
      <c r="Q34" s="33">
        <v>7.1950714026389499E-4</v>
      </c>
      <c r="R34" s="34">
        <v>0.77409573304741341</v>
      </c>
      <c r="S34" s="18">
        <v>5.8158526199384416E-3</v>
      </c>
      <c r="T34" s="19">
        <v>0.76698073660903932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1.1694779832255836E-2</v>
      </c>
      <c r="D35" s="11">
        <v>0.34694111960855889</v>
      </c>
      <c r="E35" s="29">
        <v>3.3730975152554332E-3</v>
      </c>
      <c r="F35" s="30">
        <v>0.34199150250032551</v>
      </c>
      <c r="G35" s="10">
        <v>7.1534162254572042E-3</v>
      </c>
      <c r="H35" s="11">
        <v>0.33688224502194863</v>
      </c>
      <c r="I35" s="29">
        <v>6.5550339771457116E-3</v>
      </c>
      <c r="J35" s="30">
        <v>0.33940723042030124</v>
      </c>
      <c r="K35" s="10">
        <v>-1.1532040630601878E-2</v>
      </c>
      <c r="L35" s="11">
        <v>0.32238935676541103</v>
      </c>
      <c r="M35" s="29">
        <v>1.1847946921702155E-2</v>
      </c>
      <c r="N35" s="30">
        <v>0.22095187690223259</v>
      </c>
      <c r="O35" s="10">
        <v>-3.3939657123203287E-3</v>
      </c>
      <c r="P35" s="11">
        <v>0.23328147250372777</v>
      </c>
      <c r="Q35" s="29">
        <v>-3.9195071402638951E-3</v>
      </c>
      <c r="R35" s="30">
        <v>0.22590426695258664</v>
      </c>
      <c r="S35" s="10">
        <v>4.284147380061558E-3</v>
      </c>
      <c r="T35" s="11">
        <v>0.23301926339096077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2.7300000000000001E-2</v>
      </c>
      <c r="D36" s="15">
        <v>1</v>
      </c>
      <c r="E36" s="31">
        <v>1.0700000000000001E-2</v>
      </c>
      <c r="F36" s="32">
        <v>1</v>
      </c>
      <c r="G36" s="14">
        <v>9.0196431173506005E-3</v>
      </c>
      <c r="H36" s="15">
        <v>1</v>
      </c>
      <c r="I36" s="31">
        <v>1.33376289284435E-2</v>
      </c>
      <c r="J36" s="32">
        <v>1</v>
      </c>
      <c r="K36" s="14">
        <v>-1.0560530307769201E-2</v>
      </c>
      <c r="L36" s="15">
        <v>1</v>
      </c>
      <c r="M36" s="31">
        <v>1.84E-2</v>
      </c>
      <c r="N36" s="32">
        <v>1</v>
      </c>
      <c r="O36" s="14">
        <v>5.4000000000000003E-3</v>
      </c>
      <c r="P36" s="15">
        <v>1</v>
      </c>
      <c r="Q36" s="31">
        <v>-3.2000000000000002E-3</v>
      </c>
      <c r="R36" s="32">
        <v>1</v>
      </c>
      <c r="S36" s="14">
        <v>1.01E-2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2" t="s">
        <v>0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4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2.2719000222455103E-2</v>
      </c>
      <c r="D41" s="19">
        <v>0.99120819220093426</v>
      </c>
      <c r="E41" s="33">
        <v>9.1055175910385693E-3</v>
      </c>
      <c r="F41" s="34">
        <v>0.98776792215891873</v>
      </c>
      <c r="G41" s="18">
        <v>1.0328677658392212E-2</v>
      </c>
      <c r="H41" s="19">
        <v>0.98597846740527306</v>
      </c>
      <c r="I41" s="33">
        <v>1.2277578402483983E-2</v>
      </c>
      <c r="J41" s="34">
        <v>0.98146931573128171</v>
      </c>
      <c r="K41" s="18">
        <v>-1.0237904582245709E-2</v>
      </c>
      <c r="L41" s="19">
        <v>0.97879322867621998</v>
      </c>
      <c r="M41" s="33">
        <v>1.7761297330987531E-2</v>
      </c>
      <c r="N41" s="34">
        <v>0.97664020622359493</v>
      </c>
      <c r="O41" s="18">
        <v>3.7737893501512618E-3</v>
      </c>
      <c r="P41" s="19">
        <v>0.97497278310410351</v>
      </c>
      <c r="Q41" s="33">
        <v>-2.8279158722886773E-3</v>
      </c>
      <c r="R41" s="34">
        <v>0.9723030050565421</v>
      </c>
      <c r="S41" s="18">
        <v>9.841003584143377E-3</v>
      </c>
      <c r="T41" s="19">
        <v>0.97232704390225344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4.5809997775449023E-3</v>
      </c>
      <c r="D42" s="11">
        <v>8.7918077990656977E-3</v>
      </c>
      <c r="E42" s="29">
        <v>1.5944824089614319E-3</v>
      </c>
      <c r="F42" s="30">
        <v>1.2232077841081252E-2</v>
      </c>
      <c r="G42" s="10">
        <v>-1.3090345410416105E-3</v>
      </c>
      <c r="H42" s="11">
        <v>1.4021532594726872E-2</v>
      </c>
      <c r="I42" s="29">
        <v>1.0600505259595176E-3</v>
      </c>
      <c r="J42" s="30">
        <v>1.85306842687183E-2</v>
      </c>
      <c r="K42" s="10">
        <v>-3.2262572552349138E-4</v>
      </c>
      <c r="L42" s="11">
        <v>2.1206771323779995E-2</v>
      </c>
      <c r="M42" s="29">
        <v>6.387026690124637E-4</v>
      </c>
      <c r="N42" s="30">
        <v>2.3359793776404965E-2</v>
      </c>
      <c r="O42" s="10">
        <v>1.6262106498487381E-3</v>
      </c>
      <c r="P42" s="11">
        <v>2.5027216895896504E-2</v>
      </c>
      <c r="Q42" s="29">
        <v>-3.7208412771132286E-4</v>
      </c>
      <c r="R42" s="30">
        <v>2.7696994943457905E-2</v>
      </c>
      <c r="S42" s="10">
        <v>2.589964158566248E-4</v>
      </c>
      <c r="T42" s="11">
        <v>2.7672956097746542E-2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2.7300000000000001E-2</v>
      </c>
      <c r="D43" s="15">
        <v>1</v>
      </c>
      <c r="E43" s="31">
        <v>1.0700000000000001E-2</v>
      </c>
      <c r="F43" s="32">
        <v>1</v>
      </c>
      <c r="G43" s="14">
        <v>9.0196431173506005E-3</v>
      </c>
      <c r="H43" s="15">
        <v>0.99999999999999989</v>
      </c>
      <c r="I43" s="31">
        <v>1.33376289284435E-2</v>
      </c>
      <c r="J43" s="32">
        <v>1</v>
      </c>
      <c r="K43" s="14">
        <v>-1.0560530307769201E-2</v>
      </c>
      <c r="L43" s="15">
        <v>1</v>
      </c>
      <c r="M43" s="31">
        <v>1.84E-2</v>
      </c>
      <c r="N43" s="32">
        <v>0.99999999999999989</v>
      </c>
      <c r="O43" s="14">
        <v>5.4000000000000003E-3</v>
      </c>
      <c r="P43" s="15">
        <v>1</v>
      </c>
      <c r="Q43" s="31">
        <v>-3.2000000000000002E-3</v>
      </c>
      <c r="R43" s="32">
        <v>1</v>
      </c>
      <c r="S43" s="14">
        <v>1.01E-2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62" t="s">
        <v>0</v>
      </c>
      <c r="D45" s="63"/>
      <c r="E45" s="63"/>
      <c r="F45" s="63"/>
      <c r="G45" s="63"/>
      <c r="H45" s="63"/>
      <c r="I45" s="50"/>
      <c r="J45" s="50"/>
    </row>
    <row r="46" spans="2:26" ht="15.75">
      <c r="B46" s="23" t="s">
        <v>39</v>
      </c>
      <c r="C46" s="56" t="str">
        <f ca="1">CONCATENATE(INDIRECT(CONCATENATE($C$2,C4))," - ",INDIRECT(CONCATENATE($C$2,G4))," ",$B$4)</f>
        <v>ינואר - מרץ 2019</v>
      </c>
      <c r="D46" s="57"/>
      <c r="E46" s="58" t="str">
        <f ca="1">CONCATENATE(INDIRECT(CONCATENATE($C$2,C4))," - ",INDIRECT(CONCATENATE($C$2,M4))," ",$B$4)</f>
        <v>ינואר - יוני 2019</v>
      </c>
      <c r="F46" s="59"/>
      <c r="G46" s="56" t="str">
        <f ca="1">CONCATENATE(INDIRECT(CONCATENATE($C$2,C4))," - ",INDIRECT(CONCATENATE($C$2,S4))," ",$B$4)</f>
        <v>ינואר - ספטמבר 2019</v>
      </c>
      <c r="H46" s="60"/>
      <c r="I46" s="61"/>
      <c r="J46" s="61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45" t="s">
        <v>3</v>
      </c>
      <c r="I47" s="51"/>
      <c r="J47" s="51"/>
    </row>
    <row r="48" spans="2:26">
      <c r="B48" s="9" t="s">
        <v>5</v>
      </c>
      <c r="C48" s="10">
        <f>(C8+1)*(E8+1)*(G8+1)-1</f>
        <v>-2.9601997384653966E-4</v>
      </c>
      <c r="D48" s="11">
        <f>H8</f>
        <v>7.3210741446841504E-2</v>
      </c>
      <c r="E48" s="29">
        <f t="shared" ref="E48:E66" si="0">(I8+1)*(K8+1)*(M8+1)*(C48+1)-1</f>
        <v>-4.0084883476543265E-4</v>
      </c>
      <c r="F48" s="30">
        <f>N8</f>
        <v>0.17225536346920312</v>
      </c>
      <c r="G48" s="10">
        <f>(O8+1)*(Q8+1)*(S8+1)*(E48+1)-1</f>
        <v>-5.671375432944048E-4</v>
      </c>
      <c r="H48" s="46">
        <f>T8</f>
        <v>0.15260114869966926</v>
      </c>
      <c r="I48" s="52"/>
      <c r="J48" s="52"/>
    </row>
    <row r="49" spans="2:10">
      <c r="B49" s="12" t="s">
        <v>7</v>
      </c>
      <c r="C49" s="10">
        <f t="shared" ref="C49:C67" si="1">(C9+1)*(E9+1)*(G9+1)-1</f>
        <v>6.787460198058648E-3</v>
      </c>
      <c r="D49" s="11">
        <f t="shared" ref="D49:D67" si="2">H9</f>
        <v>0.23349919983026468</v>
      </c>
      <c r="E49" s="29">
        <f t="shared" si="0"/>
        <v>1.0122634058573388E-2</v>
      </c>
      <c r="F49" s="30">
        <f t="shared" ref="F49:F67" si="3">N9</f>
        <v>0.24348300225414379</v>
      </c>
      <c r="G49" s="10">
        <f t="shared" ref="G49:G67" si="4">(O9+1)*(Q9+1)*(S9+1)*(E49+1)-1</f>
        <v>1.7709766569807162E-2</v>
      </c>
      <c r="H49" s="46">
        <f t="shared" ref="H49:H66" si="5">T9</f>
        <v>0.23893586273313569</v>
      </c>
      <c r="I49" s="52"/>
      <c r="J49" s="52"/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30">
        <f t="shared" si="3"/>
        <v>0</v>
      </c>
      <c r="G50" s="10">
        <f t="shared" si="4"/>
        <v>0</v>
      </c>
      <c r="H50" s="46">
        <f t="shared" si="5"/>
        <v>0</v>
      </c>
      <c r="I50" s="52"/>
      <c r="J50" s="52"/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30">
        <f t="shared" si="3"/>
        <v>0</v>
      </c>
      <c r="G51" s="10">
        <f t="shared" si="4"/>
        <v>0</v>
      </c>
      <c r="H51" s="46">
        <f t="shared" si="5"/>
        <v>0</v>
      </c>
      <c r="I51" s="52"/>
      <c r="J51" s="52"/>
    </row>
    <row r="52" spans="2:10">
      <c r="B52" s="12" t="s">
        <v>13</v>
      </c>
      <c r="C52" s="10">
        <f t="shared" si="1"/>
        <v>8.13174137802819E-3</v>
      </c>
      <c r="D52" s="11">
        <f t="shared" si="2"/>
        <v>0.24827086370944743</v>
      </c>
      <c r="E52" s="29">
        <f t="shared" si="0"/>
        <v>1.4570797058784279E-2</v>
      </c>
      <c r="F52" s="30">
        <f t="shared" si="3"/>
        <v>0.29890421250798144</v>
      </c>
      <c r="G52" s="10">
        <f t="shared" si="4"/>
        <v>1.8971273015320422E-2</v>
      </c>
      <c r="H52" s="46">
        <f t="shared" si="5"/>
        <v>0.30285714603984137</v>
      </c>
      <c r="I52" s="52"/>
      <c r="J52" s="52"/>
    </row>
    <row r="53" spans="2:10">
      <c r="B53" s="12" t="s">
        <v>15</v>
      </c>
      <c r="C53" s="10">
        <f t="shared" si="1"/>
        <v>1.802720400136959E-4</v>
      </c>
      <c r="D53" s="11">
        <f t="shared" si="2"/>
        <v>2.4346783633822778E-3</v>
      </c>
      <c r="E53" s="29">
        <f t="shared" si="0"/>
        <v>2.7273759931545349E-4</v>
      </c>
      <c r="F53" s="30">
        <f t="shared" si="3"/>
        <v>2.5529277060018295E-3</v>
      </c>
      <c r="G53" s="10">
        <f t="shared" si="4"/>
        <v>3.6917063212604795E-4</v>
      </c>
      <c r="H53" s="46">
        <f t="shared" si="5"/>
        <v>2.3852001242294384E-3</v>
      </c>
      <c r="I53" s="52"/>
      <c r="J53" s="52"/>
    </row>
    <row r="54" spans="2:10">
      <c r="B54" s="12" t="s">
        <v>17</v>
      </c>
      <c r="C54" s="10">
        <f t="shared" si="1"/>
        <v>6.2299387338775603E-3</v>
      </c>
      <c r="D54" s="11">
        <f t="shared" si="2"/>
        <v>9.7620748710260996E-2</v>
      </c>
      <c r="E54" s="29">
        <f t="shared" si="0"/>
        <v>1.2257914372423295E-2</v>
      </c>
      <c r="F54" s="30">
        <f t="shared" si="3"/>
        <v>0.11701458319597279</v>
      </c>
      <c r="G54" s="10">
        <f t="shared" si="4"/>
        <v>1.475637682410591E-2</v>
      </c>
      <c r="H54" s="46">
        <f t="shared" si="5"/>
        <v>0.13099269681924441</v>
      </c>
      <c r="I54" s="52"/>
      <c r="J54" s="52"/>
    </row>
    <row r="55" spans="2:10">
      <c r="B55" s="12" t="s">
        <v>19</v>
      </c>
      <c r="C55" s="10">
        <f t="shared" si="1"/>
        <v>2.0957228363429614E-2</v>
      </c>
      <c r="D55" s="11">
        <f t="shared" si="2"/>
        <v>0.31490677931080008</v>
      </c>
      <c r="E55" s="29">
        <f t="shared" si="0"/>
        <v>1.8473752208211458E-2</v>
      </c>
      <c r="F55" s="30">
        <f t="shared" si="3"/>
        <v>8.9526439364534777E-2</v>
      </c>
      <c r="G55" s="10">
        <f t="shared" si="4"/>
        <v>1.5978867670630947E-2</v>
      </c>
      <c r="H55" s="46">
        <f t="shared" si="5"/>
        <v>9.7262104585112918E-2</v>
      </c>
      <c r="I55" s="52"/>
      <c r="J55" s="52"/>
    </row>
    <row r="56" spans="2:10">
      <c r="B56" s="12" t="s">
        <v>21</v>
      </c>
      <c r="C56" s="10">
        <f t="shared" si="1"/>
        <v>4.829420134127016E-4</v>
      </c>
      <c r="D56" s="11">
        <f t="shared" si="2"/>
        <v>1.8467319252237487E-2</v>
      </c>
      <c r="E56" s="29">
        <f t="shared" si="0"/>
        <v>1.3122137304042436E-3</v>
      </c>
      <c r="F56" s="30">
        <f t="shared" si="3"/>
        <v>5.4359157074098677E-2</v>
      </c>
      <c r="G56" s="10">
        <f t="shared" si="4"/>
        <v>-3.1882132981775335E-4</v>
      </c>
      <c r="H56" s="46">
        <f t="shared" si="5"/>
        <v>4.9654123624563916E-2</v>
      </c>
      <c r="I56" s="52"/>
      <c r="J56" s="52"/>
    </row>
    <row r="57" spans="2:10">
      <c r="B57" s="12" t="s">
        <v>23</v>
      </c>
      <c r="C57" s="10">
        <f t="shared" si="1"/>
        <v>0</v>
      </c>
      <c r="D57" s="11">
        <f t="shared" si="2"/>
        <v>0</v>
      </c>
      <c r="E57" s="29">
        <f t="shared" si="0"/>
        <v>-3.101058035914761E-7</v>
      </c>
      <c r="F57" s="30">
        <f t="shared" si="3"/>
        <v>8.457089914793605E-5</v>
      </c>
      <c r="G57" s="10">
        <f t="shared" si="4"/>
        <v>-7.6750568238637129E-6</v>
      </c>
      <c r="H57" s="46">
        <f t="shared" si="5"/>
        <v>8.5127753500456515E-5</v>
      </c>
      <c r="I57" s="52"/>
      <c r="J57" s="52"/>
    </row>
    <row r="58" spans="2:10">
      <c r="B58" s="12" t="s">
        <v>25</v>
      </c>
      <c r="C58" s="10">
        <f t="shared" si="1"/>
        <v>9.2435766507747985E-7</v>
      </c>
      <c r="D58" s="11">
        <f t="shared" si="2"/>
        <v>2.81514542096178E-6</v>
      </c>
      <c r="E58" s="29">
        <f t="shared" si="0"/>
        <v>-9.7105430851840424E-7</v>
      </c>
      <c r="F58" s="30">
        <f t="shared" si="3"/>
        <v>9.5576057153146429E-7</v>
      </c>
      <c r="G58" s="10">
        <f t="shared" si="4"/>
        <v>6.0072287171308858E-6</v>
      </c>
      <c r="H58" s="46">
        <f t="shared" si="5"/>
        <v>1.0082222265631123E-5</v>
      </c>
      <c r="I58" s="52"/>
      <c r="J58" s="52"/>
    </row>
    <row r="59" spans="2:10">
      <c r="B59" s="12" t="s">
        <v>26</v>
      </c>
      <c r="C59" s="10">
        <f t="shared" si="1"/>
        <v>4.5035542817057905E-3</v>
      </c>
      <c r="D59" s="11">
        <f t="shared" si="2"/>
        <v>-3.5890835940955296E-3</v>
      </c>
      <c r="E59" s="29">
        <f t="shared" si="0"/>
        <v>1.1262484916389592E-2</v>
      </c>
      <c r="F59" s="30">
        <f t="shared" si="3"/>
        <v>4.410499376489008E-4</v>
      </c>
      <c r="G59" s="10">
        <f t="shared" si="4"/>
        <v>1.3838764584588548E-2</v>
      </c>
      <c r="H59" s="46">
        <f t="shared" si="5"/>
        <v>2.6870027651581434E-3</v>
      </c>
      <c r="I59" s="52"/>
      <c r="J59" s="52"/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-1.2292829116655746E-4</v>
      </c>
      <c r="F60" s="30">
        <f t="shared" si="3"/>
        <v>3.0923163175571239E-4</v>
      </c>
      <c r="G60" s="10">
        <f t="shared" si="4"/>
        <v>-8.1170827163068449E-4</v>
      </c>
      <c r="H60" s="46">
        <f t="shared" si="5"/>
        <v>5.1364540124732277E-4</v>
      </c>
      <c r="I60" s="52"/>
      <c r="J60" s="52"/>
    </row>
    <row r="61" spans="2:10">
      <c r="B61" s="12" t="s">
        <v>28</v>
      </c>
      <c r="C61" s="10">
        <f t="shared" si="1"/>
        <v>2.8826881242949298E-5</v>
      </c>
      <c r="D61" s="11">
        <f t="shared" si="2"/>
        <v>0</v>
      </c>
      <c r="E61" s="29">
        <f t="shared" si="0"/>
        <v>2.8826881242949298E-5</v>
      </c>
      <c r="F61" s="30">
        <f t="shared" si="3"/>
        <v>0</v>
      </c>
      <c r="G61" s="10">
        <f t="shared" si="4"/>
        <v>2.8826881242949298E-5</v>
      </c>
      <c r="H61" s="46">
        <f t="shared" si="5"/>
        <v>0</v>
      </c>
      <c r="I61" s="52"/>
      <c r="J61" s="52"/>
    </row>
    <row r="62" spans="2:10">
      <c r="B62" s="12" t="s">
        <v>29</v>
      </c>
      <c r="C62" s="10">
        <f t="shared" si="1"/>
        <v>1.8050167470740064E-4</v>
      </c>
      <c r="D62" s="11">
        <f t="shared" si="2"/>
        <v>1.5175937825440132E-2</v>
      </c>
      <c r="E62" s="29">
        <f t="shared" si="0"/>
        <v>6.2525214049302669E-4</v>
      </c>
      <c r="F62" s="30">
        <f t="shared" si="3"/>
        <v>1.9525259142265178E-2</v>
      </c>
      <c r="G62" s="10">
        <f t="shared" si="4"/>
        <v>9.7417733070859214E-4</v>
      </c>
      <c r="H62" s="46">
        <f t="shared" si="5"/>
        <v>2.1346724891092711E-2</v>
      </c>
      <c r="I62" s="52"/>
      <c r="J62" s="52"/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30">
        <f t="shared" si="3"/>
        <v>0</v>
      </c>
      <c r="G63" s="10">
        <f t="shared" si="4"/>
        <v>0</v>
      </c>
      <c r="H63" s="46">
        <f t="shared" si="5"/>
        <v>0</v>
      </c>
      <c r="I63" s="52"/>
      <c r="J63" s="52"/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30">
        <f t="shared" si="3"/>
        <v>0</v>
      </c>
      <c r="G64" s="10">
        <f t="shared" si="4"/>
        <v>0</v>
      </c>
      <c r="H64" s="46">
        <f t="shared" si="5"/>
        <v>0</v>
      </c>
      <c r="I64" s="52"/>
      <c r="J64" s="52"/>
    </row>
    <row r="65" spans="2:10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30">
        <f t="shared" si="3"/>
        <v>1.5432470566744312E-3</v>
      </c>
      <c r="G65" s="10">
        <f t="shared" si="4"/>
        <v>-6.968375824278894E-5</v>
      </c>
      <c r="H65" s="46">
        <f t="shared" si="5"/>
        <v>6.6913434093868868E-4</v>
      </c>
      <c r="I65" s="52"/>
      <c r="J65" s="52"/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30">
        <f t="shared" si="3"/>
        <v>0</v>
      </c>
      <c r="G66" s="10">
        <f t="shared" si="4"/>
        <v>0</v>
      </c>
      <c r="H66" s="46">
        <f t="shared" si="5"/>
        <v>0</v>
      </c>
      <c r="I66" s="52"/>
      <c r="J66" s="52"/>
    </row>
    <row r="67" spans="2:10">
      <c r="B67" s="13" t="s">
        <v>44</v>
      </c>
      <c r="C67" s="43">
        <f t="shared" si="1"/>
        <v>4.7657134283760838E-2</v>
      </c>
      <c r="D67" s="44">
        <f t="shared" si="2"/>
        <v>0.99999999999999989</v>
      </c>
      <c r="E67" s="38">
        <f>(I27+1)*(K27+1)*(M27+1)*(C67+1)-1</f>
        <v>6.974672631031531E-2</v>
      </c>
      <c r="F67" s="39">
        <f t="shared" si="3"/>
        <v>1.0000000000000002</v>
      </c>
      <c r="G67" s="43">
        <f t="shared" si="4"/>
        <v>8.2909708892003664E-2</v>
      </c>
      <c r="H67" s="47">
        <v>1</v>
      </c>
      <c r="I67" s="53"/>
      <c r="J67" s="53"/>
    </row>
    <row r="68" spans="2:10">
      <c r="B68" s="35" t="s">
        <v>40</v>
      </c>
      <c r="C68" s="67">
        <f>C28+E28+G28</f>
        <v>4141</v>
      </c>
      <c r="D68" s="68"/>
      <c r="E68" s="65">
        <f>I28+K28+M28+C68</f>
        <v>6304.38</v>
      </c>
      <c r="F68" s="66"/>
      <c r="G68" s="67">
        <f>O28+Q28+S28+E68</f>
        <v>7753.0599999999995</v>
      </c>
      <c r="H68" s="69"/>
      <c r="I68" s="70"/>
      <c r="J68" s="70"/>
    </row>
    <row r="69" spans="2:10">
      <c r="B69" s="16"/>
      <c r="C69" s="17"/>
      <c r="D69" s="17"/>
      <c r="E69" s="17"/>
      <c r="F69" s="17"/>
      <c r="G69" s="17"/>
      <c r="H69" s="17"/>
      <c r="I69" s="54"/>
      <c r="J69" s="54"/>
    </row>
    <row r="70" spans="2:10" ht="15.75">
      <c r="C70" s="62" t="s">
        <v>0</v>
      </c>
      <c r="D70" s="63"/>
      <c r="E70" s="63"/>
      <c r="F70" s="63"/>
      <c r="G70" s="63"/>
      <c r="H70" s="63"/>
      <c r="I70" s="50"/>
      <c r="J70" s="50"/>
    </row>
    <row r="71" spans="2:10" ht="15.75">
      <c r="B71" s="23" t="s">
        <v>39</v>
      </c>
      <c r="C71" s="56" t="str">
        <f ca="1">CONCATENATE(INDIRECT(CONCATENATE($C$2,$C$4))," - ",INDIRECT(CONCATENATE($C$2,$G$4))," ",$B$4)</f>
        <v>ינואר - מרץ 2019</v>
      </c>
      <c r="D71" s="57"/>
      <c r="E71" s="58" t="str">
        <f ca="1">CONCATENATE(INDIRECT(CONCATENATE($C$2,$C$4))," - ",INDIRECT(CONCATENATE($C$2,$M4))," ",$B$4)</f>
        <v>ינואר - יוני 2019</v>
      </c>
      <c r="F71" s="59"/>
      <c r="G71" s="56" t="str">
        <f ca="1">CONCATENATE(INDIRECT(CONCATENATE($C$2,$C$4))," - ",INDIRECT(CONCATENATE($C$2,$S$4))," ",$B$4)</f>
        <v>ינואר - ספטמבר 2019</v>
      </c>
      <c r="H71" s="60"/>
      <c r="I71" s="61"/>
      <c r="J71" s="61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45" t="s">
        <v>3</v>
      </c>
      <c r="I72" s="51"/>
      <c r="J72" s="51"/>
    </row>
    <row r="73" spans="2:10">
      <c r="B73" s="9" t="s">
        <v>35</v>
      </c>
      <c r="C73" s="18">
        <f>(C34+1)*(E34+1)*(G34+1)-1</f>
        <v>2.495569739529957E-2</v>
      </c>
      <c r="D73" s="19">
        <f>H34</f>
        <v>0.66311775497805137</v>
      </c>
      <c r="E73" s="33">
        <f t="shared" ref="E73:E74" si="6">(I34+1)*(K34+1)*(M34+1)*(C73+1)-1</f>
        <v>3.9677747152103704E-2</v>
      </c>
      <c r="F73" s="34">
        <f>N34</f>
        <v>0.77904812309776739</v>
      </c>
      <c r="G73" s="18">
        <f>(O34+1)*(Q34+1)*(S34+1)*(E73+1)-1</f>
        <v>5.5679446642906916E-2</v>
      </c>
      <c r="H73" s="48">
        <f>T34</f>
        <v>0.76698073660903932</v>
      </c>
      <c r="I73" s="52"/>
      <c r="J73" s="52"/>
    </row>
    <row r="74" spans="2:10">
      <c r="B74" s="12" t="s">
        <v>36</v>
      </c>
      <c r="C74" s="18">
        <f t="shared" ref="C74:C75" si="7">(C35+1)*(E35+1)*(G35+1)-1</f>
        <v>2.2368810189399513E-2</v>
      </c>
      <c r="D74" s="19">
        <f t="shared" ref="D74:D75" si="8">H35</f>
        <v>0.33688224502194863</v>
      </c>
      <c r="E74" s="33">
        <f t="shared" si="6"/>
        <v>2.9254959380436985E-2</v>
      </c>
      <c r="F74" s="34">
        <f t="shared" ref="F74:F75" si="9">N35</f>
        <v>0.22095187690223259</v>
      </c>
      <c r="G74" s="18">
        <f t="shared" ref="G74:G75" si="10">(O35+1)*(Q35+1)*(S35+1)*(E74+1)-1</f>
        <v>2.6118513002313604E-2</v>
      </c>
      <c r="H74" s="48">
        <f t="shared" ref="H74:H75" si="11">T35</f>
        <v>0.23301926339096077</v>
      </c>
      <c r="I74" s="52"/>
      <c r="J74" s="52"/>
    </row>
    <row r="75" spans="2:10">
      <c r="B75" s="13" t="s">
        <v>44</v>
      </c>
      <c r="C75" s="42">
        <f t="shared" si="7"/>
        <v>4.7657134283760838E-2</v>
      </c>
      <c r="D75" s="37">
        <f t="shared" si="8"/>
        <v>1</v>
      </c>
      <c r="E75" s="40">
        <f>(I36+1)*(K36+1)*(M36+1)*(C75+1)-1</f>
        <v>6.974672631031531E-2</v>
      </c>
      <c r="F75" s="41">
        <f t="shared" si="9"/>
        <v>1</v>
      </c>
      <c r="G75" s="42">
        <f t="shared" si="10"/>
        <v>8.2909708892003664E-2</v>
      </c>
      <c r="H75" s="49">
        <f t="shared" si="11"/>
        <v>1</v>
      </c>
      <c r="I75" s="53"/>
      <c r="J75" s="53"/>
    </row>
    <row r="76" spans="2:10">
      <c r="B76" s="16"/>
      <c r="C76" s="17"/>
      <c r="D76" s="17"/>
      <c r="E76" s="17"/>
      <c r="F76" s="17"/>
      <c r="G76" s="17"/>
      <c r="H76" s="17"/>
      <c r="I76" s="54"/>
      <c r="J76" s="54"/>
    </row>
    <row r="77" spans="2:10" ht="15.75">
      <c r="C77" s="62" t="s">
        <v>0</v>
      </c>
      <c r="D77" s="63"/>
      <c r="E77" s="63"/>
      <c r="F77" s="63"/>
      <c r="G77" s="63"/>
      <c r="H77" s="63"/>
      <c r="I77" s="50"/>
      <c r="J77" s="50"/>
    </row>
    <row r="78" spans="2:10" ht="15.75">
      <c r="B78" s="23" t="s">
        <v>39</v>
      </c>
      <c r="C78" s="56" t="str">
        <f ca="1">CONCATENATE(INDIRECT(CONCATENATE($C$2,$C$4))," - ",INDIRECT(CONCATENATE($C$2,$G$4))," ",$B$4)</f>
        <v>ינואר - מרץ 2019</v>
      </c>
      <c r="D78" s="57"/>
      <c r="E78" s="58" t="str">
        <f ca="1">CONCATENATE(INDIRECT(CONCATENATE($C$2,$C$4))," - ",INDIRECT(CONCATENATE($C$2,$M$4))," ",$B$4)</f>
        <v>ינואר - יוני 2019</v>
      </c>
      <c r="F78" s="59"/>
      <c r="G78" s="56" t="str">
        <f ca="1">CONCATENATE(INDIRECT(CONCATENATE($C$2,$C$4))," - ",INDIRECT(CONCATENATE($C$2,$S$4))," ",$B$4)</f>
        <v>ינואר - ספטמבר 2019</v>
      </c>
      <c r="H78" s="60"/>
      <c r="I78" s="61"/>
      <c r="J78" s="61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45" t="s">
        <v>3</v>
      </c>
      <c r="I79" s="51"/>
      <c r="J79" s="51"/>
    </row>
    <row r="80" spans="2:10">
      <c r="B80" s="9" t="s">
        <v>37</v>
      </c>
      <c r="C80" s="18">
        <f>(C41+1)*(E41+1)*(G41+1)-1</f>
        <v>4.2690905589727546E-2</v>
      </c>
      <c r="D80" s="19">
        <f>H41</f>
        <v>0.98597846740527306</v>
      </c>
      <c r="E80" s="33">
        <f t="shared" ref="E80:E82" si="12">(I41+1)*(K41+1)*(M41+1)*(C80+1)-1</f>
        <v>6.3241581332233787E-2</v>
      </c>
      <c r="F80" s="34">
        <f>N41</f>
        <v>0.97664020622359493</v>
      </c>
      <c r="G80" s="18">
        <f>(O41+1)*(Q41+1)*(S41+1)*(E80+1)-1</f>
        <v>7.4709076041031164E-2</v>
      </c>
      <c r="H80" s="48">
        <f>T41</f>
        <v>0.97232704390225344</v>
      </c>
      <c r="I80" s="52"/>
      <c r="J80" s="52"/>
    </row>
    <row r="81" spans="2:10">
      <c r="B81" s="12" t="s">
        <v>38</v>
      </c>
      <c r="C81" s="18">
        <f t="shared" ref="C81:C82" si="13">(C42+1)*(E42+1)*(G42+1)-1</f>
        <v>4.865658487924085E-3</v>
      </c>
      <c r="D81" s="19">
        <f t="shared" ref="D81:D82" si="14">H42</f>
        <v>1.4021532594726872E-2</v>
      </c>
      <c r="E81" s="33">
        <f t="shared" si="12"/>
        <v>6.2486111274426825E-3</v>
      </c>
      <c r="F81" s="34">
        <f t="shared" ref="F81:F82" si="15">N42</f>
        <v>2.3359793776404965E-2</v>
      </c>
      <c r="G81" s="18">
        <f t="shared" ref="G81:G82" si="16">(O42+1)*(Q42+1)*(S42+1)*(E81+1)-1</f>
        <v>7.7709068003566362E-3</v>
      </c>
      <c r="H81" s="48">
        <f>T42</f>
        <v>2.7672956097746542E-2</v>
      </c>
      <c r="I81" s="52"/>
      <c r="J81" s="52"/>
    </row>
    <row r="82" spans="2:10">
      <c r="B82" s="13" t="s">
        <v>44</v>
      </c>
      <c r="C82" s="42">
        <f t="shared" si="13"/>
        <v>4.7657134283760838E-2</v>
      </c>
      <c r="D82" s="37">
        <f t="shared" si="14"/>
        <v>0.99999999999999989</v>
      </c>
      <c r="E82" s="40">
        <f t="shared" si="12"/>
        <v>6.974672631031531E-2</v>
      </c>
      <c r="F82" s="41">
        <f t="shared" si="15"/>
        <v>0.99999999999999989</v>
      </c>
      <c r="G82" s="42">
        <f t="shared" si="16"/>
        <v>8.2909708892003664E-2</v>
      </c>
      <c r="H82" s="49">
        <f>T43</f>
        <v>1</v>
      </c>
      <c r="I82" s="53"/>
      <c r="J82" s="53"/>
    </row>
    <row r="83" spans="2:10">
      <c r="I83" s="55"/>
      <c r="J83" s="55"/>
    </row>
    <row r="84" spans="2:10">
      <c r="I84" s="55"/>
      <c r="J84" s="55"/>
    </row>
    <row r="85" spans="2:10">
      <c r="I85" s="55"/>
      <c r="J85" s="55"/>
    </row>
    <row r="86" spans="2:10">
      <c r="I86" s="55"/>
      <c r="J86" s="55"/>
    </row>
    <row r="87" spans="2:10">
      <c r="I87" s="55"/>
      <c r="J87" s="55"/>
    </row>
    <row r="88" spans="2:10">
      <c r="I88" s="55"/>
      <c r="J88" s="55"/>
    </row>
    <row r="89" spans="2:10">
      <c r="I89" s="55"/>
      <c r="J89" s="55"/>
    </row>
    <row r="90" spans="2:10">
      <c r="I90" s="55"/>
      <c r="J90" s="55"/>
    </row>
    <row r="91" spans="2:10">
      <c r="I91" s="55"/>
      <c r="J91" s="55"/>
    </row>
    <row r="92" spans="2:10">
      <c r="I92" s="55"/>
      <c r="J92" s="55"/>
    </row>
    <row r="93" spans="2:10">
      <c r="I93" s="55"/>
      <c r="J93" s="55"/>
    </row>
    <row r="94" spans="2:10">
      <c r="I94" s="55"/>
      <c r="J94" s="55"/>
    </row>
    <row r="95" spans="2:10">
      <c r="I95" s="55"/>
      <c r="J95" s="55"/>
    </row>
    <row r="96" spans="2:10">
      <c r="I96" s="55"/>
      <c r="J96" s="55"/>
    </row>
    <row r="97" spans="9:10">
      <c r="I97" s="55"/>
      <c r="J97" s="55"/>
    </row>
    <row r="98" spans="9:10">
      <c r="I98" s="55"/>
      <c r="J98" s="55"/>
    </row>
    <row r="99" spans="9:10">
      <c r="I99" s="55"/>
      <c r="J99" s="55"/>
    </row>
    <row r="100" spans="9:10">
      <c r="I100" s="55"/>
      <c r="J100" s="55"/>
    </row>
    <row r="101" spans="9:10">
      <c r="I101" s="55"/>
      <c r="J101" s="55"/>
    </row>
    <row r="102" spans="9:10">
      <c r="I102" s="55"/>
      <c r="J102" s="55"/>
    </row>
    <row r="103" spans="9:10">
      <c r="I103" s="55"/>
      <c r="J103" s="55"/>
    </row>
    <row r="104" spans="9:10">
      <c r="I104" s="55"/>
      <c r="J104" s="55"/>
    </row>
    <row r="105" spans="9:10">
      <c r="I105" s="55"/>
      <c r="J105" s="55"/>
    </row>
    <row r="106" spans="9:10">
      <c r="I106" s="55"/>
      <c r="J106" s="55"/>
    </row>
    <row r="107" spans="9:10">
      <c r="I107" s="55"/>
      <c r="J107" s="55"/>
    </row>
    <row r="108" spans="9:10">
      <c r="I108" s="55"/>
      <c r="J108" s="55"/>
    </row>
    <row r="109" spans="9:10">
      <c r="I109" s="55"/>
      <c r="J109" s="55"/>
    </row>
    <row r="110" spans="9:10">
      <c r="I110" s="55"/>
      <c r="J110" s="55"/>
    </row>
    <row r="111" spans="9:10">
      <c r="I111" s="55"/>
      <c r="J111" s="55"/>
    </row>
    <row r="112" spans="9:10">
      <c r="I112" s="55"/>
      <c r="J112" s="55"/>
    </row>
    <row r="113" spans="9:10">
      <c r="I113" s="55"/>
      <c r="J113" s="55"/>
    </row>
    <row r="114" spans="9:10">
      <c r="I114" s="55"/>
      <c r="J114" s="55"/>
    </row>
    <row r="115" spans="9:10">
      <c r="I115" s="55"/>
      <c r="J115" s="55"/>
    </row>
    <row r="116" spans="9:10">
      <c r="I116" s="55"/>
      <c r="J116" s="55"/>
    </row>
    <row r="117" spans="9:10">
      <c r="I117" s="55"/>
      <c r="J117" s="55"/>
    </row>
    <row r="118" spans="9:10">
      <c r="I118" s="55"/>
      <c r="J118" s="55"/>
    </row>
    <row r="119" spans="9:10">
      <c r="I119" s="55"/>
      <c r="J119" s="55"/>
    </row>
    <row r="120" spans="9:10">
      <c r="I120" s="55"/>
      <c r="J120" s="55"/>
    </row>
    <row r="121" spans="9:10">
      <c r="I121" s="55"/>
      <c r="J121" s="55"/>
    </row>
    <row r="122" spans="9:10">
      <c r="I122" s="55"/>
      <c r="J122" s="55"/>
    </row>
    <row r="123" spans="9:10">
      <c r="I123" s="55"/>
      <c r="J123" s="55"/>
    </row>
    <row r="124" spans="9:10">
      <c r="I124" s="55"/>
      <c r="J124" s="55"/>
    </row>
    <row r="125" spans="9:10">
      <c r="I125" s="55"/>
      <c r="J125" s="55"/>
    </row>
    <row r="126" spans="9:10">
      <c r="I126" s="55"/>
      <c r="J126" s="55"/>
    </row>
    <row r="127" spans="9:10">
      <c r="I127" s="55"/>
      <c r="J127" s="55"/>
    </row>
    <row r="128" spans="9:10">
      <c r="I128" s="55"/>
      <c r="J128" s="55"/>
    </row>
    <row r="129" spans="9:10">
      <c r="I129" s="55"/>
      <c r="J129" s="55"/>
    </row>
    <row r="130" spans="9:10">
      <c r="I130" s="55"/>
      <c r="J130" s="55"/>
    </row>
    <row r="131" spans="9:10">
      <c r="I131" s="55"/>
      <c r="J131" s="55"/>
    </row>
    <row r="132" spans="9:10">
      <c r="I132" s="55"/>
      <c r="J132" s="55"/>
    </row>
    <row r="133" spans="9:10">
      <c r="I133" s="55"/>
      <c r="J133" s="55"/>
    </row>
    <row r="134" spans="9:10">
      <c r="I134" s="55"/>
      <c r="J134" s="55"/>
    </row>
    <row r="135" spans="9:10">
      <c r="I135" s="55"/>
      <c r="J135" s="55"/>
    </row>
    <row r="136" spans="9:10">
      <c r="I136" s="55"/>
      <c r="J136" s="55"/>
    </row>
    <row r="137" spans="9:10">
      <c r="I137" s="55"/>
      <c r="J137" s="55"/>
    </row>
    <row r="138" spans="9:10">
      <c r="I138" s="55"/>
      <c r="J138" s="55"/>
    </row>
    <row r="139" spans="9:10">
      <c r="I139" s="55"/>
      <c r="J139" s="55"/>
    </row>
    <row r="140" spans="9:10">
      <c r="I140" s="55"/>
      <c r="J140" s="55"/>
    </row>
    <row r="141" spans="9:10">
      <c r="I141" s="55"/>
      <c r="J141" s="55"/>
    </row>
    <row r="142" spans="9:10">
      <c r="I142" s="55"/>
      <c r="J142" s="55"/>
    </row>
    <row r="143" spans="9:10">
      <c r="I143" s="55"/>
      <c r="J143" s="55"/>
    </row>
    <row r="144" spans="9:10">
      <c r="I144" s="55"/>
      <c r="J144" s="55"/>
    </row>
    <row r="145" spans="9:10">
      <c r="I145" s="55"/>
      <c r="J145" s="55"/>
    </row>
    <row r="146" spans="9:10">
      <c r="I146" s="55"/>
      <c r="J146" s="55"/>
    </row>
    <row r="147" spans="9:10">
      <c r="I147" s="55"/>
      <c r="J147" s="55"/>
    </row>
    <row r="148" spans="9:10">
      <c r="I148" s="55"/>
      <c r="J148" s="55"/>
    </row>
    <row r="149" spans="9:10">
      <c r="I149" s="55"/>
      <c r="J149" s="55"/>
    </row>
    <row r="150" spans="9:10">
      <c r="I150" s="55"/>
      <c r="J150" s="55"/>
    </row>
    <row r="151" spans="9:10">
      <c r="I151" s="55"/>
      <c r="J151" s="55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45:H45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0:H70"/>
    <mergeCell ref="C78:D78"/>
    <mergeCell ref="E78:F78"/>
    <mergeCell ref="G78:H78"/>
    <mergeCell ref="I78:J78"/>
    <mergeCell ref="C77:H7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2019-11-03T12:45:31Z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