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7" i="5" l="1"/>
  <c r="E67" i="5"/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68" i="5" l="1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39" i="5"/>
  <c r="E32" i="5"/>
  <c r="C32" i="5"/>
  <c r="E39" i="5"/>
  <c r="C6" i="5"/>
  <c r="G4" i="5" l="1"/>
  <c r="G39" i="5"/>
  <c r="G32" i="5"/>
  <c r="G6" i="5"/>
  <c r="C71" i="5"/>
  <c r="E6" i="5"/>
  <c r="C46" i="5"/>
  <c r="I4" i="5" l="1"/>
  <c r="I32" i="5"/>
  <c r="I39" i="5"/>
  <c r="I6" i="5"/>
  <c r="C78" i="5"/>
  <c r="K4" i="5" l="1"/>
  <c r="K32" i="5"/>
  <c r="K6" i="5"/>
  <c r="K39" i="5"/>
  <c r="M4" i="5" l="1"/>
  <c r="E78" i="5"/>
  <c r="M6" i="5"/>
  <c r="M32" i="5"/>
  <c r="E71" i="5"/>
  <c r="E46" i="5"/>
  <c r="O4" i="5" l="1"/>
  <c r="O6" i="5"/>
  <c r="O32" i="5"/>
  <c r="M39" i="5"/>
  <c r="Q4" i="5" l="1"/>
  <c r="S4" i="5" s="1"/>
  <c r="O39" i="5"/>
  <c r="Q32" i="5"/>
  <c r="G46" i="5"/>
  <c r="G71" i="5"/>
  <c r="Q6" i="5"/>
  <c r="S32" i="5"/>
  <c r="S39" i="5"/>
  <c r="U4" i="5" l="1"/>
  <c r="G78" i="5"/>
  <c r="S6" i="5"/>
  <c r="U32" i="5"/>
  <c r="U39" i="5"/>
  <c r="Q39" i="5"/>
  <c r="W4" i="5" l="1"/>
  <c r="W39" i="5"/>
  <c r="W32" i="5"/>
  <c r="U6" i="5"/>
  <c r="Y4" i="5" l="1"/>
  <c r="Y39" i="5"/>
  <c r="W6" i="5"/>
  <c r="Y6" i="5"/>
  <c r="Y32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<sst xmlns="http://schemas.openxmlformats.org/spreadsheetml/2006/main" count="173" uniqueCount="47">
  <si>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</si>
  <si>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</si>
  <si>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</si>
  <si>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</si>
  <si>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</si>
  <si>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</si>
  <si>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</si>
  <si>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</si>
  <si>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</si>
  <si>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</si>
  <si>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</si>
  <si>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</si>
  <si>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</si>
  <si>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</si>
  <si>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</si>
  <si>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</si>
  <si>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</si>
  <si>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</si>
  <si>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</si>
  <si>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</si>
  <si>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</si>
  <si>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</si>
  <si>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</si>
  <si>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</si>
  <si>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</si>
  <si>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</si>
  <si>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</si>
  <si>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</si>
  <si>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</si>
  <si>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</si>
  <si>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</si>
  <si>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</si>
  <si>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</si>
  <si>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</si>
  <si>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</si>
  <si>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</si>
  <si>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</si>
  <si>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</si>
  <si>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</si>
  <si>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</si>
  <si>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</si>
  <si>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</si>
  <si>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</si>
  <si>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</si>
  <si>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</si>
  <si>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</si>
  <si>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תקציבית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</si>
</sst>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1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6.6294992915462184E-5</v>
      </c>
      <c r="D8" s="11">
        <v>8.1754091958337285E-2</v>
      </c>
      <c r="E8" s="29">
        <v>-1.4689892652837869E-4</v>
      </c>
      <c r="F8" s="30">
        <v>7.1496901764611154E-2</v>
      </c>
      <c r="G8" s="10">
        <v>2.0322381389927194E-4</v>
      </c>
      <c r="H8" s="11">
        <v>5.1732955570146642E-2</v>
      </c>
      <c r="I8" s="29">
        <v>-8.6165053697138898E-5</v>
      </c>
      <c r="J8" s="30">
        <v>9.0809274530118472E-2</v>
      </c>
      <c r="K8" s="10">
        <v>1.7135558149034951E-4</v>
      </c>
      <c r="L8" s="11">
        <v>6.2844859181776985E-2</v>
      </c>
      <c r="M8" s="29">
        <v>-1.724369187557556E-4</v>
      </c>
      <c r="N8" s="30">
        <v>0.1111722391945076</v>
      </c>
      <c r="O8" s="10">
        <v>-2.9485181139762926E-4</v>
      </c>
      <c r="P8" s="11">
        <v>0.10260532191281446</v>
      </c>
      <c r="Q8" s="29">
        <v>1.6056828082772274E-4</v>
      </c>
      <c r="R8" s="30">
        <v>0.10250872698502594</v>
      </c>
      <c r="S8" s="10">
        <v>-4.0263226469012375E-7</v>
      </c>
      <c r="T8" s="11">
        <v>0.10346682233975836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4.6601600179676768E-3</v>
      </c>
      <c r="D9" s="11">
        <v>0.325365101241468</v>
      </c>
      <c r="E9" s="29">
        <v>2.1716717828397809E-3</v>
      </c>
      <c r="F9" s="30">
        <v>0.32968287814977759</v>
      </c>
      <c r="G9" s="10">
        <v>2.7644860592103558E-3</v>
      </c>
      <c r="H9" s="11">
        <v>0.34570371023992202</v>
      </c>
      <c r="I9" s="29">
        <v>1.32201625027722E-3</v>
      </c>
      <c r="J9" s="30">
        <v>0.33554789492935572</v>
      </c>
      <c r="K9" s="10">
        <v>1.5065871007172483E-3</v>
      </c>
      <c r="L9" s="11">
        <v>0.34413508307765783</v>
      </c>
      <c r="M9" s="29">
        <v>2.3727770294356848E-3</v>
      </c>
      <c r="N9" s="30">
        <v>0.34264011553996054</v>
      </c>
      <c r="O9" s="10">
        <v>5.8668812199966511E-3</v>
      </c>
      <c r="P9" s="11">
        <v>0.34287380782359023</v>
      </c>
      <c r="Q9" s="29">
        <v>4.7007916445875667E-3</v>
      </c>
      <c r="R9" s="30">
        <v>0.34429498095166933</v>
      </c>
      <c r="S9" s="10">
        <v>1.2146088097087743E-3</v>
      </c>
      <c r="T9" s="11">
        <v>0.34311188513556845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4.0547158476114068E-3</v>
      </c>
      <c r="D12" s="11">
        <v>0.32170707548193633</v>
      </c>
      <c r="E12" s="29">
        <v>3.4903855809253061E-3</v>
      </c>
      <c r="F12" s="30">
        <v>0.32436474505982088</v>
      </c>
      <c r="G12" s="10">
        <v>3.0257202640708329E-3</v>
      </c>
      <c r="H12" s="11">
        <v>0.31521960950607331</v>
      </c>
      <c r="I12" s="29">
        <v>2.4119372449096462E-3</v>
      </c>
      <c r="J12" s="30">
        <v>0.29986483295895627</v>
      </c>
      <c r="K12" s="10">
        <v>6.0702185398488076E-4</v>
      </c>
      <c r="L12" s="11">
        <v>0.31689303807164948</v>
      </c>
      <c r="M12" s="29">
        <v>3.1073158565685867E-3</v>
      </c>
      <c r="N12" s="30">
        <v>0.30783921429671701</v>
      </c>
      <c r="O12" s="10">
        <v>2.7262167579642201E-3</v>
      </c>
      <c r="P12" s="11">
        <v>0.30769519405207496</v>
      </c>
      <c r="Q12" s="29">
        <v>-1.3562195637256368E-4</v>
      </c>
      <c r="R12" s="30">
        <v>0.30166057298839927</v>
      </c>
      <c r="S12" s="10">
        <v>1.8279954026160354E-3</v>
      </c>
      <c r="T12" s="11">
        <v>0.30075952049924187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2.5341271991656555E-4</v>
      </c>
      <c r="D13" s="11">
        <v>8.0830541338722094E-3</v>
      </c>
      <c r="E13" s="29">
        <v>9.4943932985127051E-5</v>
      </c>
      <c r="F13" s="30">
        <v>8.8536395063237919E-3</v>
      </c>
      <c r="G13" s="10">
        <v>1.1557086312772323E-4</v>
      </c>
      <c r="H13" s="11">
        <v>1.0221431472803076E-2</v>
      </c>
      <c r="I13" s="29">
        <v>1.2305921151660449E-4</v>
      </c>
      <c r="J13" s="30">
        <v>9.0037544155427748E-3</v>
      </c>
      <c r="K13" s="10">
        <v>1.2268533834829938E-5</v>
      </c>
      <c r="L13" s="11">
        <v>7.2593598576202508E-3</v>
      </c>
      <c r="M13" s="29">
        <v>1.0311823949431919E-4</v>
      </c>
      <c r="N13" s="30">
        <v>7.5308773129039936E-3</v>
      </c>
      <c r="O13" s="10">
        <v>1.3746177819568719E-4</v>
      </c>
      <c r="P13" s="11">
        <v>7.4599130178475467E-3</v>
      </c>
      <c r="Q13" s="29">
        <v>1.9684969146786795E-5</v>
      </c>
      <c r="R13" s="30">
        <v>7.377267530341792E-3</v>
      </c>
      <c r="S13" s="10">
        <v>3.2461579586062567E-5</v>
      </c>
      <c r="T13" s="11">
        <v>7.276120727126514E-3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3.2307994198388472E-3</v>
      </c>
      <c r="D14" s="11">
        <v>6.2202202156403867E-2</v>
      </c>
      <c r="E14" s="29">
        <v>1.1862438038362537E-3</v>
      </c>
      <c r="F14" s="30">
        <v>6.135002360718976E-2</v>
      </c>
      <c r="G14" s="10">
        <v>-4.459699102086379E-4</v>
      </c>
      <c r="H14" s="11">
        <v>6.0454555571389727E-2</v>
      </c>
      <c r="I14" s="29">
        <v>1.8117252110019331E-3</v>
      </c>
      <c r="J14" s="30">
        <v>5.8648901703989058E-2</v>
      </c>
      <c r="K14" s="10">
        <v>-6.5418401526589037E-4</v>
      </c>
      <c r="L14" s="11">
        <v>6.0634660169478917E-2</v>
      </c>
      <c r="M14" s="29">
        <v>2.2483340131895725E-3</v>
      </c>
      <c r="N14" s="30">
        <v>7.16216744142016E-2</v>
      </c>
      <c r="O14" s="10">
        <v>7.1969175396815761E-4</v>
      </c>
      <c r="P14" s="11">
        <v>7.2533755962600296E-2</v>
      </c>
      <c r="Q14" s="29">
        <v>-1.0813244039051075E-3</v>
      </c>
      <c r="R14" s="30">
        <v>7.1742230111933994E-2</v>
      </c>
      <c r="S14" s="10">
        <v>1.737046145107558E-3</v>
      </c>
      <c r="T14" s="11">
        <v>7.2222053901829772E-2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6.5121212198343313E-3</v>
      </c>
      <c r="D15" s="11">
        <v>0.2002440459004175</v>
      </c>
      <c r="E15" s="29">
        <v>2.6506641216415003E-3</v>
      </c>
      <c r="F15" s="30">
        <v>0.19504460962955616</v>
      </c>
      <c r="G15" s="10">
        <v>3.9185670230581478E-3</v>
      </c>
      <c r="H15" s="11">
        <v>0.21307035595023455</v>
      </c>
      <c r="I15" s="29">
        <v>3.7136966516508854E-3</v>
      </c>
      <c r="J15" s="30">
        <v>0.19717446563906832</v>
      </c>
      <c r="K15" s="10">
        <v>-5.8939226015228144E-3</v>
      </c>
      <c r="L15" s="11">
        <v>0.1951153888334779</v>
      </c>
      <c r="M15" s="29">
        <v>2.8537978695532978E-3</v>
      </c>
      <c r="N15" s="30">
        <v>0.1377035362534752</v>
      </c>
      <c r="O15" s="10">
        <v>-1.2085307345860792E-4</v>
      </c>
      <c r="P15" s="11">
        <v>0.14300658485902379</v>
      </c>
      <c r="Q15" s="29">
        <v>-1.9897649610638325E-3</v>
      </c>
      <c r="R15" s="30">
        <v>0.15066780668181026</v>
      </c>
      <c r="S15" s="10">
        <v>1.9748204038088331E-3</v>
      </c>
      <c r="T15" s="11">
        <v>0.15207288243052905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-2.2772807677866768E-5</v>
      </c>
      <c r="D16" s="11">
        <v>5.1403983268944967E-3</v>
      </c>
      <c r="E16" s="29">
        <v>-1.9882216927263042E-5</v>
      </c>
      <c r="F16" s="30">
        <v>6.5044521411283711E-3</v>
      </c>
      <c r="G16" s="10">
        <v>6.6075541298789734E-5</v>
      </c>
      <c r="H16" s="11">
        <v>4.775404746486714E-3</v>
      </c>
      <c r="I16" s="29">
        <v>5.3533496727752095E-5</v>
      </c>
      <c r="J16" s="30">
        <v>9.4692890216772265E-3</v>
      </c>
      <c r="K16" s="10">
        <v>-1.4619946256501127E-7</v>
      </c>
      <c r="L16" s="11">
        <v>1.3085156338465978E-2</v>
      </c>
      <c r="M16" s="29">
        <v>4.0110335617408072E-4</v>
      </c>
      <c r="N16" s="30">
        <v>2.0339801341671071E-2</v>
      </c>
      <c r="O16" s="10">
        <v>-5.5141052790661958E-4</v>
      </c>
      <c r="P16" s="11">
        <v>1.9325338116108908E-2</v>
      </c>
      <c r="Q16" s="29">
        <v>-3.5437014269439158E-4</v>
      </c>
      <c r="R16" s="30">
        <v>1.8601809272484778E-2</v>
      </c>
      <c r="S16" s="10">
        <v>2.7160708949579277E-4</v>
      </c>
      <c r="T16" s="11">
        <v>1.8265071566001351E-2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5.2610726276613369E-7</v>
      </c>
      <c r="D18" s="11">
        <v>1.7755494726794272E-6</v>
      </c>
      <c r="E18" s="29">
        <v>-1.4525914927889092E-7</v>
      </c>
      <c r="F18" s="30">
        <v>1.3188627629364834E-6</v>
      </c>
      <c r="G18" s="10">
        <v>1.3853395621805269E-7</v>
      </c>
      <c r="H18" s="11">
        <v>1.7413317587848624E-6</v>
      </c>
      <c r="I18" s="29">
        <v>-1.2994385285662411E-6</v>
      </c>
      <c r="J18" s="30">
        <v>1.4021336180985585E-6</v>
      </c>
      <c r="K18" s="10">
        <v>-1.8735303703618324E-8</v>
      </c>
      <c r="L18" s="11">
        <v>5.9148205390590013E-7</v>
      </c>
      <c r="M18" s="29">
        <v>3.5656954210624747E-9</v>
      </c>
      <c r="N18" s="30">
        <v>5.9419464043191862E-7</v>
      </c>
      <c r="O18" s="10">
        <v>2.5567222292492533E-7</v>
      </c>
      <c r="P18" s="11">
        <v>1.922373000460367E-6</v>
      </c>
      <c r="Q18" s="29">
        <v>2.9368057383556702E-6</v>
      </c>
      <c r="R18" s="30">
        <v>3.4751658016298606E-6</v>
      </c>
      <c r="S18" s="10">
        <v>1.0353835120030076E-6</v>
      </c>
      <c r="T18" s="11">
        <v>5.6287344142451547E-6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3.01075988702685E-3</v>
      </c>
      <c r="D19" s="11">
        <v>-5.5491520388840556E-3</v>
      </c>
      <c r="E19" s="29">
        <v>9.1275481326258585E-4</v>
      </c>
      <c r="F19" s="30">
        <v>-3.6123864362278299E-3</v>
      </c>
      <c r="G19" s="10">
        <v>-1.0684195613757965E-3</v>
      </c>
      <c r="H19" s="11">
        <v>-2.411858198125678E-3</v>
      </c>
      <c r="I19" s="29">
        <v>5.605223039800083E-4</v>
      </c>
      <c r="J19" s="30">
        <v>-1.5785843497536697E-3</v>
      </c>
      <c r="K19" s="10">
        <v>-4.6347806719186478E-4</v>
      </c>
      <c r="L19" s="11">
        <v>-8.1390403784412384E-4</v>
      </c>
      <c r="M19" s="29">
        <v>3.633347664986433E-3</v>
      </c>
      <c r="N19" s="30">
        <v>1.3127452730369183E-4</v>
      </c>
      <c r="O19" s="10">
        <v>1.9143752997305057E-3</v>
      </c>
      <c r="P19" s="11">
        <v>3.3150789998759637E-3</v>
      </c>
      <c r="Q19" s="29">
        <v>-1.8609660565960745E-3</v>
      </c>
      <c r="R19" s="30">
        <v>1.7100256266178032E-3</v>
      </c>
      <c r="S19" s="10">
        <v>1.5613836492095749E-3</v>
      </c>
      <c r="T19" s="11">
        <v>1.7044467107442203E-3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-5.0584984145423945E-6</v>
      </c>
      <c r="L20" s="11">
        <v>-3.612469571478657E-6</v>
      </c>
      <c r="M20" s="29">
        <v>-6.2501320503490003E-5</v>
      </c>
      <c r="N20" s="30">
        <v>1.7737201961614909E-4</v>
      </c>
      <c r="O20" s="10">
        <v>-1.1030621932149435E-4</v>
      </c>
      <c r="P20" s="11">
        <v>3.4440004488628552E-4</v>
      </c>
      <c r="Q20" s="29">
        <v>1.4795528283294163E-4</v>
      </c>
      <c r="R20" s="30">
        <v>6.0132354766682483E-4</v>
      </c>
      <c r="S20" s="10">
        <v>-4.3714136437760393E-4</v>
      </c>
      <c r="T20" s="11">
        <v>2.9405084015476381E-4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4.0839394074299702E-5</v>
      </c>
      <c r="F21" s="30">
        <v>5.2522947848684621E-3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3.3982595303960309E-5</v>
      </c>
      <c r="D22" s="11">
        <v>1.0514072900815854E-3</v>
      </c>
      <c r="E22" s="29">
        <v>1.9422973040065712E-5</v>
      </c>
      <c r="F22" s="30">
        <v>1.0615229301886712E-3</v>
      </c>
      <c r="G22" s="10">
        <v>2.0607372963094132E-5</v>
      </c>
      <c r="H22" s="11">
        <v>1.2320938093108363E-3</v>
      </c>
      <c r="I22" s="29">
        <v>2.0609187819793411E-5</v>
      </c>
      <c r="J22" s="30">
        <v>1.0587690174276257E-3</v>
      </c>
      <c r="K22" s="10">
        <v>1.0469793701133262E-6</v>
      </c>
      <c r="L22" s="11">
        <v>8.4937949523422541E-4</v>
      </c>
      <c r="M22" s="29">
        <v>1.5140644161851397E-5</v>
      </c>
      <c r="N22" s="30">
        <v>8.4330090500260135E-4</v>
      </c>
      <c r="O22" s="10">
        <v>1.2539150006204538E-5</v>
      </c>
      <c r="P22" s="11">
        <v>8.3868283817724993E-4</v>
      </c>
      <c r="Q22" s="29">
        <v>-9.8894625014038672E-6</v>
      </c>
      <c r="R22" s="30">
        <v>8.3178113824826567E-4</v>
      </c>
      <c r="S22" s="10">
        <v>1.6585533597660081E-5</v>
      </c>
      <c r="T22" s="11">
        <v>8.2151711463167157E-4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2.18E-2</v>
      </c>
      <c r="D27" s="15">
        <v>0.99999999999999989</v>
      </c>
      <c r="E27" s="31">
        <v>1.04E-2</v>
      </c>
      <c r="F27" s="32">
        <v>0.99999999999999989</v>
      </c>
      <c r="G27" s="14">
        <v>8.6E-3</v>
      </c>
      <c r="H27" s="15">
        <v>0.99999999999999989</v>
      </c>
      <c r="I27" s="31">
        <v>9.9296350656581395E-3</v>
      </c>
      <c r="J27" s="32">
        <v>1</v>
      </c>
      <c r="K27" s="14">
        <v>-4.7185280677639599E-3</v>
      </c>
      <c r="L27" s="15">
        <v>0.99999999999999989</v>
      </c>
      <c r="M27" s="31">
        <v>1.4500000000000001E-2</v>
      </c>
      <c r="N27" s="32">
        <v>0.99999999999999978</v>
      </c>
      <c r="O27" s="14">
        <v>1.03E-2</v>
      </c>
      <c r="P27" s="15">
        <v>1</v>
      </c>
      <c r="Q27" s="31">
        <v>-4.0000000000000002E-4</v>
      </c>
      <c r="R27" s="32">
        <v>1</v>
      </c>
      <c r="S27" s="14">
        <v>8.2000000000000007E-3</v>
      </c>
      <c r="T27" s="15">
        <v>1.0000000000000002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7">
        <v>1269</v>
      </c>
      <c r="D28" s="68"/>
      <c r="E28" s="65">
        <v>619</v>
      </c>
      <c r="F28" s="66"/>
      <c r="G28" s="67">
        <v>450</v>
      </c>
      <c r="H28" s="68"/>
      <c r="I28" s="65">
        <v>564</v>
      </c>
      <c r="J28" s="66"/>
      <c r="K28" s="67">
        <v>-346.94</v>
      </c>
      <c r="L28" s="68"/>
      <c r="M28" s="65">
        <v>1100.18</v>
      </c>
      <c r="N28" s="66"/>
      <c r="O28" s="67">
        <v>793.97</v>
      </c>
      <c r="P28" s="68"/>
      <c r="Q28" s="65">
        <v>-25.41</v>
      </c>
      <c r="R28" s="66"/>
      <c r="S28" s="67">
        <v>652.97</v>
      </c>
      <c r="T28" s="68"/>
      <c r="U28" s="65"/>
      <c r="V28" s="66"/>
      <c r="W28" s="67"/>
      <c r="X28" s="68"/>
      <c r="Y28" s="65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1.5324250403051395E-2</v>
      </c>
      <c r="D34" s="19">
        <v>0.8180454198172572</v>
      </c>
      <c r="E34" s="33">
        <v>8.3178909748148431E-3</v>
      </c>
      <c r="F34" s="34">
        <v>0.82977095661320677</v>
      </c>
      <c r="G34" s="18">
        <v>5.0023864901723924E-3</v>
      </c>
      <c r="H34" s="19">
        <v>0.83235492663601685</v>
      </c>
      <c r="I34" s="33">
        <v>6.0631389106382489E-3</v>
      </c>
      <c r="J34" s="34">
        <v>0.84291276628794309</v>
      </c>
      <c r="K34" s="18">
        <v>1.6542207829029726E-3</v>
      </c>
      <c r="L34" s="19">
        <v>0.84535049816980889</v>
      </c>
      <c r="M34" s="33">
        <v>8.0543158048793709E-3</v>
      </c>
      <c r="N34" s="34">
        <v>0.89941898821096078</v>
      </c>
      <c r="O34" s="18">
        <v>1.1530167806088161E-2</v>
      </c>
      <c r="P34" s="19">
        <v>0.89593022155999813</v>
      </c>
      <c r="Q34" s="33">
        <v>2.4433681362078397E-3</v>
      </c>
      <c r="R34" s="34">
        <v>0.90084272559849166</v>
      </c>
      <c r="S34" s="18">
        <v>5.8126121710483291E-3</v>
      </c>
      <c r="T34" s="19">
        <v>0.89725091136234114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6.4757495969486045E-3</v>
      </c>
      <c r="D35" s="11">
        <v>0.18195458018274277</v>
      </c>
      <c r="E35" s="29">
        <v>2.0821090251851547E-3</v>
      </c>
      <c r="F35" s="30">
        <v>0.17022904338679318</v>
      </c>
      <c r="G35" s="10">
        <v>3.5976135098276067E-3</v>
      </c>
      <c r="H35" s="11">
        <v>0.16764507336398318</v>
      </c>
      <c r="I35" s="29">
        <v>3.8664961550198907E-3</v>
      </c>
      <c r="J35" s="30">
        <v>0.15708723371205691</v>
      </c>
      <c r="K35" s="10">
        <v>-6.3727488506669329E-3</v>
      </c>
      <c r="L35" s="11">
        <v>0.15464950183019102</v>
      </c>
      <c r="M35" s="29">
        <v>6.4456841951206307E-3</v>
      </c>
      <c r="N35" s="30">
        <v>0.10058101178903918</v>
      </c>
      <c r="O35" s="10">
        <v>-1.2301678060881605E-3</v>
      </c>
      <c r="P35" s="11">
        <v>0.10406977844000187</v>
      </c>
      <c r="Q35" s="29">
        <v>-2.8433681362078399E-3</v>
      </c>
      <c r="R35" s="30">
        <v>9.9157274401508316E-2</v>
      </c>
      <c r="S35" s="10">
        <v>2.3873878289516724E-3</v>
      </c>
      <c r="T35" s="11">
        <v>0.10274908863765884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2.18E-2</v>
      </c>
      <c r="D36" s="15">
        <v>1</v>
      </c>
      <c r="E36" s="31">
        <v>1.04E-2</v>
      </c>
      <c r="F36" s="32">
        <v>1</v>
      </c>
      <c r="G36" s="14">
        <v>8.6E-3</v>
      </c>
      <c r="H36" s="15">
        <v>1</v>
      </c>
      <c r="I36" s="31">
        <v>9.9296350656581395E-3</v>
      </c>
      <c r="J36" s="32">
        <v>1</v>
      </c>
      <c r="K36" s="14">
        <v>-4.7185280677639599E-3</v>
      </c>
      <c r="L36" s="15">
        <v>0.99999999999999989</v>
      </c>
      <c r="M36" s="31">
        <v>1.4500000000000001E-2</v>
      </c>
      <c r="N36" s="32">
        <v>1</v>
      </c>
      <c r="O36" s="14">
        <v>1.03E-2</v>
      </c>
      <c r="P36" s="15">
        <v>1</v>
      </c>
      <c r="Q36" s="31">
        <v>-4.0000000000000002E-4</v>
      </c>
      <c r="R36" s="32">
        <v>1</v>
      </c>
      <c r="S36" s="14">
        <v>8.2000000000000007E-3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1.8501844797752621E-2</v>
      </c>
      <c r="D41" s="19">
        <v>0.99641469061493027</v>
      </c>
      <c r="E41" s="33">
        <v>9.3728782807122202E-3</v>
      </c>
      <c r="F41" s="34">
        <v>0.99366991356976031</v>
      </c>
      <c r="G41" s="18">
        <v>9.5322413252849781E-3</v>
      </c>
      <c r="H41" s="19">
        <v>0.99095833291601176</v>
      </c>
      <c r="I41" s="33">
        <v>9.2254443623417341E-3</v>
      </c>
      <c r="J41" s="34">
        <v>0.99151606091678335</v>
      </c>
      <c r="K41" s="18">
        <v>-4.0374178490590893E-3</v>
      </c>
      <c r="L41" s="19">
        <v>0.99260548112848213</v>
      </c>
      <c r="M41" s="33">
        <v>1.3818792062130721E-2</v>
      </c>
      <c r="N41" s="34">
        <v>0.99197664526008911</v>
      </c>
      <c r="O41" s="18">
        <v>8.8861454511038364E-3</v>
      </c>
      <c r="P41" s="19">
        <v>0.99102411457526096</v>
      </c>
      <c r="Q41" s="33">
        <v>1.2368250439625346E-4</v>
      </c>
      <c r="R41" s="34">
        <v>0.99039277636355105</v>
      </c>
      <c r="S41" s="18">
        <v>8.0356697396204678E-3</v>
      </c>
      <c r="T41" s="19">
        <v>0.99122594333225345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3.2981552022473769E-3</v>
      </c>
      <c r="D42" s="11">
        <v>3.5853093850697405E-3</v>
      </c>
      <c r="E42" s="29">
        <v>1.0271217192877782E-3</v>
      </c>
      <c r="F42" s="30">
        <v>6.3300864302397158E-3</v>
      </c>
      <c r="G42" s="10">
        <v>-9.3224132528497918E-4</v>
      </c>
      <c r="H42" s="11">
        <v>9.0416670839882328E-3</v>
      </c>
      <c r="I42" s="29">
        <v>7.0419070331640635E-4</v>
      </c>
      <c r="J42" s="30">
        <v>8.483939083216728E-3</v>
      </c>
      <c r="K42" s="10">
        <v>-6.8111021870487069E-4</v>
      </c>
      <c r="L42" s="11">
        <v>7.3945188715179161E-3</v>
      </c>
      <c r="M42" s="29">
        <v>6.8120793786927971E-4</v>
      </c>
      <c r="N42" s="30">
        <v>8.0233547399109709E-3</v>
      </c>
      <c r="O42" s="10">
        <v>1.413854548896162E-3</v>
      </c>
      <c r="P42" s="11">
        <v>8.9758854247391131E-3</v>
      </c>
      <c r="Q42" s="29">
        <v>-5.2368250439625353E-4</v>
      </c>
      <c r="R42" s="30">
        <v>9.6072236364488639E-3</v>
      </c>
      <c r="S42" s="10">
        <v>1.6433026037953414E-4</v>
      </c>
      <c r="T42" s="11">
        <v>8.7740566677465236E-3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2.18E-2</v>
      </c>
      <c r="D43" s="15">
        <v>1</v>
      </c>
      <c r="E43" s="31">
        <v>1.04E-2</v>
      </c>
      <c r="F43" s="32">
        <v>1</v>
      </c>
      <c r="G43" s="14">
        <v>8.6E-3</v>
      </c>
      <c r="H43" s="15">
        <v>1</v>
      </c>
      <c r="I43" s="31">
        <v>9.9296350656581395E-3</v>
      </c>
      <c r="J43" s="32">
        <v>1</v>
      </c>
      <c r="K43" s="14">
        <v>-4.7185280677639599E-3</v>
      </c>
      <c r="L43" s="15">
        <v>1</v>
      </c>
      <c r="M43" s="31">
        <v>1.4500000000000001E-2</v>
      </c>
      <c r="N43" s="32">
        <v>1</v>
      </c>
      <c r="O43" s="14">
        <v>1.03E-2</v>
      </c>
      <c r="P43" s="15">
        <v>1</v>
      </c>
      <c r="Q43" s="31">
        <v>-4.0000000000000002E-4</v>
      </c>
      <c r="R43" s="32">
        <v>0.99999999999999989</v>
      </c>
      <c r="S43" s="14">
        <v>8.2000000000000007E-3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2" t="s">
        <v>0</v>
      </c>
      <c r="D45" s="63"/>
      <c r="E45" s="63"/>
      <c r="F45" s="63"/>
      <c r="G45" s="63"/>
      <c r="H45" s="63"/>
      <c r="I45" s="50"/>
      <c r="J45" s="50"/>
    </row>
    <row r="46" spans="2:26" ht="15.75">
      <c r="B46" s="23" t="s">
        <v>39</v>
      </c>
      <c r="C46" s="57" t="str">
        <f ca="1">CONCATENATE(INDIRECT(CONCATENATE($C$2,C4))," - ",INDIRECT(CONCATENATE($C$2,G4))," ",$B$4)</f>
        <v>ינואר - מרץ 2019</v>
      </c>
      <c r="D46" s="58"/>
      <c r="E46" s="59" t="str">
        <f ca="1">CONCATENATE(INDIRECT(CONCATENATE($C$2,C4))," - ",INDIRECT(CONCATENATE($C$2,M4))," ",$B$4)</f>
        <v>ינואר - יוני 2019</v>
      </c>
      <c r="F46" s="60"/>
      <c r="G46" s="57" t="str">
        <f ca="1">CONCATENATE(INDIRECT(CONCATENATE($C$2,C4))," - ",INDIRECT(CONCATENATE($C$2,S4))," ",$B$4)</f>
        <v>ינואר - ספטמבר 2019</v>
      </c>
      <c r="H46" s="61"/>
      <c r="I46" s="56"/>
      <c r="J46" s="5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1"/>
      <c r="J47" s="51"/>
    </row>
    <row r="48" spans="2:26">
      <c r="B48" s="9" t="s">
        <v>5</v>
      </c>
      <c r="C48" s="10">
        <f>(C8+1)*(E8+1)*(G8+1)-1</f>
        <v>1.2259375900525171E-4</v>
      </c>
      <c r="D48" s="11">
        <f>H8</f>
        <v>5.1732955570146642E-2</v>
      </c>
      <c r="E48" s="29">
        <f t="shared" ref="E48:E66" si="0">(I8+1)*(K8+1)*(M8+1)*(C48+1)-1</f>
        <v>3.5307216259994334E-5</v>
      </c>
      <c r="F48" s="30">
        <f>N8</f>
        <v>0.1111722391945076</v>
      </c>
      <c r="G48" s="10">
        <f>(O8+1)*(Q8+1)*(S8+1)*(E48+1)-1</f>
        <v>-9.9430993400373424E-5</v>
      </c>
      <c r="H48" s="46">
        <f>T8</f>
        <v>0.10346682233975836</v>
      </c>
      <c r="I48" s="52"/>
      <c r="J48" s="52"/>
    </row>
    <row r="49" spans="2:10">
      <c r="B49" s="12" t="s">
        <v>7</v>
      </c>
      <c r="C49" s="10">
        <f t="shared" ref="C49:C67" si="1">(C9+1)*(E9+1)*(G9+1)-1</f>
        <v>9.6253526793379507E-3</v>
      </c>
      <c r="D49" s="11">
        <f t="shared" ref="D49:D67" si="2">H9</f>
        <v>0.34570371023992202</v>
      </c>
      <c r="E49" s="29">
        <f t="shared" si="0"/>
        <v>1.4885590102541313E-2</v>
      </c>
      <c r="F49" s="30">
        <f t="shared" ref="F49:F67" si="3">N9</f>
        <v>0.34264011553996054</v>
      </c>
      <c r="G49" s="10">
        <f t="shared" ref="G49:G66" si="4">(O9+1)*(Q9+1)*(S9+1)*(E49+1)-1</f>
        <v>2.6884308158195314E-2</v>
      </c>
      <c r="H49" s="46">
        <f t="shared" ref="H49:H66" si="5">T9</f>
        <v>0.34311188513556845</v>
      </c>
      <c r="I49" s="52"/>
      <c r="J49" s="52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13</v>
      </c>
      <c r="C52" s="10">
        <f t="shared" si="1"/>
        <v>1.0607846402195475E-2</v>
      </c>
      <c r="D52" s="11">
        <f t="shared" si="2"/>
        <v>0.31521960950607331</v>
      </c>
      <c r="E52" s="29">
        <f t="shared" si="0"/>
        <v>1.6810072538826271E-2</v>
      </c>
      <c r="F52" s="30">
        <f t="shared" si="3"/>
        <v>0.30783921429671701</v>
      </c>
      <c r="G52" s="10">
        <f t="shared" si="4"/>
        <v>2.1307378128620602E-2</v>
      </c>
      <c r="H52" s="46">
        <f t="shared" si="5"/>
        <v>0.30075952049924187</v>
      </c>
      <c r="I52" s="52"/>
      <c r="J52" s="52"/>
    </row>
    <row r="53" spans="2:10">
      <c r="B53" s="12" t="s">
        <v>15</v>
      </c>
      <c r="C53" s="10">
        <f t="shared" si="1"/>
        <v>4.6399183868928162E-4</v>
      </c>
      <c r="D53" s="11">
        <f t="shared" si="2"/>
        <v>1.0221431472803076E-2</v>
      </c>
      <c r="E53" s="29">
        <f t="shared" si="0"/>
        <v>7.0256393237233539E-4</v>
      </c>
      <c r="F53" s="30">
        <f t="shared" si="3"/>
        <v>7.5308773129039936E-3</v>
      </c>
      <c r="G53" s="10">
        <f t="shared" si="4"/>
        <v>8.9231328400818377E-4</v>
      </c>
      <c r="H53" s="46">
        <f t="shared" si="5"/>
        <v>7.276120727126514E-3</v>
      </c>
      <c r="I53" s="52"/>
      <c r="J53" s="52"/>
    </row>
    <row r="54" spans="2:10">
      <c r="B54" s="12" t="s">
        <v>17</v>
      </c>
      <c r="C54" s="10">
        <f t="shared" si="1"/>
        <v>3.9729342517031974E-3</v>
      </c>
      <c r="D54" s="11">
        <f t="shared" si="2"/>
        <v>6.0454555571389727E-2</v>
      </c>
      <c r="E54" s="29">
        <f t="shared" si="0"/>
        <v>7.3937610721452884E-3</v>
      </c>
      <c r="F54" s="30">
        <f t="shared" si="3"/>
        <v>7.16216744142016E-2</v>
      </c>
      <c r="G54" s="10">
        <f t="shared" si="4"/>
        <v>8.7779258928852855E-3</v>
      </c>
      <c r="H54" s="46">
        <f t="shared" si="5"/>
        <v>7.2222053901829772E-2</v>
      </c>
      <c r="I54" s="52"/>
      <c r="J54" s="52"/>
    </row>
    <row r="55" spans="2:10">
      <c r="B55" s="12" t="s">
        <v>19</v>
      </c>
      <c r="C55" s="10">
        <f t="shared" si="1"/>
        <v>1.3134586439218943E-2</v>
      </c>
      <c r="D55" s="11">
        <f t="shared" si="2"/>
        <v>0.21307035595023455</v>
      </c>
      <c r="E55" s="29">
        <f t="shared" si="0"/>
        <v>1.3788462782250432E-2</v>
      </c>
      <c r="F55" s="30">
        <f t="shared" si="3"/>
        <v>0.1377035362534752</v>
      </c>
      <c r="G55" s="10">
        <f t="shared" si="4"/>
        <v>1.3646811414168347E-2</v>
      </c>
      <c r="H55" s="46">
        <f t="shared" si="5"/>
        <v>0.15207288243052905</v>
      </c>
      <c r="I55" s="52"/>
      <c r="J55" s="52"/>
    </row>
    <row r="56" spans="2:10">
      <c r="B56" s="12" t="s">
        <v>21</v>
      </c>
      <c r="C56" s="10">
        <f t="shared" si="1"/>
        <v>2.3418151043896884E-5</v>
      </c>
      <c r="D56" s="11">
        <f t="shared" si="2"/>
        <v>4.775404746486714E-3</v>
      </c>
      <c r="E56" s="29">
        <f t="shared" si="0"/>
        <v>4.7794085430963307E-4</v>
      </c>
      <c r="F56" s="30">
        <f t="shared" si="3"/>
        <v>2.0339801341671071E-2</v>
      </c>
      <c r="G56" s="10">
        <f t="shared" si="4"/>
        <v>-1.5658640837468152E-4</v>
      </c>
      <c r="H56" s="46">
        <f t="shared" si="5"/>
        <v>1.8265071566001351E-2</v>
      </c>
      <c r="I56" s="52"/>
      <c r="J56" s="52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46">
        <f t="shared" si="5"/>
        <v>0</v>
      </c>
      <c r="I57" s="52"/>
      <c r="J57" s="52"/>
    </row>
    <row r="58" spans="2:10">
      <c r="B58" s="12" t="s">
        <v>25</v>
      </c>
      <c r="C58" s="10">
        <f t="shared" si="1"/>
        <v>5.1938204626011952E-7</v>
      </c>
      <c r="D58" s="11">
        <f t="shared" si="2"/>
        <v>1.7413317587848624E-6</v>
      </c>
      <c r="E58" s="29">
        <f t="shared" si="0"/>
        <v>-7.9522675366927587E-7</v>
      </c>
      <c r="F58" s="30">
        <f t="shared" si="3"/>
        <v>5.9419464043191862E-7</v>
      </c>
      <c r="G58" s="10">
        <f t="shared" si="4"/>
        <v>3.4326354139135873E-6</v>
      </c>
      <c r="H58" s="46">
        <f t="shared" si="5"/>
        <v>5.6287344142451547E-6</v>
      </c>
      <c r="I58" s="52"/>
      <c r="J58" s="52"/>
    </row>
    <row r="59" spans="2:10">
      <c r="B59" s="12" t="s">
        <v>26</v>
      </c>
      <c r="C59" s="10">
        <f t="shared" si="1"/>
        <v>2.8536483285284131E-3</v>
      </c>
      <c r="D59" s="11">
        <f t="shared" si="2"/>
        <v>-2.411858198125678E-3</v>
      </c>
      <c r="E59" s="29">
        <f t="shared" si="0"/>
        <v>6.5947775808097298E-3</v>
      </c>
      <c r="F59" s="30">
        <f t="shared" si="3"/>
        <v>1.3127452730369183E-4</v>
      </c>
      <c r="G59" s="10">
        <f t="shared" si="4"/>
        <v>8.2167119342166917E-3</v>
      </c>
      <c r="H59" s="46">
        <f t="shared" si="5"/>
        <v>1.7044467107442203E-3</v>
      </c>
      <c r="I59" s="52"/>
      <c r="J59" s="52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-6.7559502755165646E-5</v>
      </c>
      <c r="F60" s="30">
        <f t="shared" si="3"/>
        <v>1.7737201961614909E-4</v>
      </c>
      <c r="G60" s="10">
        <f t="shared" si="4"/>
        <v>-4.6705758312270973E-4</v>
      </c>
      <c r="H60" s="46">
        <f t="shared" si="5"/>
        <v>2.9405084015476381E-4</v>
      </c>
      <c r="I60" s="52"/>
      <c r="J60" s="52"/>
    </row>
    <row r="61" spans="2:10">
      <c r="B61" s="12" t="s">
        <v>28</v>
      </c>
      <c r="C61" s="10">
        <f t="shared" si="1"/>
        <v>4.0839394074287938E-5</v>
      </c>
      <c r="D61" s="11">
        <f t="shared" si="2"/>
        <v>0</v>
      </c>
      <c r="E61" s="29">
        <f t="shared" si="0"/>
        <v>4.0839394074287938E-5</v>
      </c>
      <c r="F61" s="30">
        <f t="shared" si="3"/>
        <v>0</v>
      </c>
      <c r="G61" s="10">
        <f t="shared" si="4"/>
        <v>4.0839394074287938E-5</v>
      </c>
      <c r="H61" s="46">
        <f t="shared" si="5"/>
        <v>0</v>
      </c>
      <c r="I61" s="52"/>
      <c r="J61" s="52"/>
    </row>
    <row r="62" spans="2:10">
      <c r="B62" s="12" t="s">
        <v>29</v>
      </c>
      <c r="C62" s="10">
        <f t="shared" si="1"/>
        <v>7.4014701912483716E-5</v>
      </c>
      <c r="D62" s="11">
        <f t="shared" si="2"/>
        <v>1.2320938093108363E-3</v>
      </c>
      <c r="E62" s="29">
        <f t="shared" si="0"/>
        <v>1.1081458626116536E-4</v>
      </c>
      <c r="F62" s="30">
        <f t="shared" si="3"/>
        <v>8.4330090500260135E-4</v>
      </c>
      <c r="G62" s="10">
        <f t="shared" si="4"/>
        <v>1.3005185883674386E-4</v>
      </c>
      <c r="H62" s="46">
        <f t="shared" si="5"/>
        <v>8.2151711463167157E-4</v>
      </c>
      <c r="I62" s="52"/>
      <c r="J62" s="52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46">
        <f t="shared" si="5"/>
        <v>0</v>
      </c>
      <c r="I65" s="52"/>
      <c r="J65" s="52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44</v>
      </c>
      <c r="C67" s="43">
        <f t="shared" si="1"/>
        <v>4.130558979199983E-2</v>
      </c>
      <c r="D67" s="44">
        <f t="shared" si="2"/>
        <v>0.99999999999999989</v>
      </c>
      <c r="E67" s="37">
        <f>(I27+1)*(K27+1)*(M27+1)*(C67+1)-1</f>
        <v>6.1860061837621494E-2</v>
      </c>
      <c r="F67" s="38">
        <f t="shared" si="3"/>
        <v>0.99999999999999978</v>
      </c>
      <c r="G67" s="43">
        <f>(O27+1)*(Q27+1)*(S27+1)*(E67+1)-1</f>
        <v>8.1161520019367162E-2</v>
      </c>
      <c r="H67" s="47">
        <v>1</v>
      </c>
      <c r="I67" s="53"/>
      <c r="J67" s="53"/>
    </row>
    <row r="68" spans="2:10">
      <c r="B68" s="35" t="s">
        <v>40</v>
      </c>
      <c r="C68" s="67">
        <f>C28+E28+G28</f>
        <v>2338</v>
      </c>
      <c r="D68" s="68"/>
      <c r="E68" s="65">
        <f>I28+K28+M28+C68</f>
        <v>3655.24</v>
      </c>
      <c r="F68" s="66"/>
      <c r="G68" s="67">
        <f>O28+Q28+S28+E68</f>
        <v>5076.7700000000004</v>
      </c>
      <c r="H68" s="70"/>
      <c r="I68" s="69"/>
      <c r="J68" s="69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2" t="s">
        <v>0</v>
      </c>
      <c r="D70" s="63"/>
      <c r="E70" s="63"/>
      <c r="F70" s="63"/>
      <c r="G70" s="63"/>
      <c r="H70" s="63"/>
      <c r="I70" s="50"/>
      <c r="J70" s="50"/>
    </row>
    <row r="71" spans="2:10" ht="15.75">
      <c r="B71" s="23" t="s">
        <v>39</v>
      </c>
      <c r="C71" s="57" t="str">
        <f ca="1">CONCATENATE(INDIRECT(CONCATENATE($C$2,$C$4))," - ",INDIRECT(CONCATENATE($C$2,$G$4))," ",$B$4)</f>
        <v>ינואר - מרץ 2019</v>
      </c>
      <c r="D71" s="58"/>
      <c r="E71" s="59" t="str">
        <f ca="1">CONCATENATE(INDIRECT(CONCATENATE($C$2,$C$4))," - ",INDIRECT(CONCATENATE($C$2,$M4))," ",$B$4)</f>
        <v>ינואר - יוני 2019</v>
      </c>
      <c r="F71" s="60"/>
      <c r="G71" s="57" t="str">
        <f ca="1">CONCATENATE(INDIRECT(CONCATENATE($C$2,$C$4))," - ",INDIRECT(CONCATENATE($C$2,$S$4))," ",$B$4)</f>
        <v>ינואר - ספטמבר 2019</v>
      </c>
      <c r="H71" s="61"/>
      <c r="I71" s="56"/>
      <c r="J71" s="5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1"/>
      <c r="J72" s="51"/>
    </row>
    <row r="73" spans="2:10">
      <c r="B73" s="9" t="s">
        <v>35</v>
      </c>
      <c r="C73" s="18">
        <f>(C34+1)*(E34+1)*(G34+1)-1</f>
        <v>2.8890898072205129E-2</v>
      </c>
      <c r="D73" s="19">
        <f>H34</f>
        <v>0.83235492663601685</v>
      </c>
      <c r="E73" s="33">
        <f t="shared" ref="E73:E74" si="6">(I34+1)*(K34+1)*(M34+1)*(C73+1)-1</f>
        <v>4.5192587950278806E-2</v>
      </c>
      <c r="F73" s="34">
        <f>N34</f>
        <v>0.89941898821096078</v>
      </c>
      <c r="G73" s="18">
        <f>(O34+1)*(Q34+1)*(S34+1)*(E73+1)-1</f>
        <v>6.5987433499907544E-2</v>
      </c>
      <c r="H73" s="48">
        <f>T34</f>
        <v>0.89725091136234114</v>
      </c>
      <c r="I73" s="52"/>
      <c r="J73" s="52"/>
    </row>
    <row r="74" spans="2:10">
      <c r="B74" s="12" t="s">
        <v>36</v>
      </c>
      <c r="C74" s="18">
        <f t="shared" ref="C74:C75" si="7">(C35+1)*(E35+1)*(G35+1)-1</f>
        <v>1.2199791723838782E-2</v>
      </c>
      <c r="D74" s="19">
        <f t="shared" ref="D74:D75" si="8">H35</f>
        <v>0.16764507336398318</v>
      </c>
      <c r="E74" s="33">
        <f t="shared" si="6"/>
        <v>1.6145830297070285E-2</v>
      </c>
      <c r="F74" s="34">
        <f t="shared" ref="F74:F75" si="9">N35</f>
        <v>0.10058101178903918</v>
      </c>
      <c r="G74" s="18">
        <f t="shared" ref="G74:G75" si="10">(O35+1)*(Q35+1)*(S35+1)*(E74+1)-1</f>
        <v>1.4426138572955161E-2</v>
      </c>
      <c r="H74" s="48">
        <f t="shared" ref="H74:H75" si="11">T35</f>
        <v>0.10274908863765884</v>
      </c>
      <c r="I74" s="52"/>
      <c r="J74" s="52"/>
    </row>
    <row r="75" spans="2:10">
      <c r="B75" s="13" t="s">
        <v>44</v>
      </c>
      <c r="C75" s="41">
        <f t="shared" si="7"/>
        <v>4.130558979199983E-2</v>
      </c>
      <c r="D75" s="42">
        <f t="shared" si="8"/>
        <v>1</v>
      </c>
      <c r="E75" s="39">
        <f>(I36+1)*(K36+1)*(M36+1)*(C75+1)-1</f>
        <v>6.1860061837621494E-2</v>
      </c>
      <c r="F75" s="40">
        <f t="shared" si="9"/>
        <v>1</v>
      </c>
      <c r="G75" s="41">
        <f t="shared" si="10"/>
        <v>8.1161520019367162E-2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2" t="s">
        <v>0</v>
      </c>
      <c r="D77" s="63"/>
      <c r="E77" s="63"/>
      <c r="F77" s="63"/>
      <c r="G77" s="63"/>
      <c r="H77" s="63"/>
      <c r="I77" s="50"/>
      <c r="J77" s="50"/>
    </row>
    <row r="78" spans="2:10" ht="15.75">
      <c r="B78" s="23" t="s">
        <v>39</v>
      </c>
      <c r="C78" s="57" t="str">
        <f ca="1">CONCATENATE(INDIRECT(CONCATENATE($C$2,$C$4))," - ",INDIRECT(CONCATENATE($C$2,$G$4))," ",$B$4)</f>
        <v>ינואר - מרץ 2019</v>
      </c>
      <c r="D78" s="58"/>
      <c r="E78" s="59" t="str">
        <f ca="1">CONCATENATE(INDIRECT(CONCATENATE($C$2,$C$4))," - ",INDIRECT(CONCATENATE($C$2,$M$4))," ",$B$4)</f>
        <v>ינואר - יוני 2019</v>
      </c>
      <c r="F78" s="60"/>
      <c r="G78" s="57" t="str">
        <f ca="1">CONCATENATE(INDIRECT(CONCATENATE($C$2,$C$4))," - ",INDIRECT(CONCATENATE($C$2,$S$4))," ",$B$4)</f>
        <v>ינואר - ספטמבר 2019</v>
      </c>
      <c r="H78" s="61"/>
      <c r="I78" s="56"/>
      <c r="J78" s="5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5" t="s">
        <v>3</v>
      </c>
      <c r="I79" s="51"/>
      <c r="J79" s="51"/>
    </row>
    <row r="80" spans="2:10">
      <c r="B80" s="9" t="s">
        <v>37</v>
      </c>
      <c r="C80" s="18">
        <f>(C41+1)*(E41+1)*(G41+1)-1</f>
        <v>3.7847741569036808E-2</v>
      </c>
      <c r="D80" s="19">
        <f>H41</f>
        <v>0.99095833291601176</v>
      </c>
      <c r="E80" s="33">
        <f t="shared" ref="E80:E82" si="12">(I41+1)*(K41+1)*(M41+1)*(C80+1)-1</f>
        <v>5.7609140075358001E-2</v>
      </c>
      <c r="F80" s="34">
        <f>N41</f>
        <v>0.99197664526008911</v>
      </c>
      <c r="G80" s="18">
        <f>(O41+1)*(Q41+1)*(S41+1)*(E80+1)-1</f>
        <v>7.5714356855702603E-2</v>
      </c>
      <c r="H80" s="48">
        <f>T41</f>
        <v>0.99122594333225345</v>
      </c>
      <c r="I80" s="52"/>
      <c r="J80" s="52"/>
    </row>
    <row r="81" spans="2:10">
      <c r="B81" s="12" t="s">
        <v>38</v>
      </c>
      <c r="C81" s="18">
        <f t="shared" ref="C81:C82" si="13">(C42+1)*(E42+1)*(G42+1)-1</f>
        <v>3.392387843135225E-3</v>
      </c>
      <c r="D81" s="19">
        <f t="shared" ref="D81:D82" si="14">H42</f>
        <v>9.0416670839882328E-3</v>
      </c>
      <c r="E81" s="33">
        <f t="shared" si="12"/>
        <v>4.0985996746281117E-3</v>
      </c>
      <c r="F81" s="34">
        <f t="shared" ref="F81:F82" si="15">N42</f>
        <v>8.0233547399109709E-3</v>
      </c>
      <c r="G81" s="18">
        <f t="shared" ref="G81:G82" si="16">(O42+1)*(Q42+1)*(S42+1)*(E81+1)-1</f>
        <v>5.1568272763578005E-3</v>
      </c>
      <c r="H81" s="48">
        <f>T42</f>
        <v>8.7740566677465236E-3</v>
      </c>
      <c r="I81" s="52"/>
      <c r="J81" s="52"/>
    </row>
    <row r="82" spans="2:10">
      <c r="B82" s="13" t="s">
        <v>44</v>
      </c>
      <c r="C82" s="41">
        <f t="shared" si="13"/>
        <v>4.130558979199983E-2</v>
      </c>
      <c r="D82" s="42">
        <f t="shared" si="14"/>
        <v>1</v>
      </c>
      <c r="E82" s="39">
        <f t="shared" si="12"/>
        <v>6.1860061837621494E-2</v>
      </c>
      <c r="F82" s="40">
        <f t="shared" si="15"/>
        <v>1</v>
      </c>
      <c r="G82" s="41">
        <f t="shared" si="16"/>
        <v>8.1161520019367162E-2</v>
      </c>
      <c r="H82" s="49">
        <f>T43</f>
        <v>1</v>
      </c>
      <c r="I82" s="53"/>
      <c r="J82" s="53"/>
    </row>
    <row r="83" spans="2:10">
      <c r="I83" s="55"/>
      <c r="J83" s="55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70:H70"/>
    <mergeCell ref="C77:H77"/>
    <mergeCell ref="C68:D68"/>
    <mergeCell ref="E68:F68"/>
    <mergeCell ref="G68:H68"/>
    <mergeCell ref="C71:D71"/>
    <mergeCell ref="E71:F71"/>
    <mergeCell ref="G71:H71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