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H82" i="5" l="1"/>
  <c r="G82" i="5"/>
  <c r="H81" i="5"/>
  <c r="G81" i="5"/>
  <c r="H80" i="5"/>
  <c r="G80" i="5"/>
  <c r="H75" i="5"/>
  <c r="G75" i="5"/>
  <c r="H74" i="5"/>
  <c r="G74" i="5"/>
  <c r="H73" i="5"/>
  <c r="G73" i="5"/>
  <c r="G68" i="5"/>
  <c r="G67" i="5"/>
  <c r="H66" i="5"/>
  <c r="G66" i="5"/>
  <c r="H65" i="5"/>
  <c r="G65" i="5"/>
  <c r="H64" i="5"/>
  <c r="G64" i="5"/>
  <c r="H63" i="5"/>
  <c r="G63" i="5"/>
  <c r="H62" i="5"/>
  <c r="G62" i="5"/>
  <c r="H61" i="5"/>
  <c r="G61" i="5"/>
  <c r="H60" i="5"/>
  <c r="G60" i="5"/>
  <c r="H59" i="5"/>
  <c r="G59" i="5"/>
  <c r="H58" i="5"/>
  <c r="G58" i="5"/>
  <c r="H57" i="5"/>
  <c r="G57" i="5"/>
  <c r="H56" i="5"/>
  <c r="G56" i="5"/>
  <c r="H55" i="5"/>
  <c r="G55" i="5"/>
  <c r="H54" i="5"/>
  <c r="G54" i="5"/>
  <c r="H53" i="5"/>
  <c r="G53" i="5"/>
  <c r="H52" i="5"/>
  <c r="G52" i="5"/>
  <c r="H51" i="5"/>
  <c r="G51" i="5"/>
  <c r="H50" i="5"/>
  <c r="G50" i="5"/>
  <c r="H49" i="5"/>
  <c r="G49" i="5"/>
  <c r="H48" i="5"/>
  <c r="G48" i="5"/>
  <c r="F67" i="5" l="1"/>
  <c r="E67" i="5"/>
  <c r="F66" i="5"/>
  <c r="E66" i="5"/>
  <c r="F65" i="5"/>
  <c r="E65" i="5"/>
  <c r="F64" i="5"/>
  <c r="E64" i="5"/>
  <c r="F63" i="5"/>
  <c r="E63" i="5"/>
  <c r="F62" i="5"/>
  <c r="E62" i="5"/>
  <c r="F61" i="5"/>
  <c r="E61" i="5"/>
  <c r="F60" i="5"/>
  <c r="E60" i="5"/>
  <c r="F59" i="5"/>
  <c r="E59" i="5"/>
  <c r="F58" i="5"/>
  <c r="E58" i="5"/>
  <c r="F57" i="5"/>
  <c r="E57" i="5"/>
  <c r="F56" i="5"/>
  <c r="E56" i="5"/>
  <c r="F55" i="5"/>
  <c r="E55" i="5"/>
  <c r="F54" i="5"/>
  <c r="E54" i="5"/>
  <c r="F53" i="5"/>
  <c r="E53" i="5"/>
  <c r="F52" i="5"/>
  <c r="E52" i="5"/>
  <c r="F51" i="5"/>
  <c r="E51" i="5"/>
  <c r="F50" i="5"/>
  <c r="E50" i="5"/>
  <c r="F49" i="5"/>
  <c r="E49" i="5"/>
  <c r="F48" i="5"/>
  <c r="E48" i="5"/>
  <c r="F75" i="5"/>
  <c r="E75" i="5"/>
  <c r="F74" i="5"/>
  <c r="E74" i="5"/>
  <c r="F73" i="5"/>
  <c r="E73" i="5"/>
  <c r="F82" i="5"/>
  <c r="E82" i="5"/>
  <c r="F81" i="5"/>
  <c r="E81" i="5"/>
  <c r="F80" i="5"/>
  <c r="E80" i="5"/>
  <c r="D82" i="5" l="1"/>
  <c r="C82" i="5"/>
  <c r="D81" i="5"/>
  <c r="C81" i="5"/>
  <c r="D80" i="5"/>
  <c r="C80" i="5"/>
  <c r="D75" i="5"/>
  <c r="C75" i="5"/>
  <c r="D74" i="5"/>
  <c r="C74" i="5"/>
  <c r="D73" i="5"/>
  <c r="C73" i="5"/>
  <c r="C68" i="5"/>
  <c r="E68" i="5" s="1"/>
  <c r="D67" i="5"/>
  <c r="C67" i="5"/>
  <c r="D66" i="5"/>
  <c r="C66" i="5"/>
  <c r="D65" i="5"/>
  <c r="C65" i="5"/>
  <c r="D64" i="5"/>
  <c r="C64" i="5"/>
  <c r="D63" i="5"/>
  <c r="C63" i="5"/>
  <c r="D62" i="5"/>
  <c r="C62" i="5"/>
  <c r="D61" i="5"/>
  <c r="C61" i="5"/>
  <c r="D60" i="5"/>
  <c r="C60" i="5"/>
  <c r="D59" i="5"/>
  <c r="C59" i="5"/>
  <c r="D58" i="5"/>
  <c r="C58" i="5"/>
  <c r="D57" i="5"/>
  <c r="C57" i="5"/>
  <c r="D56" i="5"/>
  <c r="C56" i="5"/>
  <c r="D55" i="5"/>
  <c r="C55" i="5"/>
  <c r="D54" i="5"/>
  <c r="C54" i="5"/>
  <c r="D53" i="5"/>
  <c r="C53" i="5"/>
  <c r="D52" i="5"/>
  <c r="C52" i="5"/>
  <c r="D51" i="5"/>
  <c r="C51" i="5"/>
  <c r="D50" i="5"/>
  <c r="C50" i="5"/>
  <c r="D49" i="5"/>
  <c r="C49" i="5"/>
  <c r="D48" i="5"/>
  <c r="C48" i="5"/>
  <c r="E4" i="5" l="1"/>
  <c r="C39" i="5"/>
  <c r="C6" i="5"/>
  <c r="E32" i="5"/>
  <c r="C32" i="5"/>
  <c r="E39" i="5"/>
  <c r="G4" i="5" l="1"/>
  <c r="C46" i="5"/>
  <c r="C71" i="5"/>
  <c r="G39" i="5"/>
  <c r="G32" i="5"/>
  <c r="E6" i="5"/>
  <c r="I4" i="5" l="1"/>
  <c r="I39" i="5"/>
  <c r="I6" i="5"/>
  <c r="C78" i="5"/>
  <c r="G6" i="5"/>
  <c r="K4" i="5" l="1"/>
  <c r="K39" i="5"/>
  <c r="K32" i="5"/>
  <c r="I32" i="5"/>
  <c r="M4" i="5" l="1"/>
  <c r="E78" i="5"/>
  <c r="E46" i="5"/>
  <c r="K6" i="5"/>
  <c r="O4" i="5" l="1"/>
  <c r="M32" i="5"/>
  <c r="E71" i="5"/>
  <c r="O32" i="5"/>
  <c r="O6" i="5"/>
  <c r="M6" i="5"/>
  <c r="M39" i="5"/>
  <c r="Q4" i="5" l="1"/>
  <c r="S4" i="5" s="1"/>
  <c r="G71" i="5"/>
  <c r="Q32" i="5"/>
  <c r="Q6" i="5"/>
  <c r="S32" i="5"/>
  <c r="G46" i="5"/>
  <c r="O39" i="5"/>
  <c r="S39" i="5"/>
  <c r="U4" i="5" l="1"/>
  <c r="S6" i="5"/>
  <c r="G78" i="5"/>
  <c r="U39" i="5"/>
  <c r="Q39" i="5"/>
  <c r="U32" i="5"/>
  <c r="W4" i="5" l="1"/>
  <c r="U6" i="5"/>
  <c r="W39" i="5"/>
  <c r="W32" i="5"/>
  <c r="Y4" i="5" l="1"/>
  <c r="Y39" i="5"/>
  <c r="Y32" i="5"/>
  <c r="W6" i="5"/>
  <c r="Y6" i="5"/>
</calcChain>
</file>

<file path=xl/sharedStrings.xml><?xml version="1.0" encoding="utf-8"?>
<sst xmlns="http://schemas.openxmlformats.org/spreadsheetml/2006/main" count="173" uniqueCount="47">
  <si>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</si>
  <si>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</si>
  <si>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</si>
  <si>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</si>
  <si>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</si>
  <si>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</si>
  <si>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</si>
  <si>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</si>
  <si>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</si>
  <si>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</si>
  <si>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</si>
  <si>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</si>
  <si>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</si>
  <si>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</si>
  <si>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</si>
  <si>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</si>
  <si>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</si>
  <si>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</si>
  <si>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</si>
  <si>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</si>
  <si>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</si>
  <si>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</si>
  <si>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</si>
  <si>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</si>
  <si>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</si>
  <si>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</si>
  <si>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</si>
  <si>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</si>
  <si>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</si>
  <si>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</si>
  <si>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</si>
  <si>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</si>
  <si>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</si>
  <si>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</si>
  <si>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</si>
  <si>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</si>
  <si>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</si>
  <si>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</si>
  <si>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</si>
  <si>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</si>
  <si>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</si>
  <si>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</si>
  <si>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</si>
  <si>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</si>
  <si>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</si>
  <si>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</si>
  <si>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מקפת דמי מחלה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</si>
</sst>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505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8" applyNumberFormat="0" applyProtection="0">
      <alignment horizontal="right" vertical="center"/>
    </xf>
  </cellStyleXfs>
  <cellXfs count="71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1" applyNumberFormat="1" applyFont="1" applyFill="1" applyBorder="1"/>
    <xf numFmtId="10" fontId="3" fillId="4" borderId="6" xfId="421" applyNumberFormat="1" applyFont="1" applyFill="1" applyBorder="1"/>
    <xf numFmtId="10" fontId="3" fillId="4" borderId="2" xfId="421" applyNumberFormat="1" applyFont="1" applyFill="1" applyBorder="1"/>
    <xf numFmtId="10" fontId="3" fillId="4" borderId="3" xfId="421" applyNumberFormat="1" applyFont="1" applyFill="1" applyBorder="1"/>
    <xf numFmtId="10" fontId="3" fillId="2" borderId="5" xfId="421" applyNumberFormat="1" applyFont="1" applyFill="1" applyBorder="1"/>
    <xf numFmtId="10" fontId="3" fillId="2" borderId="6" xfId="421" applyNumberFormat="1" applyFont="1" applyFill="1" applyBorder="1"/>
    <xf numFmtId="10" fontId="3" fillId="2" borderId="2" xfId="421" applyNumberFormat="1" applyFont="1" applyFill="1" applyBorder="1"/>
    <xf numFmtId="10" fontId="3" fillId="2" borderId="3" xfId="421" applyNumberFormat="1" applyFont="1" applyFill="1" applyBorder="1"/>
    <xf numFmtId="0" fontId="2" fillId="2" borderId="20" xfId="0" applyFont="1" applyFill="1" applyBorder="1" applyAlignment="1">
      <alignment horizontal="center" vertical="center" wrapText="1"/>
    </xf>
    <xf numFmtId="10" fontId="2" fillId="2" borderId="20" xfId="421" applyNumberFormat="1" applyFont="1" applyFill="1" applyBorder="1"/>
    <xf numFmtId="10" fontId="3" fillId="2" borderId="21" xfId="421" applyNumberFormat="1" applyFont="1" applyFill="1" applyBorder="1"/>
    <xf numFmtId="10" fontId="2" fillId="2" borderId="22" xfId="421" applyNumberFormat="1" applyFont="1" applyFill="1" applyBorder="1"/>
    <xf numFmtId="10" fontId="3" fillId="2" borderId="22" xfId="421" applyNumberFormat="1" applyFont="1" applyFill="1" applyBorder="1"/>
    <xf numFmtId="17" fontId="6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0" fontId="2" fillId="0" borderId="0" xfId="0" applyFont="1" applyFill="1" applyBorder="1"/>
    <xf numFmtId="0" fontId="19" fillId="0" borderId="0" xfId="0" applyFont="1" applyFill="1" applyBorder="1"/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9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2" borderId="17" xfId="421" applyNumberFormat="1" applyFont="1" applyFill="1" applyBorder="1" applyAlignment="1">
      <alignment horizontal="center"/>
    </xf>
    <xf numFmtId="3" fontId="3" fillId="0" borderId="0" xfId="421" applyNumberFormat="1" applyFont="1" applyFill="1" applyBorder="1" applyAlignment="1">
      <alignment horizontal="center"/>
    </xf>
  </cellXfs>
  <cellStyles count="505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7" style="1" bestFit="1" customWidth="1"/>
    <col min="10" max="10" width="9.125" style="1"/>
    <col min="11" max="11" width="7" style="1" bestFit="1" customWidth="1"/>
    <col min="12" max="12" width="9.125" style="1"/>
    <col min="13" max="13" width="7.375" style="1" bestFit="1" customWidth="1"/>
    <col min="14" max="14" width="9.125" style="1"/>
    <col min="15" max="15" width="7.375" style="1" bestFit="1" customWidth="1"/>
    <col min="16" max="16" width="9.125" style="1"/>
    <col min="17" max="17" width="7.375" style="1" bestFit="1" customWidth="1"/>
    <col min="18" max="18" width="9.125" style="1"/>
    <col min="19" max="19" width="7" style="1" bestFit="1" customWidth="1"/>
    <col min="20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2019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62" t="s">
        <v>0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4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2019</v>
      </c>
      <c r="D6" s="4"/>
      <c r="E6" s="25" t="str">
        <f ca="1">CONCATENATE(INDIRECT(CONCATENATE($C$2,E4))," ",$B$4)</f>
        <v>פברואר 2019</v>
      </c>
      <c r="F6" s="26"/>
      <c r="G6" s="3" t="str">
        <f ca="1">CONCATENATE(INDIRECT(CONCATENATE($C$2,G4))," ",$B$4)</f>
        <v>מרץ 2019</v>
      </c>
      <c r="H6" s="4"/>
      <c r="I6" s="25" t="str">
        <f ca="1">CONCATENATE(INDIRECT(CONCATENATE($C$2,I4))," ",$B$4)</f>
        <v>אפריל 2019</v>
      </c>
      <c r="J6" s="26"/>
      <c r="K6" s="3" t="str">
        <f ca="1">CONCATENATE(INDIRECT(CONCATENATE($C$2,K4))," ",$B$4)</f>
        <v>מאי 2019</v>
      </c>
      <c r="L6" s="4"/>
      <c r="M6" s="25" t="str">
        <f ca="1">CONCATENATE(INDIRECT(CONCATENATE($C$2,M4))," ",$B$4)</f>
        <v>יוני 2019</v>
      </c>
      <c r="N6" s="26"/>
      <c r="O6" s="3" t="str">
        <f ca="1">CONCATENATE(INDIRECT(CONCATENATE($C$2,O4))," ",$B$4)</f>
        <v>יולי 2019</v>
      </c>
      <c r="P6" s="4"/>
      <c r="Q6" s="25" t="str">
        <f ca="1">CONCATENATE(INDIRECT(CONCATENATE($C$2,Q4))," ",$B$4)</f>
        <v>אוגוסט 2019</v>
      </c>
      <c r="R6" s="26"/>
      <c r="S6" s="3" t="str">
        <f ca="1">CONCATENATE(INDIRECT(CONCATENATE($C$2,S4))," ",$B$4)</f>
        <v>ספטמבר 2019</v>
      </c>
      <c r="T6" s="4"/>
      <c r="U6" s="25" t="str">
        <f ca="1">CONCATENATE(INDIRECT(CONCATENATE($C$2,U4))," ",$B$4)</f>
        <v>אוקטובר 2019</v>
      </c>
      <c r="V6" s="26"/>
      <c r="W6" s="3" t="str">
        <f ca="1">CONCATENATE(INDIRECT(CONCATENATE($C$2,W4))," ",$B$4)</f>
        <v>נובמבר 2019</v>
      </c>
      <c r="X6" s="4"/>
      <c r="Y6" s="25" t="str">
        <f ca="1">CONCATENATE(INDIRECT(CONCATENATE($C$2,Y4))," ",$B$4)</f>
        <v>דצמבר 2019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-6.5320498135777152E-4</v>
      </c>
      <c r="D8" s="11">
        <v>9.1854418462727433E-2</v>
      </c>
      <c r="E8" s="29">
        <v>-2.365410229942687E-4</v>
      </c>
      <c r="F8" s="30">
        <v>0.10739441950664017</v>
      </c>
      <c r="G8" s="10">
        <v>8.6197903951389031E-5</v>
      </c>
      <c r="H8" s="11">
        <v>0.1088283179799749</v>
      </c>
      <c r="I8" s="29">
        <v>1.0199074900011344E-5</v>
      </c>
      <c r="J8" s="30">
        <v>0.11053243683827454</v>
      </c>
      <c r="K8" s="10">
        <v>5.3380840945929023E-5</v>
      </c>
      <c r="L8" s="11">
        <v>0.10777065132984209</v>
      </c>
      <c r="M8" s="29">
        <v>-3.6990970678634893E-4</v>
      </c>
      <c r="N8" s="30">
        <v>0.19284856728007749</v>
      </c>
      <c r="O8" s="10">
        <v>-5.3415764870406752E-4</v>
      </c>
      <c r="P8" s="11">
        <v>0.18066119216325446</v>
      </c>
      <c r="Q8" s="29">
        <v>1.7517059419290223E-4</v>
      </c>
      <c r="R8" s="30">
        <v>0.17882119224954737</v>
      </c>
      <c r="S8" s="10">
        <v>-1.6060027606081513E-4</v>
      </c>
      <c r="T8" s="11">
        <v>0.16806930177947768</v>
      </c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2.7418379089584849E-3</v>
      </c>
      <c r="D9" s="11">
        <v>0.18734524864327565</v>
      </c>
      <c r="E9" s="29">
        <v>1.2432608490259595E-3</v>
      </c>
      <c r="F9" s="30">
        <v>0.18456265824856125</v>
      </c>
      <c r="G9" s="10">
        <v>1.5127804881920855E-3</v>
      </c>
      <c r="H9" s="11">
        <v>0.18274595842915772</v>
      </c>
      <c r="I9" s="29">
        <v>7.0212313634762647E-4</v>
      </c>
      <c r="J9" s="30">
        <v>0.1796841239286304</v>
      </c>
      <c r="K9" s="10">
        <v>7.58902701043475E-4</v>
      </c>
      <c r="L9" s="11">
        <v>0.18783754530355209</v>
      </c>
      <c r="M9" s="29">
        <v>1.3073152065018604E-3</v>
      </c>
      <c r="N9" s="30">
        <v>0.2052771249736231</v>
      </c>
      <c r="O9" s="10">
        <v>3.3885945884350576E-3</v>
      </c>
      <c r="P9" s="11">
        <v>0.20839347086166329</v>
      </c>
      <c r="Q9" s="29">
        <v>2.3668264871471371E-3</v>
      </c>
      <c r="R9" s="30">
        <v>0.20989792216241215</v>
      </c>
      <c r="S9" s="10">
        <v>6.1652115451706481E-4</v>
      </c>
      <c r="T9" s="11">
        <v>0.20503843171229993</v>
      </c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2.7377168692795757E-3</v>
      </c>
      <c r="D12" s="11">
        <v>0.21861836732540524</v>
      </c>
      <c r="E12" s="29">
        <v>2.3179377622477965E-3</v>
      </c>
      <c r="F12" s="30">
        <v>0.21803115045859445</v>
      </c>
      <c r="G12" s="10">
        <v>1.8633591864503447E-3</v>
      </c>
      <c r="H12" s="11">
        <v>0.22005261762718237</v>
      </c>
      <c r="I12" s="29">
        <v>2.3951414912655087E-3</v>
      </c>
      <c r="J12" s="30">
        <v>0.25520204513797978</v>
      </c>
      <c r="K12" s="10">
        <v>3.8870798546232867E-4</v>
      </c>
      <c r="L12" s="11">
        <v>0.27606559234187716</v>
      </c>
      <c r="M12" s="29">
        <v>3.0378692298835197E-3</v>
      </c>
      <c r="N12" s="30">
        <v>0.27858450720342998</v>
      </c>
      <c r="O12" s="10">
        <v>1.3947549493666651E-3</v>
      </c>
      <c r="P12" s="11">
        <v>0.28045036867612455</v>
      </c>
      <c r="Q12" s="29">
        <v>8.0808891550928198E-4</v>
      </c>
      <c r="R12" s="30">
        <v>0.28363324469370932</v>
      </c>
      <c r="S12" s="10">
        <v>1.6624744941459802E-3</v>
      </c>
      <c r="T12" s="11">
        <v>0.28126045991494641</v>
      </c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3.6684143526654635E-4</v>
      </c>
      <c r="D13" s="11">
        <v>1.2073347752291418E-2</v>
      </c>
      <c r="E13" s="29">
        <v>1.3053538580187033E-4</v>
      </c>
      <c r="F13" s="30">
        <v>1.2997363530410189E-2</v>
      </c>
      <c r="G13" s="10">
        <v>1.5544356898546864E-4</v>
      </c>
      <c r="H13" s="11">
        <v>1.3042053042834473E-2</v>
      </c>
      <c r="I13" s="29">
        <v>1.8140996220912916E-4</v>
      </c>
      <c r="J13" s="30">
        <v>1.2907620539902699E-2</v>
      </c>
      <c r="K13" s="10">
        <v>2.4587050709844825E-5</v>
      </c>
      <c r="L13" s="11">
        <v>1.3043575255343423E-2</v>
      </c>
      <c r="M13" s="29">
        <v>1.9329234227042825E-4</v>
      </c>
      <c r="N13" s="30">
        <v>1.3413135882505514E-2</v>
      </c>
      <c r="O13" s="10">
        <v>2.4810377714326316E-4</v>
      </c>
      <c r="P13" s="11">
        <v>1.3275196364423323E-2</v>
      </c>
      <c r="Q13" s="29">
        <v>3.1537770387685644E-5</v>
      </c>
      <c r="R13" s="30">
        <v>1.331227159874974E-2</v>
      </c>
      <c r="S13" s="10">
        <v>5.554943506050358E-5</v>
      </c>
      <c r="T13" s="11">
        <v>1.3161285468571794E-2</v>
      </c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5.65927866782516E-3</v>
      </c>
      <c r="D14" s="11">
        <v>0.10733118765396843</v>
      </c>
      <c r="E14" s="29">
        <v>1.871663524681567E-3</v>
      </c>
      <c r="F14" s="30">
        <v>0.1068212481069</v>
      </c>
      <c r="G14" s="10">
        <v>-8.1635026821424495E-4</v>
      </c>
      <c r="H14" s="11">
        <v>0.10547613891369091</v>
      </c>
      <c r="I14" s="29">
        <v>3.5497976507499365E-3</v>
      </c>
      <c r="J14" s="30">
        <v>0.10634168332135163</v>
      </c>
      <c r="K14" s="10">
        <v>-1.1170426113437451E-3</v>
      </c>
      <c r="L14" s="11">
        <v>0.106193764238026</v>
      </c>
      <c r="M14" s="29">
        <v>3.9275465596476326E-3</v>
      </c>
      <c r="N14" s="30">
        <v>0.12513801117511367</v>
      </c>
      <c r="O14" s="10">
        <v>1.3332418942359997E-3</v>
      </c>
      <c r="P14" s="11">
        <v>0.12668703820648747</v>
      </c>
      <c r="Q14" s="29">
        <v>-1.7984520501545091E-3</v>
      </c>
      <c r="R14" s="30">
        <v>0.12821387946856166</v>
      </c>
      <c r="S14" s="10">
        <v>3.437783382529746E-3</v>
      </c>
      <c r="T14" s="11">
        <v>0.14109170035804164</v>
      </c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1.131074008976274E-2</v>
      </c>
      <c r="D15" s="11">
        <v>0.33675601641108732</v>
      </c>
      <c r="E15" s="29">
        <v>3.0436469913631622E-3</v>
      </c>
      <c r="F15" s="30">
        <v>0.31754755738065188</v>
      </c>
      <c r="G15" s="10">
        <v>6.4833979423174039E-3</v>
      </c>
      <c r="H15" s="11">
        <v>0.31845335645275219</v>
      </c>
      <c r="I15" s="29">
        <v>5.2257873739745631E-3</v>
      </c>
      <c r="J15" s="30">
        <v>0.26879582940571123</v>
      </c>
      <c r="K15" s="10">
        <v>-1.1316550804717549E-2</v>
      </c>
      <c r="L15" s="11">
        <v>0.23080016813449766</v>
      </c>
      <c r="M15" s="29">
        <v>3.5226544774260736E-3</v>
      </c>
      <c r="N15" s="30">
        <v>9.215035665183674E-2</v>
      </c>
      <c r="O15" s="10">
        <v>-2.169849035959679E-3</v>
      </c>
      <c r="P15" s="11">
        <v>9.538230749843235E-2</v>
      </c>
      <c r="Q15" s="29">
        <v>-2.3531447389615319E-3</v>
      </c>
      <c r="R15" s="30">
        <v>9.5047341533733259E-2</v>
      </c>
      <c r="S15" s="10">
        <v>2.2057092625814866E-3</v>
      </c>
      <c r="T15" s="11">
        <v>0.10163710822807018</v>
      </c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-7.4833494378296039E-5</v>
      </c>
      <c r="D16" s="11">
        <v>1.8653725048070845E-2</v>
      </c>
      <c r="E16" s="29">
        <v>-8.6771280426600723E-5</v>
      </c>
      <c r="F16" s="30">
        <v>1.9638033080263278E-2</v>
      </c>
      <c r="G16" s="10">
        <v>4.6791199292058831E-4</v>
      </c>
      <c r="H16" s="11">
        <v>1.8895794179916749E-2</v>
      </c>
      <c r="I16" s="29">
        <v>1.4635157904113979E-4</v>
      </c>
      <c r="J16" s="30">
        <v>3.4259013059575003E-2</v>
      </c>
      <c r="K16" s="10">
        <v>-4.4831892352587065E-5</v>
      </c>
      <c r="L16" s="11">
        <v>4.5440396193765817E-2</v>
      </c>
      <c r="M16" s="29">
        <v>7.8096986880156689E-4</v>
      </c>
      <c r="N16" s="30">
        <v>5.8302726222704382E-2</v>
      </c>
      <c r="O16" s="10">
        <v>-1.7038993398525671E-3</v>
      </c>
      <c r="P16" s="11">
        <v>5.6138954071391342E-2</v>
      </c>
      <c r="Q16" s="29">
        <v>-5.6720792673028227E-4</v>
      </c>
      <c r="R16" s="30">
        <v>5.4514445311887247E-2</v>
      </c>
      <c r="S16" s="10">
        <v>5.6590466778756504E-4</v>
      </c>
      <c r="T16" s="11">
        <v>5.3389175411994852E-2</v>
      </c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>
        <v>0</v>
      </c>
      <c r="P17" s="11">
        <v>0</v>
      </c>
      <c r="Q17" s="29">
        <v>0</v>
      </c>
      <c r="R17" s="30">
        <v>0</v>
      </c>
      <c r="S17" s="10">
        <v>0</v>
      </c>
      <c r="T17" s="11">
        <v>0</v>
      </c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3.6944566916003478E-6</v>
      </c>
      <c r="D18" s="11">
        <v>3.8770538401954698E-6</v>
      </c>
      <c r="E18" s="29">
        <v>-3.2653739529339865E-6</v>
      </c>
      <c r="F18" s="30">
        <v>5.5542978996476672E-6</v>
      </c>
      <c r="G18" s="10">
        <v>3.9132675092869991E-7</v>
      </c>
      <c r="H18" s="11">
        <v>3.3886545407843505E-6</v>
      </c>
      <c r="I18" s="29">
        <v>-1.0344794679542757E-6</v>
      </c>
      <c r="J18" s="30">
        <v>3.1056227826107652E-6</v>
      </c>
      <c r="K18" s="10">
        <v>-2.9661256653473321E-8</v>
      </c>
      <c r="L18" s="11">
        <v>2.4692392372339737E-6</v>
      </c>
      <c r="M18" s="29">
        <v>-1.0859750103759516E-6</v>
      </c>
      <c r="N18" s="30">
        <v>1.8257361522064217E-6</v>
      </c>
      <c r="O18" s="10">
        <v>2.0282073676187004E-7</v>
      </c>
      <c r="P18" s="11">
        <v>3.6651494253420898E-6</v>
      </c>
      <c r="Q18" s="29">
        <v>4.7794649695181013E-6</v>
      </c>
      <c r="R18" s="30">
        <v>6.3120360987332224E-6</v>
      </c>
      <c r="S18" s="10">
        <v>1.8653546051013298E-6</v>
      </c>
      <c r="T18" s="11">
        <v>1.1252408450614527E-5</v>
      </c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4.9236093374021841E-3</v>
      </c>
      <c r="D19" s="11">
        <v>-8.3404419842172377E-3</v>
      </c>
      <c r="E19" s="29">
        <v>1.3297749035168711E-3</v>
      </c>
      <c r="F19" s="30">
        <v>-5.4692192922416432E-3</v>
      </c>
      <c r="G19" s="10">
        <v>-1.1894481092504408E-3</v>
      </c>
      <c r="H19" s="11">
        <v>-2.2965269486209436E-3</v>
      </c>
      <c r="I19" s="29">
        <v>7.8994271548068421E-4</v>
      </c>
      <c r="J19" s="30">
        <v>-1.4360761369938782E-3</v>
      </c>
      <c r="K19" s="10">
        <v>-3.4632339648114744E-4</v>
      </c>
      <c r="L19" s="11">
        <v>-1.1296082013391045E-3</v>
      </c>
      <c r="M19" s="29">
        <v>5.847745037891542E-3</v>
      </c>
      <c r="N19" s="30">
        <v>-4.3606767984667867E-5</v>
      </c>
      <c r="O19" s="10">
        <v>2.8886255268354088E-3</v>
      </c>
      <c r="P19" s="11">
        <v>5.345427121566302E-3</v>
      </c>
      <c r="Q19" s="29">
        <v>-2.5564633680460695E-3</v>
      </c>
      <c r="R19" s="30">
        <v>2.1616405923342102E-3</v>
      </c>
      <c r="S19" s="10">
        <v>2.7628191444539047E-3</v>
      </c>
      <c r="T19" s="11">
        <v>2.8360068947023346E-3</v>
      </c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-8.3541092883634017E-6</v>
      </c>
      <c r="L20" s="11">
        <v>-6.210722252917996E-6</v>
      </c>
      <c r="M20" s="29">
        <v>-1.170792806129714E-4</v>
      </c>
      <c r="N20" s="30">
        <v>3.2104734891107921E-4</v>
      </c>
      <c r="O20" s="10">
        <v>-2.1817097873533286E-4</v>
      </c>
      <c r="P20" s="11">
        <v>6.1597365208694663E-4</v>
      </c>
      <c r="Q20" s="29">
        <v>2.4824380755609859E-4</v>
      </c>
      <c r="R20" s="30">
        <v>1.0861751612044872E-3</v>
      </c>
      <c r="S20" s="10">
        <v>-7.9123723604528984E-4</v>
      </c>
      <c r="T20" s="11">
        <v>5.4416532098159037E-4</v>
      </c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2.972968527928986E-5</v>
      </c>
      <c r="F21" s="30">
        <v>3.8385395640368482E-3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>
        <v>0</v>
      </c>
      <c r="P21" s="11">
        <v>0</v>
      </c>
      <c r="Q21" s="29">
        <v>0</v>
      </c>
      <c r="R21" s="30">
        <v>0</v>
      </c>
      <c r="S21" s="10">
        <v>0</v>
      </c>
      <c r="T21" s="11">
        <v>0</v>
      </c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7.8431971054977409E-4</v>
      </c>
      <c r="D22" s="11">
        <v>3.5704253633550599E-2</v>
      </c>
      <c r="E22" s="29">
        <v>4.6002857545728471E-4</v>
      </c>
      <c r="F22" s="30">
        <v>3.4632695118284103E-2</v>
      </c>
      <c r="G22" s="10">
        <v>4.856756846775863E-4</v>
      </c>
      <c r="H22" s="11">
        <v>3.4798901668570754E-2</v>
      </c>
      <c r="I22" s="29">
        <v>3.8251694895715543E-4</v>
      </c>
      <c r="J22" s="30">
        <v>3.3710218282785899E-2</v>
      </c>
      <c r="K22" s="10">
        <v>1.2288085935836801E-4</v>
      </c>
      <c r="L22" s="11">
        <v>3.3981656887450487E-2</v>
      </c>
      <c r="M22" s="29">
        <v>4.7068223998707014E-4</v>
      </c>
      <c r="N22" s="30">
        <v>3.4006304293630454E-2</v>
      </c>
      <c r="O22" s="10">
        <v>4.7255344649848962E-4</v>
      </c>
      <c r="P22" s="11">
        <v>3.3046406235144717E-2</v>
      </c>
      <c r="Q22" s="29">
        <v>-5.9378955870230827E-5</v>
      </c>
      <c r="R22" s="30">
        <v>3.3305575191761534E-2</v>
      </c>
      <c r="S22" s="10">
        <v>3.4321061642475135E-4</v>
      </c>
      <c r="T22" s="11">
        <v>3.2961112502463134E-2</v>
      </c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>
        <v>0</v>
      </c>
      <c r="P25" s="11">
        <v>0</v>
      </c>
      <c r="Q25" s="29">
        <v>0</v>
      </c>
      <c r="R25" s="30">
        <v>0</v>
      </c>
      <c r="S25" s="10">
        <v>0</v>
      </c>
      <c r="T25" s="11">
        <v>0</v>
      </c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>
        <v>0</v>
      </c>
      <c r="J26" s="30">
        <v>0</v>
      </c>
      <c r="K26" s="10">
        <v>0</v>
      </c>
      <c r="L26" s="11">
        <v>0</v>
      </c>
      <c r="M26" s="29">
        <v>0</v>
      </c>
      <c r="N26" s="30">
        <v>0</v>
      </c>
      <c r="O26" s="10">
        <v>0</v>
      </c>
      <c r="P26" s="11">
        <v>0</v>
      </c>
      <c r="Q26" s="29">
        <v>0</v>
      </c>
      <c r="R26" s="30">
        <v>0</v>
      </c>
      <c r="S26" s="10">
        <v>0</v>
      </c>
      <c r="T26" s="11">
        <v>0</v>
      </c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2.7799999999999998E-2</v>
      </c>
      <c r="D27" s="15">
        <v>0.99999999999999989</v>
      </c>
      <c r="E27" s="31">
        <v>1.01E-2</v>
      </c>
      <c r="F27" s="32">
        <v>1</v>
      </c>
      <c r="G27" s="14">
        <v>9.04935971678111E-3</v>
      </c>
      <c r="H27" s="15">
        <v>0.99999999999999989</v>
      </c>
      <c r="I27" s="31">
        <v>1.33822354534578E-2</v>
      </c>
      <c r="J27" s="32">
        <v>0.99999999999999978</v>
      </c>
      <c r="K27" s="14">
        <v>-1.1484673037920102E-2</v>
      </c>
      <c r="L27" s="15">
        <v>0.99999999999999989</v>
      </c>
      <c r="M27" s="31">
        <v>1.8599999999999998E-2</v>
      </c>
      <c r="N27" s="32">
        <v>1</v>
      </c>
      <c r="O27" s="14">
        <v>5.1000000000000004E-3</v>
      </c>
      <c r="P27" s="15">
        <v>1</v>
      </c>
      <c r="Q27" s="31">
        <v>-3.7000000000000002E-3</v>
      </c>
      <c r="R27" s="32">
        <v>0.99999999999999967</v>
      </c>
      <c r="S27" s="14">
        <v>1.0699999999999999E-2</v>
      </c>
      <c r="T27" s="15">
        <v>1</v>
      </c>
      <c r="U27" s="31"/>
      <c r="V27" s="32"/>
      <c r="W27" s="14"/>
      <c r="X27" s="15"/>
      <c r="Y27" s="31"/>
      <c r="Z27" s="32"/>
    </row>
    <row r="28" spans="2:31">
      <c r="B28" s="35" t="s">
        <v>40</v>
      </c>
      <c r="C28" s="67">
        <v>1116</v>
      </c>
      <c r="D28" s="68"/>
      <c r="E28" s="65">
        <v>416</v>
      </c>
      <c r="F28" s="66"/>
      <c r="G28" s="67">
        <v>376</v>
      </c>
      <c r="H28" s="68"/>
      <c r="I28" s="65">
        <v>561</v>
      </c>
      <c r="J28" s="66"/>
      <c r="K28" s="67">
        <v>-488.16</v>
      </c>
      <c r="L28" s="68"/>
      <c r="M28" s="65">
        <v>780.35</v>
      </c>
      <c r="N28" s="66"/>
      <c r="O28" s="67">
        <v>218</v>
      </c>
      <c r="P28" s="68"/>
      <c r="Q28" s="65">
        <v>-157.58000000000001</v>
      </c>
      <c r="R28" s="66"/>
      <c r="S28" s="67">
        <v>457.73</v>
      </c>
      <c r="T28" s="68"/>
      <c r="U28" s="65"/>
      <c r="V28" s="66"/>
      <c r="W28" s="67"/>
      <c r="X28" s="68"/>
      <c r="Y28" s="65"/>
      <c r="Z28" s="66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62" t="s">
        <v>0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4"/>
    </row>
    <row r="32" spans="2:31" ht="15.75">
      <c r="B32" s="23" t="s">
        <v>42</v>
      </c>
      <c r="C32" s="3" t="str">
        <f ca="1">CONCATENATE(INDIRECT(CONCATENATE($C$2,$C$4))," ",$B$4)</f>
        <v>ינואר 2019</v>
      </c>
      <c r="D32" s="4"/>
      <c r="E32" s="25" t="str">
        <f ca="1">CONCATENATE(INDIRECT(CONCATENATE($C$2,$E$4))," ",$B$4)</f>
        <v>פברואר 2019</v>
      </c>
      <c r="F32" s="26"/>
      <c r="G32" s="3" t="str">
        <f ca="1">CONCATENATE(INDIRECT(CONCATENATE($C$2,$G$4))," ",$B$4)</f>
        <v>מרץ 2019</v>
      </c>
      <c r="H32" s="4"/>
      <c r="I32" s="25" t="str">
        <f ca="1">CONCATENATE(INDIRECT(CONCATENATE($C$2,$I$4))," ",$B$4)</f>
        <v>אפריל 2019</v>
      </c>
      <c r="J32" s="26"/>
      <c r="K32" s="3" t="str">
        <f ca="1">CONCATENATE(INDIRECT(CONCATENATE($C$2,$K$4))," ",$B$4)</f>
        <v>מאי 2019</v>
      </c>
      <c r="L32" s="4"/>
      <c r="M32" s="25" t="str">
        <f ca="1">CONCATENATE(INDIRECT(CONCATENATE($C$2,$M$4))," ",$B$4)</f>
        <v>יוני 2019</v>
      </c>
      <c r="N32" s="26"/>
      <c r="O32" s="3" t="str">
        <f ca="1">CONCATENATE(INDIRECT(CONCATENATE($C$2,$O$4))," ",$B$4)</f>
        <v>יולי 2019</v>
      </c>
      <c r="P32" s="4"/>
      <c r="Q32" s="25" t="str">
        <f ca="1">CONCATENATE(INDIRECT(CONCATENATE($C$2,$Q$4))," ",$B$4)</f>
        <v>אוגוסט 2019</v>
      </c>
      <c r="R32" s="26"/>
      <c r="S32" s="3" t="str">
        <f ca="1">CONCATENATE(INDIRECT(CONCATENATE($C$2,$S$4))," ",$B$4)</f>
        <v>ספטמבר 2019</v>
      </c>
      <c r="T32" s="4"/>
      <c r="U32" s="25" t="str">
        <f ca="1">CONCATENATE(INDIRECT(CONCATENATE($C$2,$U$4))," ",$B$4)</f>
        <v>אוקטובר 2019</v>
      </c>
      <c r="V32" s="26"/>
      <c r="W32" s="3" t="str">
        <f ca="1">CONCATENATE(INDIRECT(CONCATENATE($C$2,$W$4))," ",$B$4)</f>
        <v>נובמבר 2019</v>
      </c>
      <c r="X32" s="4"/>
      <c r="Y32" s="25" t="str">
        <f ca="1">CONCATENATE(INDIRECT(CONCATENATE($C$2,$Y$4))," ",$B$4)</f>
        <v>דצמבר 2019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1.6127426426544692E-2</v>
      </c>
      <c r="D34" s="19">
        <v>0.62431619847959152</v>
      </c>
      <c r="E34" s="33">
        <v>7.1343110808551914E-3</v>
      </c>
      <c r="F34" s="34">
        <v>0.6449150841291853</v>
      </c>
      <c r="G34" s="18">
        <v>1.7177424122080901E-3</v>
      </c>
      <c r="H34" s="19">
        <v>0.64868400269398241</v>
      </c>
      <c r="I34" s="33">
        <v>6.8507854295574841E-3</v>
      </c>
      <c r="J34" s="34">
        <v>0.65139659464589605</v>
      </c>
      <c r="K34" s="18">
        <v>3.3825340962415437E-4</v>
      </c>
      <c r="L34" s="19">
        <v>0.65970446991227116</v>
      </c>
      <c r="M34" s="33">
        <v>6.4153181980832388E-3</v>
      </c>
      <c r="N34" s="34">
        <v>0.76462628458072424</v>
      </c>
      <c r="O34" s="18">
        <v>8.6033349847900297E-3</v>
      </c>
      <c r="P34" s="19">
        <v>0.75787390156801271</v>
      </c>
      <c r="Q34" s="33">
        <v>2.3366696121707769E-4</v>
      </c>
      <c r="R34" s="34">
        <v>0.76575161719792983</v>
      </c>
      <c r="S34" s="18">
        <v>6.1089001207544251E-3</v>
      </c>
      <c r="T34" s="19">
        <v>0.75650304934631263</v>
      </c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1.1672573573455311E-2</v>
      </c>
      <c r="D35" s="11">
        <v>0.37568380152040842</v>
      </c>
      <c r="E35" s="29">
        <v>2.9656889191448069E-3</v>
      </c>
      <c r="F35" s="30">
        <v>0.3550849158708147</v>
      </c>
      <c r="G35" s="10">
        <v>7.3316173045730208E-3</v>
      </c>
      <c r="H35" s="11">
        <v>0.35131599730601765</v>
      </c>
      <c r="I35" s="29">
        <v>6.531450023900316E-3</v>
      </c>
      <c r="J35" s="30">
        <v>0.34860340535410383</v>
      </c>
      <c r="K35" s="10">
        <v>-1.1822926447544256E-2</v>
      </c>
      <c r="L35" s="11">
        <v>0.34029553008772884</v>
      </c>
      <c r="M35" s="29">
        <v>1.218468180191676E-2</v>
      </c>
      <c r="N35" s="30">
        <v>0.23537371541927576</v>
      </c>
      <c r="O35" s="10">
        <v>-3.5033349847900285E-3</v>
      </c>
      <c r="P35" s="11">
        <v>0.24212609843198729</v>
      </c>
      <c r="Q35" s="29">
        <v>-3.9336669612170779E-3</v>
      </c>
      <c r="R35" s="30">
        <v>0.23424838280207017</v>
      </c>
      <c r="S35" s="10">
        <v>4.5910998792455734E-3</v>
      </c>
      <c r="T35" s="11">
        <v>0.24349695065368746</v>
      </c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2.7799999999999998E-2</v>
      </c>
      <c r="D36" s="15">
        <v>1</v>
      </c>
      <c r="E36" s="31">
        <v>1.01E-2</v>
      </c>
      <c r="F36" s="32">
        <v>1</v>
      </c>
      <c r="G36" s="14">
        <v>9.04935971678111E-3</v>
      </c>
      <c r="H36" s="15">
        <v>1</v>
      </c>
      <c r="I36" s="31">
        <v>1.33822354534578E-2</v>
      </c>
      <c r="J36" s="32">
        <v>0.99999999999999989</v>
      </c>
      <c r="K36" s="14">
        <v>-1.1484673037920102E-2</v>
      </c>
      <c r="L36" s="15">
        <v>1</v>
      </c>
      <c r="M36" s="31">
        <v>1.8599999999999998E-2</v>
      </c>
      <c r="N36" s="32">
        <v>1</v>
      </c>
      <c r="O36" s="14">
        <v>5.1000000000000004E-3</v>
      </c>
      <c r="P36" s="15">
        <v>1</v>
      </c>
      <c r="Q36" s="31">
        <v>-3.7000000000000002E-3</v>
      </c>
      <c r="R36" s="32">
        <v>1</v>
      </c>
      <c r="S36" s="14">
        <v>1.0699999999999999E-2</v>
      </c>
      <c r="T36" s="15">
        <v>1</v>
      </c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62" t="s">
        <v>0</v>
      </c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4"/>
    </row>
    <row r="39" spans="2:26" ht="15.75">
      <c r="B39" s="23" t="s">
        <v>42</v>
      </c>
      <c r="C39" s="3" t="str">
        <f ca="1">CONCATENATE(INDIRECT(CONCATENATE($C$2,$C$4))," ",$B$4)</f>
        <v>ינואר 2019</v>
      </c>
      <c r="D39" s="4"/>
      <c r="E39" s="25" t="str">
        <f ca="1">CONCATENATE(INDIRECT(CONCATENATE($C$2,$E$4))," ",$B$4)</f>
        <v>פברואר 2019</v>
      </c>
      <c r="F39" s="26"/>
      <c r="G39" s="3" t="str">
        <f ca="1">CONCATENATE(INDIRECT(CONCATENATE($C$2,$G$4))," ",$B$4)</f>
        <v>מרץ 2019</v>
      </c>
      <c r="H39" s="4"/>
      <c r="I39" s="25" t="str">
        <f ca="1">CONCATENATE(INDIRECT(CONCATENATE($C$2,$I$4))," ",$B$4)</f>
        <v>אפריל 2019</v>
      </c>
      <c r="J39" s="26"/>
      <c r="K39" s="3" t="str">
        <f ca="1">CONCATENATE(INDIRECT(CONCATENATE($C$2,$K$4))," ",$B$4)</f>
        <v>מאי 2019</v>
      </c>
      <c r="L39" s="4"/>
      <c r="M39" s="25" t="str">
        <f ca="1">CONCATENATE(INDIRECT(CONCATENATE($C$2,$M$4))," ",$B$4)</f>
        <v>יוני 2019</v>
      </c>
      <c r="N39" s="26"/>
      <c r="O39" s="3" t="str">
        <f ca="1">CONCATENATE(INDIRECT(CONCATENATE($C$2,$O$4))," ",$B$4)</f>
        <v>יולי 2019</v>
      </c>
      <c r="P39" s="4"/>
      <c r="Q39" s="25" t="str">
        <f ca="1">CONCATENATE(INDIRECT(CONCATENATE($C$2,$Q$4))," ",$B$4)</f>
        <v>אוגוסט 2019</v>
      </c>
      <c r="R39" s="26"/>
      <c r="S39" s="3" t="str">
        <f ca="1">CONCATENATE(INDIRECT(CONCATENATE($C$2,$S$4))," ",$B$4)</f>
        <v>ספטמבר 2019</v>
      </c>
      <c r="T39" s="4"/>
      <c r="U39" s="25" t="str">
        <f ca="1">CONCATENATE(INDIRECT(CONCATENATE($C$2,$U$4))," ",$B$4)</f>
        <v>אוקטובר 2019</v>
      </c>
      <c r="V39" s="26"/>
      <c r="W39" s="3" t="str">
        <f ca="1">CONCATENATE(INDIRECT(CONCATENATE($C$2,$W$4))," ",$B$4)</f>
        <v>נובמבר 2019</v>
      </c>
      <c r="X39" s="4"/>
      <c r="Y39" s="25" t="str">
        <f ca="1">CONCATENATE(INDIRECT(CONCATENATE($C$2,$Y$4))," ",$B$4)</f>
        <v>דצמבר 2019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2.1722471202044909E-2</v>
      </c>
      <c r="D41" s="19">
        <v>0.96056202761365361</v>
      </c>
      <c r="E41" s="33">
        <v>8.1827677814320723E-3</v>
      </c>
      <c r="F41" s="34">
        <v>0.95770253980916853</v>
      </c>
      <c r="G41" s="18">
        <v>9.5975322056718968E-3</v>
      </c>
      <c r="H41" s="19">
        <v>0.95445522388289628</v>
      </c>
      <c r="I41" s="33">
        <v>1.2027421920401519E-2</v>
      </c>
      <c r="J41" s="34">
        <v>0.9548177203338718</v>
      </c>
      <c r="K41" s="18">
        <v>-1.0882767325675115E-2</v>
      </c>
      <c r="L41" s="19">
        <v>0.95392204207112385</v>
      </c>
      <c r="M41" s="33">
        <v>1.7664066760003452E-2</v>
      </c>
      <c r="N41" s="34">
        <v>0.95349553504960483</v>
      </c>
      <c r="O41" s="18">
        <v>2.7571452048182916E-3</v>
      </c>
      <c r="P41" s="19">
        <v>0.95313847571726629</v>
      </c>
      <c r="Q41" s="33">
        <v>-3.3205853090977362E-3</v>
      </c>
      <c r="R41" s="34">
        <v>0.95178371382794047</v>
      </c>
      <c r="S41" s="18">
        <v>1.0167503111862302E-2</v>
      </c>
      <c r="T41" s="19">
        <v>0.95293067943538445</v>
      </c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6.0775287979550887E-3</v>
      </c>
      <c r="D42" s="11">
        <v>3.9437972386346304E-2</v>
      </c>
      <c r="E42" s="29">
        <v>1.9172322185679281E-3</v>
      </c>
      <c r="F42" s="30">
        <v>4.2297460190831478E-2</v>
      </c>
      <c r="G42" s="10">
        <v>-5.4817248889078754E-4</v>
      </c>
      <c r="H42" s="11">
        <v>4.5544776117103718E-2</v>
      </c>
      <c r="I42" s="29">
        <v>1.3548135330562804E-3</v>
      </c>
      <c r="J42" s="30">
        <v>4.5182279666128138E-2</v>
      </c>
      <c r="K42" s="10">
        <v>-6.0190571224498599E-4</v>
      </c>
      <c r="L42" s="11">
        <v>4.6077957928876041E-2</v>
      </c>
      <c r="M42" s="29">
        <v>9.3593323999654869E-4</v>
      </c>
      <c r="N42" s="30">
        <v>4.6504464950395168E-2</v>
      </c>
      <c r="O42" s="10">
        <v>2.3428547951817088E-3</v>
      </c>
      <c r="P42" s="11">
        <v>4.6861524282733706E-2</v>
      </c>
      <c r="Q42" s="29">
        <v>-3.7941469090226396E-4</v>
      </c>
      <c r="R42" s="30">
        <v>4.8216286172059489E-2</v>
      </c>
      <c r="S42" s="10">
        <v>5.3249688813769807E-4</v>
      </c>
      <c r="T42" s="11">
        <v>4.7069320564615588E-2</v>
      </c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2.7799999999999998E-2</v>
      </c>
      <c r="D43" s="15">
        <v>0.99999999999999989</v>
      </c>
      <c r="E43" s="31">
        <v>1.01E-2</v>
      </c>
      <c r="F43" s="32">
        <v>1</v>
      </c>
      <c r="G43" s="14">
        <v>9.04935971678111E-3</v>
      </c>
      <c r="H43" s="15">
        <v>1</v>
      </c>
      <c r="I43" s="31">
        <v>1.33822354534578E-2</v>
      </c>
      <c r="J43" s="32">
        <v>0.99999999999999989</v>
      </c>
      <c r="K43" s="14">
        <v>-1.1484673037920102E-2</v>
      </c>
      <c r="L43" s="15">
        <v>0.99999999999999989</v>
      </c>
      <c r="M43" s="31">
        <v>1.8599999999999998E-2</v>
      </c>
      <c r="N43" s="32">
        <v>1</v>
      </c>
      <c r="O43" s="14">
        <v>5.1000000000000004E-3</v>
      </c>
      <c r="P43" s="15">
        <v>1</v>
      </c>
      <c r="Q43" s="31">
        <v>-3.7000000000000002E-3</v>
      </c>
      <c r="R43" s="32">
        <v>1</v>
      </c>
      <c r="S43" s="14">
        <v>1.0699999999999999E-2</v>
      </c>
      <c r="T43" s="15">
        <v>1</v>
      </c>
      <c r="U43" s="31"/>
      <c r="V43" s="32"/>
      <c r="W43" s="14"/>
      <c r="X43" s="15"/>
      <c r="Y43" s="31"/>
      <c r="Z43" s="32"/>
    </row>
    <row r="45" spans="2:26" ht="15.75">
      <c r="C45" s="62" t="s">
        <v>0</v>
      </c>
      <c r="D45" s="63"/>
      <c r="E45" s="63"/>
      <c r="F45" s="63"/>
      <c r="G45" s="63"/>
      <c r="H45" s="63"/>
      <c r="I45" s="50"/>
      <c r="J45" s="50"/>
    </row>
    <row r="46" spans="2:26" ht="15.75">
      <c r="B46" s="23" t="s">
        <v>39</v>
      </c>
      <c r="C46" s="56" t="str">
        <f ca="1">CONCATENATE(INDIRECT(CONCATENATE($C$2,C4))," - ",INDIRECT(CONCATENATE($C$2,G4))," ",$B$4)</f>
        <v>ינואר - מרץ 2019</v>
      </c>
      <c r="D46" s="57"/>
      <c r="E46" s="58" t="str">
        <f ca="1">CONCATENATE(INDIRECT(CONCATENATE($C$2,C4))," - ",INDIRECT(CONCATENATE($C$2,M4))," ",$B$4)</f>
        <v>ינואר - יוני 2019</v>
      </c>
      <c r="F46" s="59"/>
      <c r="G46" s="56" t="str">
        <f ca="1">CONCATENATE(INDIRECT(CONCATENATE($C$2,C4))," - ",INDIRECT(CONCATENATE($C$2,S4))," ",$B$4)</f>
        <v>ינואר - ספטמבר 2019</v>
      </c>
      <c r="H46" s="60"/>
      <c r="I46" s="61"/>
      <c r="J46" s="61"/>
    </row>
    <row r="47" spans="2:26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45" t="s">
        <v>3</v>
      </c>
      <c r="I47" s="51"/>
      <c r="J47" s="51"/>
    </row>
    <row r="48" spans="2:26">
      <c r="B48" s="9" t="s">
        <v>5</v>
      </c>
      <c r="C48" s="10">
        <f>(C8+1)*(E8+1)*(G8+1)-1</f>
        <v>-8.0347027154825668E-4</v>
      </c>
      <c r="D48" s="11">
        <f>H8</f>
        <v>0.1088283179799749</v>
      </c>
      <c r="E48" s="29">
        <f t="shared" ref="E48:E66" si="0">(I8+1)*(K8+1)*(M8+1)*(C48+1)-1</f>
        <v>-1.1095768917431803E-3</v>
      </c>
      <c r="F48" s="30">
        <f>N8</f>
        <v>0.19284856728007749</v>
      </c>
      <c r="G48" s="10">
        <f>(O8+1)*(Q8+1)*(S8+1)*(E48+1)-1</f>
        <v>-1.6286235606512989E-3</v>
      </c>
      <c r="H48" s="46">
        <f>T8</f>
        <v>0.16806930177947768</v>
      </c>
      <c r="I48" s="52"/>
      <c r="J48" s="52"/>
    </row>
    <row r="49" spans="2:10">
      <c r="B49" s="12" t="s">
        <v>7</v>
      </c>
      <c r="C49" s="10">
        <f t="shared" ref="C49:C67" si="1">(C9+1)*(E9+1)*(G9+1)-1</f>
        <v>5.5073218023435899E-3</v>
      </c>
      <c r="D49" s="11">
        <f t="shared" ref="D49:D67" si="2">H9</f>
        <v>0.18274595842915772</v>
      </c>
      <c r="E49" s="29">
        <f t="shared" si="0"/>
        <v>8.2933660097339601E-3</v>
      </c>
      <c r="F49" s="30">
        <f t="shared" ref="F49:F67" si="3">N9</f>
        <v>0.2052771249736231</v>
      </c>
      <c r="G49" s="10">
        <f t="shared" ref="G49:G67" si="4">(O9+1)*(Q9+1)*(S9+1)*(E49+1)-1</f>
        <v>1.4729822571107443E-2</v>
      </c>
      <c r="H49" s="46">
        <f t="shared" ref="H49:H66" si="5">T9</f>
        <v>0.20503843171229993</v>
      </c>
      <c r="I49" s="52"/>
      <c r="J49" s="52"/>
    </row>
    <row r="50" spans="2:10">
      <c r="B50" s="12" t="s">
        <v>9</v>
      </c>
      <c r="C50" s="10">
        <f t="shared" si="1"/>
        <v>0</v>
      </c>
      <c r="D50" s="11">
        <f t="shared" si="2"/>
        <v>0</v>
      </c>
      <c r="E50" s="29">
        <f t="shared" si="0"/>
        <v>0</v>
      </c>
      <c r="F50" s="30">
        <f t="shared" si="3"/>
        <v>0</v>
      </c>
      <c r="G50" s="10">
        <f t="shared" si="4"/>
        <v>0</v>
      </c>
      <c r="H50" s="46">
        <f t="shared" si="5"/>
        <v>0</v>
      </c>
      <c r="I50" s="52"/>
      <c r="J50" s="52"/>
    </row>
    <row r="51" spans="2:10">
      <c r="B51" s="12" t="s">
        <v>11</v>
      </c>
      <c r="C51" s="10">
        <f t="shared" si="1"/>
        <v>0</v>
      </c>
      <c r="D51" s="11">
        <f t="shared" si="2"/>
        <v>0</v>
      </c>
      <c r="E51" s="29">
        <f t="shared" si="0"/>
        <v>0</v>
      </c>
      <c r="F51" s="30">
        <f t="shared" si="3"/>
        <v>0</v>
      </c>
      <c r="G51" s="10">
        <f t="shared" si="4"/>
        <v>0</v>
      </c>
      <c r="H51" s="46">
        <f t="shared" si="5"/>
        <v>0</v>
      </c>
      <c r="I51" s="52"/>
      <c r="J51" s="52"/>
    </row>
    <row r="52" spans="2:10">
      <c r="B52" s="12" t="s">
        <v>13</v>
      </c>
      <c r="C52" s="10">
        <f t="shared" si="1"/>
        <v>6.9347920004039221E-3</v>
      </c>
      <c r="D52" s="11">
        <f t="shared" si="2"/>
        <v>0.22005261762718237</v>
      </c>
      <c r="E52" s="29">
        <f t="shared" si="0"/>
        <v>1.2806339048220039E-2</v>
      </c>
      <c r="F52" s="30">
        <f t="shared" si="3"/>
        <v>0.27858450720342998</v>
      </c>
      <c r="G52" s="10">
        <f t="shared" si="4"/>
        <v>1.6726010473037789E-2</v>
      </c>
      <c r="H52" s="46">
        <f t="shared" si="5"/>
        <v>0.28126045991494641</v>
      </c>
      <c r="I52" s="52"/>
      <c r="J52" s="52"/>
    </row>
    <row r="53" spans="2:10">
      <c r="B53" s="12" t="s">
        <v>15</v>
      </c>
      <c r="C53" s="10">
        <f t="shared" si="1"/>
        <v>6.5294559731365887E-4</v>
      </c>
      <c r="D53" s="11">
        <f t="shared" si="2"/>
        <v>1.3042053042834473E-2</v>
      </c>
      <c r="E53" s="29">
        <f t="shared" si="0"/>
        <v>1.0525399744845121E-3</v>
      </c>
      <c r="F53" s="30">
        <f t="shared" si="3"/>
        <v>1.3413135882505514E-2</v>
      </c>
      <c r="G53" s="10">
        <f t="shared" si="4"/>
        <v>1.3881071425752012E-3</v>
      </c>
      <c r="H53" s="46">
        <f t="shared" si="5"/>
        <v>1.3161285468571794E-2</v>
      </c>
      <c r="I53" s="52"/>
      <c r="J53" s="52"/>
    </row>
    <row r="54" spans="2:10">
      <c r="B54" s="12" t="s">
        <v>17</v>
      </c>
      <c r="C54" s="10">
        <f t="shared" si="1"/>
        <v>6.7190276560735729E-3</v>
      </c>
      <c r="D54" s="11">
        <f t="shared" si="2"/>
        <v>0.10547613891369091</v>
      </c>
      <c r="E54" s="29">
        <f t="shared" si="0"/>
        <v>1.3127675658370253E-2</v>
      </c>
      <c r="F54" s="30">
        <f t="shared" si="3"/>
        <v>0.12513801117511367</v>
      </c>
      <c r="G54" s="10">
        <f t="shared" si="4"/>
        <v>1.6135213975427165E-2</v>
      </c>
      <c r="H54" s="46">
        <f t="shared" si="5"/>
        <v>0.14109170035804164</v>
      </c>
      <c r="I54" s="52"/>
      <c r="J54" s="52"/>
    </row>
    <row r="55" spans="2:10">
      <c r="B55" s="12" t="s">
        <v>19</v>
      </c>
      <c r="C55" s="10">
        <f t="shared" si="1"/>
        <v>2.0965499323961856E-2</v>
      </c>
      <c r="D55" s="11">
        <f t="shared" si="2"/>
        <v>0.31845335645275219</v>
      </c>
      <c r="E55" s="29">
        <f t="shared" si="0"/>
        <v>1.8261052766929353E-2</v>
      </c>
      <c r="F55" s="30">
        <f t="shared" si="3"/>
        <v>9.215035665183674E-2</v>
      </c>
      <c r="G55" s="10">
        <f t="shared" si="4"/>
        <v>1.5896504287987723E-2</v>
      </c>
      <c r="H55" s="46">
        <f t="shared" si="5"/>
        <v>0.10163710822807018</v>
      </c>
      <c r="I55" s="52"/>
      <c r="J55" s="52"/>
    </row>
    <row r="56" spans="2:10">
      <c r="B56" s="12" t="s">
        <v>21</v>
      </c>
      <c r="C56" s="10">
        <f t="shared" si="1"/>
        <v>3.0623809773988597E-4</v>
      </c>
      <c r="D56" s="11">
        <f t="shared" si="2"/>
        <v>1.8895794179916749E-2</v>
      </c>
      <c r="E56" s="29">
        <f t="shared" si="0"/>
        <v>1.1890706448955957E-3</v>
      </c>
      <c r="F56" s="30">
        <f t="shared" si="3"/>
        <v>5.8302726222704382E-2</v>
      </c>
      <c r="G56" s="10">
        <f t="shared" si="4"/>
        <v>-5.1847815670147401E-4</v>
      </c>
      <c r="H56" s="46">
        <f t="shared" si="5"/>
        <v>5.3389175411994852E-2</v>
      </c>
      <c r="I56" s="52"/>
      <c r="J56" s="52"/>
    </row>
    <row r="57" spans="2:10">
      <c r="B57" s="12" t="s">
        <v>23</v>
      </c>
      <c r="C57" s="10">
        <f t="shared" si="1"/>
        <v>0</v>
      </c>
      <c r="D57" s="11">
        <f t="shared" si="2"/>
        <v>0</v>
      </c>
      <c r="E57" s="29">
        <f t="shared" si="0"/>
        <v>0</v>
      </c>
      <c r="F57" s="30">
        <f t="shared" si="3"/>
        <v>0</v>
      </c>
      <c r="G57" s="10">
        <f t="shared" si="4"/>
        <v>0</v>
      </c>
      <c r="H57" s="46">
        <f t="shared" si="5"/>
        <v>0</v>
      </c>
      <c r="I57" s="52"/>
      <c r="J57" s="52"/>
    </row>
    <row r="58" spans="2:10">
      <c r="B58" s="12" t="s">
        <v>25</v>
      </c>
      <c r="C58" s="10">
        <f t="shared" si="1"/>
        <v>8.2039759385921229E-7</v>
      </c>
      <c r="D58" s="11">
        <f t="shared" si="2"/>
        <v>3.3886545407843505E-6</v>
      </c>
      <c r="E58" s="29">
        <f t="shared" si="0"/>
        <v>-1.329718718801054E-6</v>
      </c>
      <c r="F58" s="30">
        <f t="shared" si="3"/>
        <v>1.8257361522064217E-6</v>
      </c>
      <c r="G58" s="10">
        <f t="shared" si="4"/>
        <v>5.5179227502755168E-6</v>
      </c>
      <c r="H58" s="46">
        <f t="shared" si="5"/>
        <v>1.1252408450614527E-5</v>
      </c>
      <c r="I58" s="52"/>
      <c r="J58" s="52"/>
    </row>
    <row r="59" spans="2:10">
      <c r="B59" s="12" t="s">
        <v>26</v>
      </c>
      <c r="C59" s="10">
        <f t="shared" si="1"/>
        <v>5.0630375600739796E-3</v>
      </c>
      <c r="D59" s="11">
        <f t="shared" si="2"/>
        <v>-2.2965269486209436E-3</v>
      </c>
      <c r="E59" s="29">
        <f t="shared" si="0"/>
        <v>1.1388586069404738E-2</v>
      </c>
      <c r="F59" s="30">
        <f t="shared" si="3"/>
        <v>-4.3606767984667867E-5</v>
      </c>
      <c r="G59" s="10">
        <f t="shared" si="4"/>
        <v>1.4512253587834811E-2</v>
      </c>
      <c r="H59" s="46">
        <f t="shared" si="5"/>
        <v>2.8360068947023346E-3</v>
      </c>
      <c r="I59" s="52"/>
      <c r="J59" s="52"/>
    </row>
    <row r="60" spans="2:10">
      <c r="B60" s="12" t="s">
        <v>27</v>
      </c>
      <c r="C60" s="10">
        <f t="shared" si="1"/>
        <v>0</v>
      </c>
      <c r="D60" s="11">
        <f t="shared" si="2"/>
        <v>0</v>
      </c>
      <c r="E60" s="29">
        <f t="shared" si="0"/>
        <v>-1.2543241180829057E-4</v>
      </c>
      <c r="F60" s="30">
        <f t="shared" si="3"/>
        <v>3.2104734891107921E-4</v>
      </c>
      <c r="G60" s="10">
        <f t="shared" si="4"/>
        <v>-8.8657924605606286E-4</v>
      </c>
      <c r="H60" s="46">
        <f t="shared" si="5"/>
        <v>5.4416532098159037E-4</v>
      </c>
      <c r="I60" s="52"/>
      <c r="J60" s="52"/>
    </row>
    <row r="61" spans="2:10">
      <c r="B61" s="12" t="s">
        <v>28</v>
      </c>
      <c r="C61" s="10">
        <f t="shared" si="1"/>
        <v>2.9729685279367146E-5</v>
      </c>
      <c r="D61" s="11">
        <f t="shared" si="2"/>
        <v>0</v>
      </c>
      <c r="E61" s="29">
        <f t="shared" si="0"/>
        <v>2.9729685279367146E-5</v>
      </c>
      <c r="F61" s="30">
        <f t="shared" si="3"/>
        <v>0</v>
      </c>
      <c r="G61" s="10">
        <f t="shared" si="4"/>
        <v>2.9729685279367146E-5</v>
      </c>
      <c r="H61" s="46">
        <f t="shared" si="5"/>
        <v>0</v>
      </c>
      <c r="I61" s="52"/>
      <c r="J61" s="52"/>
    </row>
    <row r="62" spans="2:10">
      <c r="B62" s="12" t="s">
        <v>29</v>
      </c>
      <c r="C62" s="10">
        <f t="shared" si="1"/>
        <v>1.7309893051058456E-3</v>
      </c>
      <c r="D62" s="11">
        <f t="shared" si="2"/>
        <v>3.4798901668570754E-2</v>
      </c>
      <c r="E62" s="29">
        <f t="shared" si="0"/>
        <v>2.7090443386130758E-3</v>
      </c>
      <c r="F62" s="30">
        <f t="shared" si="3"/>
        <v>3.4006304293630454E-2</v>
      </c>
      <c r="G62" s="10">
        <f t="shared" si="4"/>
        <v>3.4675925710860867E-3</v>
      </c>
      <c r="H62" s="46">
        <f t="shared" si="5"/>
        <v>3.2961112502463134E-2</v>
      </c>
      <c r="I62" s="52"/>
      <c r="J62" s="52"/>
    </row>
    <row r="63" spans="2:10">
      <c r="B63" s="12" t="s">
        <v>30</v>
      </c>
      <c r="C63" s="10">
        <f t="shared" si="1"/>
        <v>0</v>
      </c>
      <c r="D63" s="11">
        <f t="shared" si="2"/>
        <v>0</v>
      </c>
      <c r="E63" s="29">
        <f t="shared" si="0"/>
        <v>0</v>
      </c>
      <c r="F63" s="30">
        <f t="shared" si="3"/>
        <v>0</v>
      </c>
      <c r="G63" s="10">
        <f t="shared" si="4"/>
        <v>0</v>
      </c>
      <c r="H63" s="46">
        <f t="shared" si="5"/>
        <v>0</v>
      </c>
      <c r="I63" s="52"/>
      <c r="J63" s="52"/>
    </row>
    <row r="64" spans="2:10">
      <c r="B64" s="12" t="s">
        <v>31</v>
      </c>
      <c r="C64" s="10">
        <f t="shared" si="1"/>
        <v>0</v>
      </c>
      <c r="D64" s="11">
        <f t="shared" si="2"/>
        <v>0</v>
      </c>
      <c r="E64" s="29">
        <f t="shared" si="0"/>
        <v>0</v>
      </c>
      <c r="F64" s="30">
        <f t="shared" si="3"/>
        <v>0</v>
      </c>
      <c r="G64" s="10">
        <f t="shared" si="4"/>
        <v>0</v>
      </c>
      <c r="H64" s="46">
        <f t="shared" si="5"/>
        <v>0</v>
      </c>
      <c r="I64" s="52"/>
      <c r="J64" s="52"/>
    </row>
    <row r="65" spans="2:10">
      <c r="B65" s="12" t="s">
        <v>32</v>
      </c>
      <c r="C65" s="10">
        <f t="shared" si="1"/>
        <v>0</v>
      </c>
      <c r="D65" s="11">
        <f t="shared" si="2"/>
        <v>0</v>
      </c>
      <c r="E65" s="29">
        <f t="shared" si="0"/>
        <v>0</v>
      </c>
      <c r="F65" s="30">
        <f t="shared" si="3"/>
        <v>0</v>
      </c>
      <c r="G65" s="10">
        <f t="shared" si="4"/>
        <v>0</v>
      </c>
      <c r="H65" s="46">
        <f t="shared" si="5"/>
        <v>0</v>
      </c>
      <c r="I65" s="52"/>
      <c r="J65" s="52"/>
    </row>
    <row r="66" spans="2:10">
      <c r="B66" s="12" t="s">
        <v>33</v>
      </c>
      <c r="C66" s="10">
        <f t="shared" si="1"/>
        <v>0</v>
      </c>
      <c r="D66" s="11">
        <f t="shared" si="2"/>
        <v>0</v>
      </c>
      <c r="E66" s="29">
        <f t="shared" si="0"/>
        <v>0</v>
      </c>
      <c r="F66" s="30">
        <f t="shared" si="3"/>
        <v>0</v>
      </c>
      <c r="G66" s="10">
        <f t="shared" si="4"/>
        <v>0</v>
      </c>
      <c r="H66" s="46">
        <f t="shared" si="5"/>
        <v>0</v>
      </c>
      <c r="I66" s="52"/>
      <c r="J66" s="52"/>
    </row>
    <row r="67" spans="2:10">
      <c r="B67" s="13" t="s">
        <v>44</v>
      </c>
      <c r="C67" s="41">
        <f t="shared" si="1"/>
        <v>4.7575651329268442E-2</v>
      </c>
      <c r="D67" s="42">
        <f t="shared" si="2"/>
        <v>0.99999999999999989</v>
      </c>
      <c r="E67" s="37">
        <f>(I27+1)*(K27+1)*(M27+1)*(C67+1)-1</f>
        <v>6.8921375278723218E-2</v>
      </c>
      <c r="F67" s="38">
        <f t="shared" si="3"/>
        <v>1</v>
      </c>
      <c r="G67" s="41">
        <f t="shared" si="4"/>
        <v>8.1850949990600164E-2</v>
      </c>
      <c r="H67" s="47">
        <v>1</v>
      </c>
      <c r="I67" s="53"/>
      <c r="J67" s="53"/>
    </row>
    <row r="68" spans="2:10">
      <c r="B68" s="35" t="s">
        <v>40</v>
      </c>
      <c r="C68" s="67">
        <f>C28+E28+G28</f>
        <v>1908</v>
      </c>
      <c r="D68" s="68"/>
      <c r="E68" s="65">
        <f>I28+K28+M28+C68</f>
        <v>2761.19</v>
      </c>
      <c r="F68" s="66"/>
      <c r="G68" s="67">
        <f>O28+Q28+S28+E68</f>
        <v>3279.34</v>
      </c>
      <c r="H68" s="69"/>
      <c r="I68" s="70"/>
      <c r="J68" s="70"/>
    </row>
    <row r="69" spans="2:10">
      <c r="B69" s="16"/>
      <c r="C69" s="17"/>
      <c r="D69" s="17"/>
      <c r="E69" s="17"/>
      <c r="F69" s="17"/>
      <c r="G69" s="17"/>
      <c r="H69" s="17"/>
      <c r="I69" s="54"/>
      <c r="J69" s="54"/>
    </row>
    <row r="70" spans="2:10" ht="15.75">
      <c r="C70" s="62" t="s">
        <v>0</v>
      </c>
      <c r="D70" s="63"/>
      <c r="E70" s="63"/>
      <c r="F70" s="63"/>
      <c r="G70" s="63"/>
      <c r="H70" s="63"/>
      <c r="I70" s="50"/>
      <c r="J70" s="50"/>
    </row>
    <row r="71" spans="2:10" ht="15.75">
      <c r="B71" s="23" t="s">
        <v>39</v>
      </c>
      <c r="C71" s="56" t="str">
        <f ca="1">CONCATENATE(INDIRECT(CONCATENATE($C$2,$C$4))," - ",INDIRECT(CONCATENATE($C$2,$G$4))," ",$B$4)</f>
        <v>ינואר - מרץ 2019</v>
      </c>
      <c r="D71" s="57"/>
      <c r="E71" s="58" t="str">
        <f ca="1">CONCATENATE(INDIRECT(CONCATENATE($C$2,$C$4))," - ",INDIRECT(CONCATENATE($C$2,$M4))," ",$B$4)</f>
        <v>ינואר - יוני 2019</v>
      </c>
      <c r="F71" s="59"/>
      <c r="G71" s="56" t="str">
        <f ca="1">CONCATENATE(INDIRECT(CONCATENATE($C$2,$C$4))," - ",INDIRECT(CONCATENATE($C$2,$S$4))," ",$B$4)</f>
        <v>ינואר - ספטמבר 2019</v>
      </c>
      <c r="H71" s="60"/>
      <c r="I71" s="61"/>
      <c r="J71" s="61"/>
    </row>
    <row r="72" spans="2:10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45" t="s">
        <v>3</v>
      </c>
      <c r="I72" s="51"/>
      <c r="J72" s="51"/>
    </row>
    <row r="73" spans="2:10">
      <c r="B73" s="9" t="s">
        <v>35</v>
      </c>
      <c r="C73" s="18">
        <f>(C34+1)*(E34+1)*(G34+1)-1</f>
        <v>2.5134693309905698E-2</v>
      </c>
      <c r="D73" s="19">
        <f>H34</f>
        <v>0.64868400269398241</v>
      </c>
      <c r="E73" s="33">
        <f t="shared" ref="E73:E74" si="6">(I34+1)*(K34+1)*(M34+1)*(C73+1)-1</f>
        <v>3.9130661658094423E-2</v>
      </c>
      <c r="F73" s="34">
        <f>N34</f>
        <v>0.76462628458072424</v>
      </c>
      <c r="G73" s="18">
        <f>(O34+1)*(Q34+1)*(S34+1)*(E73+1)-1</f>
        <v>5.4719605309349273E-2</v>
      </c>
      <c r="H73" s="48">
        <f>T34</f>
        <v>0.75650304934631263</v>
      </c>
      <c r="I73" s="52"/>
      <c r="J73" s="52"/>
    </row>
    <row r="74" spans="2:10">
      <c r="B74" s="12" t="s">
        <v>36</v>
      </c>
      <c r="C74" s="18">
        <f t="shared" ref="C74:C75" si="7">(C35+1)*(E35+1)*(G35+1)-1</f>
        <v>2.2112072958101914E-2</v>
      </c>
      <c r="D74" s="19">
        <f t="shared" ref="D74:D75" si="8">H35</f>
        <v>0.35131599730601765</v>
      </c>
      <c r="E74" s="33">
        <f t="shared" si="6"/>
        <v>2.9011910681789876E-2</v>
      </c>
      <c r="F74" s="34">
        <f t="shared" ref="F74:F75" si="9">N35</f>
        <v>0.23537371541927576</v>
      </c>
      <c r="G74" s="18">
        <f t="shared" ref="G74:G75" si="10">(O35+1)*(Q35+1)*(S35+1)*(E74+1)-1</f>
        <v>2.6062554826671747E-2</v>
      </c>
      <c r="H74" s="48">
        <f t="shared" ref="H74:H75" si="11">T35</f>
        <v>0.24349695065368746</v>
      </c>
      <c r="I74" s="52"/>
      <c r="J74" s="52"/>
    </row>
    <row r="75" spans="2:10">
      <c r="B75" s="13" t="s">
        <v>44</v>
      </c>
      <c r="C75" s="43">
        <f t="shared" si="7"/>
        <v>4.7575651329268442E-2</v>
      </c>
      <c r="D75" s="44">
        <f t="shared" si="8"/>
        <v>1</v>
      </c>
      <c r="E75" s="39">
        <f>(I36+1)*(K36+1)*(M36+1)*(C75+1)-1</f>
        <v>6.8921375278723218E-2</v>
      </c>
      <c r="F75" s="40">
        <f t="shared" si="9"/>
        <v>1</v>
      </c>
      <c r="G75" s="43">
        <f t="shared" si="10"/>
        <v>8.1850949990600164E-2</v>
      </c>
      <c r="H75" s="49">
        <f t="shared" si="11"/>
        <v>1</v>
      </c>
      <c r="I75" s="53"/>
      <c r="J75" s="53"/>
    </row>
    <row r="76" spans="2:10">
      <c r="B76" s="16"/>
      <c r="C76" s="17"/>
      <c r="D76" s="17"/>
      <c r="E76" s="17"/>
      <c r="F76" s="17"/>
      <c r="G76" s="17"/>
      <c r="H76" s="17"/>
      <c r="I76" s="54"/>
      <c r="J76" s="54"/>
    </row>
    <row r="77" spans="2:10" ht="15.75">
      <c r="C77" s="62" t="s">
        <v>0</v>
      </c>
      <c r="D77" s="63"/>
      <c r="E77" s="63"/>
      <c r="F77" s="63"/>
      <c r="G77" s="63"/>
      <c r="H77" s="63"/>
      <c r="I77" s="50"/>
      <c r="J77" s="50"/>
    </row>
    <row r="78" spans="2:10" ht="15.75">
      <c r="B78" s="23" t="s">
        <v>39</v>
      </c>
      <c r="C78" s="56" t="str">
        <f ca="1">CONCATENATE(INDIRECT(CONCATENATE($C$2,$C$4))," - ",INDIRECT(CONCATENATE($C$2,$G$4))," ",$B$4)</f>
        <v>ינואר - מרץ 2019</v>
      </c>
      <c r="D78" s="57"/>
      <c r="E78" s="58" t="str">
        <f ca="1">CONCATENATE(INDIRECT(CONCATENATE($C$2,$C$4))," - ",INDIRECT(CONCATENATE($C$2,$M$4))," ",$B$4)</f>
        <v>ינואר - יוני 2019</v>
      </c>
      <c r="F78" s="59"/>
      <c r="G78" s="56" t="str">
        <f ca="1">CONCATENATE(INDIRECT(CONCATENATE($C$2,$C$4))," - ",INDIRECT(CONCATENATE($C$2,$S$4))," ",$B$4)</f>
        <v>ינואר - ספטמבר 2019</v>
      </c>
      <c r="H78" s="60"/>
      <c r="I78" s="61"/>
      <c r="J78" s="61"/>
    </row>
    <row r="79" spans="2:10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45" t="s">
        <v>3</v>
      </c>
      <c r="I79" s="51"/>
      <c r="J79" s="51"/>
    </row>
    <row r="80" spans="2:10">
      <c r="B80" s="9" t="s">
        <v>37</v>
      </c>
      <c r="C80" s="18">
        <f>(C41+1)*(E41+1)*(G41+1)-1</f>
        <v>3.9969243581645886E-2</v>
      </c>
      <c r="D80" s="19">
        <f>H41</f>
        <v>0.95445522388289628</v>
      </c>
      <c r="E80" s="33">
        <f t="shared" ref="E80:E82" si="12">(I41+1)*(K41+1)*(M41+1)*(C80+1)-1</f>
        <v>5.9412234940676933E-2</v>
      </c>
      <c r="F80" s="34">
        <f>N41</f>
        <v>0.95349553504960483</v>
      </c>
      <c r="G80" s="18">
        <f>(O41+1)*(Q41+1)*(S41+1)*(E80+1)-1</f>
        <v>6.9571029765238546E-2</v>
      </c>
      <c r="H80" s="48">
        <f>T41</f>
        <v>0.95293067943538445</v>
      </c>
      <c r="I80" s="52"/>
      <c r="J80" s="52"/>
    </row>
    <row r="81" spans="2:10">
      <c r="B81" s="12" t="s">
        <v>38</v>
      </c>
      <c r="C81" s="18">
        <f t="shared" ref="C81:C82" si="13">(C42+1)*(E42+1)*(G42+1)-1</f>
        <v>7.4538516662838727E-3</v>
      </c>
      <c r="D81" s="19">
        <f t="shared" ref="D81:D82" si="14">H42</f>
        <v>4.5544776117103718E-2</v>
      </c>
      <c r="E81" s="33">
        <f t="shared" si="12"/>
        <v>9.1551687045081653E-3</v>
      </c>
      <c r="F81" s="34">
        <f t="shared" ref="F81:F82" si="15">N42</f>
        <v>4.6504464950395168E-2</v>
      </c>
      <c r="G81" s="18">
        <f t="shared" ref="G81:G82" si="16">(O42+1)*(Q42+1)*(S42+1)*(E81+1)-1</f>
        <v>1.1674113989518453E-2</v>
      </c>
      <c r="H81" s="48">
        <f>T42</f>
        <v>4.7069320564615588E-2</v>
      </c>
      <c r="I81" s="52"/>
      <c r="J81" s="52"/>
    </row>
    <row r="82" spans="2:10">
      <c r="B82" s="13" t="s">
        <v>44</v>
      </c>
      <c r="C82" s="43">
        <f t="shared" si="13"/>
        <v>4.7575651329268442E-2</v>
      </c>
      <c r="D82" s="44">
        <f t="shared" si="14"/>
        <v>1</v>
      </c>
      <c r="E82" s="39">
        <f t="shared" si="12"/>
        <v>6.8921375278723218E-2</v>
      </c>
      <c r="F82" s="40">
        <f t="shared" si="15"/>
        <v>1</v>
      </c>
      <c r="G82" s="43">
        <f t="shared" si="16"/>
        <v>8.1850949990600164E-2</v>
      </c>
      <c r="H82" s="49">
        <f>T43</f>
        <v>1</v>
      </c>
      <c r="I82" s="53"/>
      <c r="J82" s="53"/>
    </row>
    <row r="83" spans="2:10">
      <c r="I83" s="55"/>
      <c r="J83" s="55"/>
    </row>
    <row r="84" spans="2:10">
      <c r="I84" s="55"/>
      <c r="J84" s="55"/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45:H45"/>
    <mergeCell ref="C68:D68"/>
    <mergeCell ref="E68:F68"/>
    <mergeCell ref="G68:H68"/>
    <mergeCell ref="I68:J68"/>
    <mergeCell ref="I46:J46"/>
    <mergeCell ref="E46:F46"/>
    <mergeCell ref="G46:H46"/>
    <mergeCell ref="C46:D46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1:D71"/>
    <mergeCell ref="E71:F71"/>
    <mergeCell ref="G71:H71"/>
    <mergeCell ref="I71:J71"/>
    <mergeCell ref="C70:H70"/>
    <mergeCell ref="C78:D78"/>
    <mergeCell ref="E78:F78"/>
    <mergeCell ref="G78:H78"/>
    <mergeCell ref="I78:J78"/>
    <mergeCell ref="C77:H77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dcmitype/"/>
    <ds:schemaRef ds:uri="a46656d4-8850-49b3-aebd-68bd05f7f43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2019-11-03T12:46:17Z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