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67" i="5" l="1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F82" i="5"/>
  <c r="E82" i="5"/>
  <c r="F81" i="5"/>
  <c r="E81" i="5"/>
  <c r="F80" i="5"/>
  <c r="E80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C6" i="5"/>
  <c r="E4" i="5" l="1"/>
  <c r="E39" i="5"/>
  <c r="C32" i="5"/>
  <c r="C39" i="5"/>
  <c r="G4" i="5" l="1"/>
  <c r="C71" i="5"/>
  <c r="E32" i="5"/>
  <c r="G32" i="5"/>
  <c r="E6" i="5"/>
  <c r="G39" i="5"/>
  <c r="I4" i="5" l="1"/>
  <c r="I32" i="5"/>
  <c r="C78" i="5"/>
  <c r="I39" i="5"/>
  <c r="I6" i="5"/>
  <c r="C46" i="5"/>
  <c r="G6" i="5"/>
  <c r="K4" i="5" l="1"/>
  <c r="K39" i="5"/>
  <c r="K6" i="5"/>
  <c r="K32" i="5"/>
  <c r="M4" i="5" l="1"/>
  <c r="E71" i="5"/>
  <c r="M32" i="5"/>
  <c r="E78" i="5"/>
  <c r="E46" i="5"/>
  <c r="O4" i="5" l="1"/>
  <c r="O6" i="5"/>
  <c r="M39" i="5"/>
  <c r="M6" i="5"/>
  <c r="Q4" i="5" l="1"/>
  <c r="S4" i="5" s="1"/>
  <c r="O39" i="5"/>
  <c r="G71" i="5"/>
  <c r="S39" i="5"/>
  <c r="O32" i="5"/>
  <c r="U4" i="5" l="1"/>
  <c r="S6" i="5"/>
  <c r="Q6" i="5"/>
  <c r="U32" i="5"/>
  <c r="Q32" i="5"/>
  <c r="U39" i="5"/>
  <c r="G46" i="5"/>
  <c r="G78" i="5"/>
  <c r="Q39" i="5"/>
  <c r="S32" i="5"/>
  <c r="W4" i="5" l="1"/>
  <c r="U6" i="5"/>
  <c r="W39" i="5"/>
  <c r="W32" i="5"/>
  <c r="Y4" i="5" l="1"/>
  <c r="Y6" i="5"/>
  <c r="Y39" i="5"/>
  <c r="W6" i="5"/>
  <c r="Y32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<sst xmlns="http://schemas.openxmlformats.org/spreadsheetml/2006/main" count="173" uniqueCount="47">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</sst>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  <font>
      <b/>
      <sz val="11"/>
      <color theme="1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71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4" fillId="0" borderId="0" xfId="0" applyFont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pane xSplit="2" topLeftCell="C1" activePane="topRight" state="frozen"/>
      <selection pane="topRight"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1" t="s">
        <v>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-4.3893327140910008E-4</v>
      </c>
      <c r="D8" s="11">
        <v>4.7380586950165914E-2</v>
      </c>
      <c r="E8" s="29">
        <v>6.710799844842796E-5</v>
      </c>
      <c r="F8" s="30">
        <v>4.8589726408361178E-2</v>
      </c>
      <c r="G8" s="10">
        <v>1.6299513582650088E-4</v>
      </c>
      <c r="H8" s="11">
        <v>5.4630238516555713E-2</v>
      </c>
      <c r="I8" s="29">
        <v>-2.471310708752977E-4</v>
      </c>
      <c r="J8" s="30">
        <v>5.0345149920433464E-2</v>
      </c>
      <c r="K8" s="10">
        <v>1.2773803871158105E-4</v>
      </c>
      <c r="L8" s="11">
        <v>5.3366499861757892E-2</v>
      </c>
      <c r="M8" s="29">
        <v>-1.8210584418302156E-4</v>
      </c>
      <c r="N8" s="30">
        <v>0.18584983216078715</v>
      </c>
      <c r="O8" s="10">
        <v>-4.6301036832024152E-4</v>
      </c>
      <c r="P8" s="11">
        <v>0.1733752729359824</v>
      </c>
      <c r="Q8" s="29">
        <v>4.0671231066058156E-4</v>
      </c>
      <c r="R8" s="30">
        <v>0.17987804722123937</v>
      </c>
      <c r="S8" s="11">
        <v>-2.1070022623292772E-5</v>
      </c>
      <c r="T8" s="11">
        <v>0.1738477898649412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-2.9750223110957125E-3</v>
      </c>
      <c r="D9" s="11">
        <v>0.11876077927450357</v>
      </c>
      <c r="E9" s="29">
        <v>4.0163486304131137E-4</v>
      </c>
      <c r="F9" s="30">
        <v>0.11590594247940487</v>
      </c>
      <c r="G9" s="10">
        <v>1.4490865401635882E-3</v>
      </c>
      <c r="H9" s="11">
        <v>0.11930594263452442</v>
      </c>
      <c r="I9" s="29">
        <v>-5.4393667432313408E-4</v>
      </c>
      <c r="J9" s="30">
        <v>0.11346421724379274</v>
      </c>
      <c r="K9" s="10">
        <v>7.6926512609574191E-4</v>
      </c>
      <c r="L9" s="11">
        <v>0.1070459549335676</v>
      </c>
      <c r="M9" s="29">
        <v>-1.1102863246331802E-3</v>
      </c>
      <c r="N9" s="30">
        <v>0.13240481844999247</v>
      </c>
      <c r="O9" s="10">
        <v>-2.1700689581180595E-3</v>
      </c>
      <c r="P9" s="11">
        <v>0.1363570923859416</v>
      </c>
      <c r="Q9" s="29">
        <v>1.2340412793317573E-3</v>
      </c>
      <c r="R9" s="30">
        <v>0.13929284387534696</v>
      </c>
      <c r="S9" s="11">
        <v>2.6024239720483558E-4</v>
      </c>
      <c r="T9" s="11">
        <v>0.13793171324691114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1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1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1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1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9.3791764256900858E-5</v>
      </c>
      <c r="L14" s="11">
        <v>2.7991256630523698E-2</v>
      </c>
      <c r="M14" s="29">
        <v>9.0487594749503639E-4</v>
      </c>
      <c r="N14" s="30">
        <v>3.194243132406907E-2</v>
      </c>
      <c r="O14" s="10">
        <v>-2.0114542602172659E-4</v>
      </c>
      <c r="P14" s="11">
        <v>3.4697014612466021E-2</v>
      </c>
      <c r="Q14" s="29">
        <v>-4.9527528221167752E-4</v>
      </c>
      <c r="R14" s="30">
        <v>3.4941553040701782E-2</v>
      </c>
      <c r="S14" s="11">
        <v>1.2871644932712614E-4</v>
      </c>
      <c r="T14" s="11">
        <v>3.8150182259993302E-2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1.1249038132595127E-2</v>
      </c>
      <c r="D15" s="11">
        <v>0.7632961300994161</v>
      </c>
      <c r="E15" s="29">
        <v>-5.0443482288882577E-4</v>
      </c>
      <c r="F15" s="30">
        <v>0.76382606800696728</v>
      </c>
      <c r="G15" s="10">
        <v>1.3296847786173698E-2</v>
      </c>
      <c r="H15" s="11">
        <v>0.7563758209843483</v>
      </c>
      <c r="I15" s="29">
        <v>7.9071133015860967E-3</v>
      </c>
      <c r="J15" s="30">
        <v>0.76497662028819358</v>
      </c>
      <c r="K15" s="10">
        <v>-1.498413826480079E-2</v>
      </c>
      <c r="L15" s="11">
        <v>0.73806820848856269</v>
      </c>
      <c r="M15" s="29">
        <v>7.4483192638085949E-3</v>
      </c>
      <c r="N15" s="30">
        <v>0.55628382960439327</v>
      </c>
      <c r="O15" s="10">
        <v>-1.1761711146588475E-2</v>
      </c>
      <c r="P15" s="11">
        <v>0.55666636003931214</v>
      </c>
      <c r="Q15" s="29">
        <v>2.5867594318877735E-3</v>
      </c>
      <c r="R15" s="30">
        <v>0.55023761571356178</v>
      </c>
      <c r="S15" s="11">
        <v>1.1448458283665722E-3</v>
      </c>
      <c r="T15" s="11">
        <v>0.5519857365536478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1.8151833676911697E-4</v>
      </c>
      <c r="D16" s="11">
        <v>7.1354449098264883E-2</v>
      </c>
      <c r="E16" s="29">
        <v>7.3240527014033593E-5</v>
      </c>
      <c r="F16" s="30">
        <v>7.1408241503723616E-2</v>
      </c>
      <c r="G16" s="10">
        <v>1.7401869621168089E-3</v>
      </c>
      <c r="H16" s="11">
        <v>6.9633969993729353E-2</v>
      </c>
      <c r="I16" s="29">
        <v>1.7846311122638408E-4</v>
      </c>
      <c r="J16" s="30">
        <v>7.1275015513264095E-2</v>
      </c>
      <c r="K16" s="10">
        <v>2.9387463117223846E-4</v>
      </c>
      <c r="L16" s="11">
        <v>7.377508519004744E-2</v>
      </c>
      <c r="M16" s="29">
        <v>1.8138636452831661E-3</v>
      </c>
      <c r="N16" s="30">
        <v>9.2542625357503752E-2</v>
      </c>
      <c r="O16" s="10">
        <v>-1.5277308557646388E-3</v>
      </c>
      <c r="P16" s="11">
        <v>9.2614475708186317E-2</v>
      </c>
      <c r="Q16" s="29">
        <v>1.0078041818754743E-3</v>
      </c>
      <c r="R16" s="30">
        <v>9.4972739187271893E-2</v>
      </c>
      <c r="S16" s="11">
        <v>3.1078317610360118E-4</v>
      </c>
      <c r="T16" s="11">
        <v>9.4500734284724608E-2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1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1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3.8339911314056829E-4</v>
      </c>
      <c r="D19" s="11">
        <v>-7.9194542235044591E-4</v>
      </c>
      <c r="E19" s="29">
        <v>6.2451434385052846E-5</v>
      </c>
      <c r="F19" s="30">
        <v>2.70021601542937E-4</v>
      </c>
      <c r="G19" s="10">
        <v>4.7921120743604321E-5</v>
      </c>
      <c r="H19" s="11">
        <v>5.4027870842171462E-5</v>
      </c>
      <c r="I19" s="29">
        <v>-1.7167342637224817E-4</v>
      </c>
      <c r="J19" s="30">
        <v>-6.1002965683930807E-5</v>
      </c>
      <c r="K19" s="10">
        <v>4.4652901997162861E-4</v>
      </c>
      <c r="L19" s="11">
        <v>-2.4700510445930103E-4</v>
      </c>
      <c r="M19" s="29">
        <v>6.2968891205891922E-3</v>
      </c>
      <c r="N19" s="30">
        <v>4.1964439050825426E-4</v>
      </c>
      <c r="O19" s="10">
        <v>-1.6383234170099995E-4</v>
      </c>
      <c r="P19" s="11">
        <v>5.7008710250872905E-3</v>
      </c>
      <c r="Q19" s="29">
        <v>-2.0012805035620929E-3</v>
      </c>
      <c r="R19" s="30">
        <v>-7.3282954193023902E-4</v>
      </c>
      <c r="S19" s="11">
        <v>2.7781945986787584E-3</v>
      </c>
      <c r="T19" s="11">
        <v>2.8065223428939633E-3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-2.715558083597873E-4</v>
      </c>
      <c r="N20" s="30">
        <v>5.5681871274616942E-4</v>
      </c>
      <c r="O20" s="10">
        <v>-4.1250090348585779E-4</v>
      </c>
      <c r="P20" s="11">
        <v>5.88913293024339E-4</v>
      </c>
      <c r="Q20" s="29">
        <v>6.6123858201818265E-4</v>
      </c>
      <c r="R20" s="30">
        <v>1.4100305038085518E-3</v>
      </c>
      <c r="S20" s="11">
        <v>-8.0171242705760054E-4</v>
      </c>
      <c r="T20" s="11">
        <v>7.7732144688791435E-4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1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1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1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1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1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1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8.3999999999999995E-3</v>
      </c>
      <c r="D27" s="15">
        <v>1</v>
      </c>
      <c r="E27" s="31">
        <v>1E-4</v>
      </c>
      <c r="F27" s="32">
        <v>1</v>
      </c>
      <c r="G27" s="14">
        <v>1.6697037545024201E-2</v>
      </c>
      <c r="H27" s="15">
        <v>1</v>
      </c>
      <c r="I27" s="31">
        <v>7.1228352412418009E-3</v>
      </c>
      <c r="J27" s="32">
        <v>0.99999999999999989</v>
      </c>
      <c r="K27" s="14">
        <v>-1.3252939684592702E-2</v>
      </c>
      <c r="L27" s="15">
        <v>1</v>
      </c>
      <c r="M27" s="31">
        <v>1.49E-2</v>
      </c>
      <c r="N27" s="32">
        <v>1.0000000000000002</v>
      </c>
      <c r="O27" s="14">
        <v>-1.67E-2</v>
      </c>
      <c r="P27" s="15">
        <v>1</v>
      </c>
      <c r="Q27" s="31">
        <v>3.3999999999999998E-3</v>
      </c>
      <c r="R27" s="32">
        <v>1.0000000000000002</v>
      </c>
      <c r="S27" s="15">
        <v>3.8E-3</v>
      </c>
      <c r="T27" s="15">
        <v>0.99999999999999989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6">
        <v>129</v>
      </c>
      <c r="D28" s="67"/>
      <c r="E28" s="64">
        <v>1</v>
      </c>
      <c r="F28" s="65"/>
      <c r="G28" s="66">
        <v>278</v>
      </c>
      <c r="H28" s="67"/>
      <c r="I28" s="64">
        <v>143</v>
      </c>
      <c r="J28" s="65"/>
      <c r="K28" s="66">
        <v>-261.20999999999998</v>
      </c>
      <c r="L28" s="67"/>
      <c r="M28" s="64">
        <v>305.66000000000003</v>
      </c>
      <c r="N28" s="65"/>
      <c r="O28" s="66">
        <v>-372.76</v>
      </c>
      <c r="P28" s="67"/>
      <c r="Q28" s="64">
        <v>70.790000000000006</v>
      </c>
      <c r="R28" s="65"/>
      <c r="S28" s="66">
        <v>79.33</v>
      </c>
      <c r="T28" s="67"/>
      <c r="U28" s="64"/>
      <c r="V28" s="65"/>
      <c r="W28" s="66"/>
      <c r="X28" s="67"/>
      <c r="Y28" s="64"/>
      <c r="Z28" s="65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1" t="s">
        <v>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-5.5534158268531751E-5</v>
      </c>
      <c r="D34" s="19">
        <v>5.0265279315403262E-2</v>
      </c>
      <c r="E34" s="33">
        <v>1.2955943283347922E-4</v>
      </c>
      <c r="F34" s="34">
        <v>5.0642887848497568E-2</v>
      </c>
      <c r="G34" s="18">
        <v>2.1091625657010529E-4</v>
      </c>
      <c r="H34" s="19">
        <v>6.0834003793458311E-2</v>
      </c>
      <c r="I34" s="33">
        <v>-4.1880449724754592E-4</v>
      </c>
      <c r="J34" s="34">
        <v>5.8111696842490221E-2</v>
      </c>
      <c r="K34" s="18">
        <v>-3.1871216409377086E-5</v>
      </c>
      <c r="L34" s="19">
        <v>5.7110679785928681E-2</v>
      </c>
      <c r="M34" s="33">
        <v>-2.2155698209505225E-3</v>
      </c>
      <c r="N34" s="34">
        <v>0.20483621523609899</v>
      </c>
      <c r="O34" s="18">
        <v>-2.2475564484464605E-3</v>
      </c>
      <c r="P34" s="19">
        <v>0.19493659624577594</v>
      </c>
      <c r="Q34" s="33">
        <v>1.644892112450025E-3</v>
      </c>
      <c r="R34" s="34">
        <v>0.19798966502108351</v>
      </c>
      <c r="S34" s="19">
        <v>2.6411419083340856E-4</v>
      </c>
      <c r="T34" s="19">
        <v>0.1958138923986073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8.4555341582685326E-3</v>
      </c>
      <c r="D35" s="11">
        <v>0.94973472068459674</v>
      </c>
      <c r="E35" s="29">
        <v>-2.9559432833479218E-5</v>
      </c>
      <c r="F35" s="30">
        <v>0.94935711215150242</v>
      </c>
      <c r="G35" s="10">
        <v>1.6486121288454097E-2</v>
      </c>
      <c r="H35" s="11">
        <v>0.93916599620654173</v>
      </c>
      <c r="I35" s="29">
        <v>7.5416397384893471E-3</v>
      </c>
      <c r="J35" s="30">
        <v>0.94188830315750971</v>
      </c>
      <c r="K35" s="10">
        <v>-1.3221068468183324E-2</v>
      </c>
      <c r="L35" s="11">
        <v>0.94288932021407135</v>
      </c>
      <c r="M35" s="29">
        <v>1.7115569820950523E-2</v>
      </c>
      <c r="N35" s="30">
        <v>0.79516378476390093</v>
      </c>
      <c r="O35" s="10">
        <v>-1.4452443551553536E-2</v>
      </c>
      <c r="P35" s="11">
        <v>0.80506340375422403</v>
      </c>
      <c r="Q35" s="29">
        <v>1.7551078875499746E-3</v>
      </c>
      <c r="R35" s="30">
        <v>0.80201033497891649</v>
      </c>
      <c r="S35" s="11">
        <v>3.5358858091665913E-3</v>
      </c>
      <c r="T35" s="11">
        <v>0.80418610760139275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8.3999999999999995E-3</v>
      </c>
      <c r="D36" s="15">
        <v>1</v>
      </c>
      <c r="E36" s="31">
        <v>1E-4</v>
      </c>
      <c r="F36" s="32">
        <v>1</v>
      </c>
      <c r="G36" s="14">
        <v>1.6697037545024201E-2</v>
      </c>
      <c r="H36" s="15">
        <v>1</v>
      </c>
      <c r="I36" s="31">
        <v>7.1228352412418009E-3</v>
      </c>
      <c r="J36" s="32">
        <v>0.99999999999999989</v>
      </c>
      <c r="K36" s="14">
        <v>-1.3252939684592702E-2</v>
      </c>
      <c r="L36" s="15">
        <v>1</v>
      </c>
      <c r="M36" s="31">
        <v>1.49E-2</v>
      </c>
      <c r="N36" s="32">
        <v>0.99999999999999989</v>
      </c>
      <c r="O36" s="14">
        <v>-1.67E-2</v>
      </c>
      <c r="P36" s="15">
        <v>1</v>
      </c>
      <c r="Q36" s="31">
        <v>3.3999999999999998E-3</v>
      </c>
      <c r="R36" s="32">
        <v>1</v>
      </c>
      <c r="S36" s="15">
        <v>3.8E-3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1" t="s">
        <v>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3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8.0166008868594318E-3</v>
      </c>
      <c r="D41" s="19">
        <v>1.0007919454223504</v>
      </c>
      <c r="E41" s="33">
        <v>3.754856561494827E-5</v>
      </c>
      <c r="F41" s="34">
        <v>0.99972997839845701</v>
      </c>
      <c r="G41" s="18">
        <v>1.6649116424280595E-2</v>
      </c>
      <c r="H41" s="19">
        <v>0.99994597212915781</v>
      </c>
      <c r="I41" s="33">
        <v>7.294508667614049E-3</v>
      </c>
      <c r="J41" s="34">
        <v>1.000061002965684</v>
      </c>
      <c r="K41" s="18">
        <v>-1.3093330429471743E-2</v>
      </c>
      <c r="L41" s="19">
        <v>0.99998527988722274</v>
      </c>
      <c r="M41" s="33">
        <v>1.6942043927173755E-2</v>
      </c>
      <c r="N41" s="34">
        <v>1.000904251858161</v>
      </c>
      <c r="O41" s="18">
        <v>-1.4910177509836682E-2</v>
      </c>
      <c r="P41" s="19">
        <v>1.0014669382965693</v>
      </c>
      <c r="Q41" s="33">
        <v>2.1779305597954385E-3</v>
      </c>
      <c r="R41" s="34">
        <v>1.0015956273031126</v>
      </c>
      <c r="S41" s="19">
        <v>3.5160810852466664E-3</v>
      </c>
      <c r="T41" s="19">
        <v>1.000065494757427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3.833991131405684E-4</v>
      </c>
      <c r="D42" s="11">
        <v>-7.9194542235044613E-4</v>
      </c>
      <c r="E42" s="29">
        <v>6.2451434385051721E-5</v>
      </c>
      <c r="F42" s="30">
        <v>2.7002160154293705E-4</v>
      </c>
      <c r="G42" s="10">
        <v>4.7921120743604321E-5</v>
      </c>
      <c r="H42" s="11">
        <v>5.4027870842171462E-5</v>
      </c>
      <c r="I42" s="29">
        <v>-1.7167342637224812E-4</v>
      </c>
      <c r="J42" s="30">
        <v>-6.100296568393082E-5</v>
      </c>
      <c r="K42" s="10">
        <v>-1.596092551209582E-4</v>
      </c>
      <c r="L42" s="11">
        <v>1.4720112777281982E-5</v>
      </c>
      <c r="M42" s="29">
        <v>-2.0420439271737522E-3</v>
      </c>
      <c r="N42" s="30">
        <v>-9.0425185816102576E-4</v>
      </c>
      <c r="O42" s="10">
        <v>-1.7898224901633192E-3</v>
      </c>
      <c r="P42" s="11">
        <v>-1.4669382965691936E-3</v>
      </c>
      <c r="Q42" s="29">
        <v>1.2220694402045613E-3</v>
      </c>
      <c r="R42" s="30">
        <v>-1.5956273031125299E-3</v>
      </c>
      <c r="S42" s="11">
        <v>2.8391891475333338E-4</v>
      </c>
      <c r="T42" s="11">
        <v>-6.5494757427100146E-5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8.3999999999999995E-3</v>
      </c>
      <c r="D43" s="15">
        <v>1</v>
      </c>
      <c r="E43" s="31">
        <v>1E-4</v>
      </c>
      <c r="F43" s="32">
        <v>1</v>
      </c>
      <c r="G43" s="14">
        <v>1.6697037545024201E-2</v>
      </c>
      <c r="H43" s="15">
        <v>1</v>
      </c>
      <c r="I43" s="31">
        <v>7.1228352412418009E-3</v>
      </c>
      <c r="J43" s="32">
        <v>1</v>
      </c>
      <c r="K43" s="14">
        <v>-1.3252939684592702E-2</v>
      </c>
      <c r="L43" s="15">
        <v>1</v>
      </c>
      <c r="M43" s="31">
        <v>1.49E-2</v>
      </c>
      <c r="N43" s="32">
        <v>1</v>
      </c>
      <c r="O43" s="14">
        <v>-1.67E-2</v>
      </c>
      <c r="P43" s="15">
        <v>1</v>
      </c>
      <c r="Q43" s="31">
        <v>3.3999999999999998E-3</v>
      </c>
      <c r="R43" s="32">
        <v>1</v>
      </c>
      <c r="S43" s="15">
        <v>3.8E-3</v>
      </c>
      <c r="T43" s="15">
        <v>0.99999999999999989</v>
      </c>
      <c r="U43" s="31"/>
      <c r="V43" s="32"/>
      <c r="W43" s="14"/>
      <c r="X43" s="15"/>
      <c r="Y43" s="31"/>
      <c r="Z43" s="32"/>
    </row>
    <row r="45" spans="2:26" ht="15.75">
      <c r="C45" s="61" t="s">
        <v>0</v>
      </c>
      <c r="D45" s="62"/>
      <c r="E45" s="62"/>
      <c r="F45" s="62"/>
      <c r="G45" s="62"/>
      <c r="H45" s="62"/>
      <c r="I45" s="51"/>
      <c r="J45" s="51"/>
    </row>
    <row r="46" spans="2:26" ht="15.75">
      <c r="B46" s="23" t="s">
        <v>39</v>
      </c>
      <c r="C46" s="58" t="str">
        <f ca="1">CONCATENATE(INDIRECT(CONCATENATE($C$2,C4))," - ",INDIRECT(CONCATENATE($C$2,G4))," ",$B$4)</f>
        <v>ינואר - מרץ 2019</v>
      </c>
      <c r="D46" s="60"/>
      <c r="E46" s="56" t="str">
        <f ca="1">CONCATENATE(INDIRECT(CONCATENATE($C$2,C4))," - ",INDIRECT(CONCATENATE($C$2,M4))," ",$B$4)</f>
        <v>ינואר - יוני 2019</v>
      </c>
      <c r="F46" s="57"/>
      <c r="G46" s="58" t="str">
        <f ca="1">CONCATENATE(INDIRECT(CONCATENATE($C$2,C4))," - ",INDIRECT(CONCATENATE($C$2,S4))," ",$B$4)</f>
        <v>ינואר - ספטמבר 2019</v>
      </c>
      <c r="H46" s="59"/>
      <c r="I46" s="68"/>
      <c r="J46" s="68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46" t="s">
        <v>3</v>
      </c>
      <c r="I47" s="52"/>
      <c r="J47" s="52"/>
    </row>
    <row r="48" spans="2:26">
      <c r="B48" s="9" t="s">
        <v>5</v>
      </c>
      <c r="C48" s="10">
        <f>(C8+1)*(E8+1)*(G8+1)-1</f>
        <v>-2.0892020357954344E-4</v>
      </c>
      <c r="D48" s="11">
        <f>H8</f>
        <v>5.4630238516555713E-2</v>
      </c>
      <c r="E48" s="29">
        <f t="shared" ref="E48:E66" si="0">(I8+1)*(K8+1)*(M8+1)*(C48+1)-1</f>
        <v>-5.1036590878850152E-4</v>
      </c>
      <c r="F48" s="30">
        <f>N8</f>
        <v>0.18584983216078715</v>
      </c>
      <c r="G48" s="10">
        <f>(O8+1)*(Q8+1)*(S8+1)*(E48+1)-1</f>
        <v>-5.878815293879347E-4</v>
      </c>
      <c r="H48" s="47">
        <f>T8</f>
        <v>0.1738477898649412</v>
      </c>
      <c r="I48" s="53"/>
      <c r="J48" s="53"/>
    </row>
    <row r="49" spans="2:10">
      <c r="B49" s="12" t="s">
        <v>7</v>
      </c>
      <c r="C49" s="10">
        <f t="shared" ref="C49:C67" si="1">(C9+1)*(E9+1)*(G9+1)-1</f>
        <v>-1.1292265731568385E-3</v>
      </c>
      <c r="D49" s="11">
        <f t="shared" ref="D49:D67" si="2">H9</f>
        <v>0.11930594263452442</v>
      </c>
      <c r="E49" s="29">
        <f t="shared" si="0"/>
        <v>-2.0138525196170542E-3</v>
      </c>
      <c r="F49" s="30">
        <f t="shared" ref="F49:F67" si="3">N9</f>
        <v>0.13240481844999247</v>
      </c>
      <c r="G49" s="10">
        <f t="shared" ref="G49:G67" si="4">(O9+1)*(Q9+1)*(S9+1)*(E49+1)-1</f>
        <v>-2.6911932300124342E-3</v>
      </c>
      <c r="H49" s="47">
        <f t="shared" ref="H49:H66" si="5">T9</f>
        <v>0.13793171324691114</v>
      </c>
      <c r="I49" s="53"/>
      <c r="J49" s="53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7">
        <f t="shared" si="5"/>
        <v>0</v>
      </c>
      <c r="I50" s="53"/>
      <c r="J50" s="53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7">
        <f t="shared" si="5"/>
        <v>0</v>
      </c>
      <c r="I51" s="53"/>
      <c r="J51" s="53"/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30">
        <f t="shared" si="3"/>
        <v>0</v>
      </c>
      <c r="G52" s="10">
        <f t="shared" si="4"/>
        <v>0</v>
      </c>
      <c r="H52" s="47">
        <f t="shared" si="5"/>
        <v>0</v>
      </c>
      <c r="I52" s="53"/>
      <c r="J52" s="53"/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30">
        <f t="shared" si="3"/>
        <v>0</v>
      </c>
      <c r="G53" s="10">
        <f t="shared" si="4"/>
        <v>0</v>
      </c>
      <c r="H53" s="47">
        <f t="shared" si="5"/>
        <v>0</v>
      </c>
      <c r="I53" s="53"/>
      <c r="J53" s="53"/>
    </row>
    <row r="54" spans="2:10">
      <c r="B54" s="12" t="s">
        <v>17</v>
      </c>
      <c r="C54" s="10">
        <f t="shared" si="1"/>
        <v>0</v>
      </c>
      <c r="D54" s="11">
        <f t="shared" si="2"/>
        <v>0</v>
      </c>
      <c r="E54" s="29">
        <f t="shared" si="0"/>
        <v>9.9875258166348679E-4</v>
      </c>
      <c r="F54" s="30">
        <f t="shared" si="3"/>
        <v>3.194243132406907E-2</v>
      </c>
      <c r="G54" s="10">
        <f t="shared" si="4"/>
        <v>4.3049133102468495E-4</v>
      </c>
      <c r="H54" s="47">
        <f t="shared" si="5"/>
        <v>3.8150182259993302E-2</v>
      </c>
      <c r="I54" s="53"/>
      <c r="J54" s="53"/>
    </row>
    <row r="55" spans="2:10">
      <c r="B55" s="12" t="s">
        <v>19</v>
      </c>
      <c r="C55" s="10">
        <f t="shared" si="1"/>
        <v>2.4178570592333415E-2</v>
      </c>
      <c r="D55" s="11">
        <f t="shared" si="2"/>
        <v>0.7563758209843483</v>
      </c>
      <c r="E55" s="29">
        <f t="shared" si="0"/>
        <v>2.4382606007018914E-2</v>
      </c>
      <c r="F55" s="30">
        <f t="shared" si="3"/>
        <v>0.55628382960439327</v>
      </c>
      <c r="G55" s="10">
        <f t="shared" si="4"/>
        <v>1.6114742962852535E-2</v>
      </c>
      <c r="H55" s="47">
        <f t="shared" si="5"/>
        <v>0.5519857365536478</v>
      </c>
      <c r="I55" s="53"/>
      <c r="J55" s="53"/>
    </row>
    <row r="56" spans="2:10">
      <c r="B56" s="12" t="s">
        <v>21</v>
      </c>
      <c r="C56" s="10">
        <f t="shared" si="1"/>
        <v>1.9954024715866936E-3</v>
      </c>
      <c r="D56" s="11">
        <f t="shared" si="2"/>
        <v>6.9633969993729353E-2</v>
      </c>
      <c r="E56" s="29">
        <f t="shared" si="0"/>
        <v>4.2870768627516487E-3</v>
      </c>
      <c r="F56" s="30">
        <f t="shared" si="3"/>
        <v>9.2542625357503752E-2</v>
      </c>
      <c r="G56" s="10">
        <f t="shared" si="4"/>
        <v>4.0753277388194675E-3</v>
      </c>
      <c r="H56" s="47">
        <f t="shared" si="5"/>
        <v>9.4500734284724608E-2</v>
      </c>
      <c r="I56" s="53"/>
      <c r="J56" s="53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47">
        <f t="shared" si="5"/>
        <v>0</v>
      </c>
      <c r="I57" s="53"/>
      <c r="J57" s="53"/>
    </row>
    <row r="58" spans="2:10">
      <c r="B58" s="12" t="s">
        <v>25</v>
      </c>
      <c r="C58" s="10">
        <f t="shared" si="1"/>
        <v>0</v>
      </c>
      <c r="D58" s="11">
        <f t="shared" si="2"/>
        <v>0</v>
      </c>
      <c r="E58" s="29">
        <f t="shared" si="0"/>
        <v>0</v>
      </c>
      <c r="F58" s="30">
        <f t="shared" si="3"/>
        <v>0</v>
      </c>
      <c r="G58" s="10">
        <f t="shared" si="4"/>
        <v>0</v>
      </c>
      <c r="H58" s="47">
        <f t="shared" si="5"/>
        <v>0</v>
      </c>
      <c r="I58" s="53"/>
      <c r="J58" s="53"/>
    </row>
    <row r="59" spans="2:10">
      <c r="B59" s="12" t="s">
        <v>26</v>
      </c>
      <c r="C59" s="10">
        <f t="shared" si="1"/>
        <v>4.9381697889905318E-4</v>
      </c>
      <c r="D59" s="11">
        <f t="shared" si="2"/>
        <v>5.4027870842171462E-5</v>
      </c>
      <c r="E59" s="29">
        <f t="shared" si="0"/>
        <v>7.0704613441103792E-3</v>
      </c>
      <c r="F59" s="30">
        <f t="shared" si="3"/>
        <v>4.1964439050825426E-4</v>
      </c>
      <c r="G59" s="10">
        <f t="shared" si="4"/>
        <v>7.6821513440206157E-3</v>
      </c>
      <c r="H59" s="47">
        <f t="shared" si="5"/>
        <v>2.8065223428939633E-3</v>
      </c>
      <c r="I59" s="53"/>
      <c r="J59" s="53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-2.7155580835980242E-4</v>
      </c>
      <c r="F60" s="30">
        <f t="shared" si="3"/>
        <v>5.5681871274616942E-4</v>
      </c>
      <c r="G60" s="10">
        <f t="shared" si="4"/>
        <v>-8.2485222414130366E-4</v>
      </c>
      <c r="H60" s="47">
        <f t="shared" si="5"/>
        <v>7.7732144688791435E-4</v>
      </c>
      <c r="I60" s="53"/>
      <c r="J60" s="53"/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30">
        <f t="shared" si="3"/>
        <v>0</v>
      </c>
      <c r="G61" s="10">
        <f t="shared" si="4"/>
        <v>0</v>
      </c>
      <c r="H61" s="47">
        <f t="shared" si="5"/>
        <v>0</v>
      </c>
      <c r="I61" s="53"/>
      <c r="J61" s="53"/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30">
        <f t="shared" si="3"/>
        <v>0</v>
      </c>
      <c r="G62" s="10">
        <f t="shared" si="4"/>
        <v>0</v>
      </c>
      <c r="H62" s="47">
        <f t="shared" si="5"/>
        <v>0</v>
      </c>
      <c r="I62" s="53"/>
      <c r="J62" s="53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7">
        <f t="shared" si="5"/>
        <v>0</v>
      </c>
      <c r="I63" s="53"/>
      <c r="J63" s="53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7">
        <f t="shared" si="5"/>
        <v>0</v>
      </c>
      <c r="I64" s="53"/>
      <c r="J64" s="53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47">
        <f t="shared" si="5"/>
        <v>0</v>
      </c>
      <c r="I65" s="53"/>
      <c r="J65" s="53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7">
        <f t="shared" si="5"/>
        <v>0</v>
      </c>
      <c r="I66" s="53"/>
      <c r="J66" s="53"/>
    </row>
    <row r="67" spans="2:10" s="43" customFormat="1">
      <c r="B67" s="13" t="s">
        <v>44</v>
      </c>
      <c r="C67" s="41">
        <f t="shared" si="1"/>
        <v>2.5339816389668313E-2</v>
      </c>
      <c r="D67" s="42">
        <f t="shared" si="2"/>
        <v>1</v>
      </c>
      <c r="E67" s="37">
        <f>(I27+1)*(K27+1)*(M27+1)*(C67+1)-1</f>
        <v>3.4140053705244089E-2</v>
      </c>
      <c r="F67" s="38">
        <f t="shared" si="3"/>
        <v>1.0000000000000002</v>
      </c>
      <c r="G67" s="41">
        <f t="shared" si="4"/>
        <v>2.4204516154286093E-2</v>
      </c>
      <c r="H67" s="48">
        <v>1</v>
      </c>
      <c r="I67" s="54"/>
      <c r="J67" s="54"/>
    </row>
    <row r="68" spans="2:10">
      <c r="B68" s="35" t="s">
        <v>40</v>
      </c>
      <c r="C68" s="66">
        <f>C28+E28+G28</f>
        <v>408</v>
      </c>
      <c r="D68" s="67"/>
      <c r="E68" s="64">
        <f>I28+K28+M28+C68</f>
        <v>595.45000000000005</v>
      </c>
      <c r="F68" s="65"/>
      <c r="G68" s="66">
        <f>O28+Q28+S28+E68</f>
        <v>372.81000000000006</v>
      </c>
      <c r="H68" s="69"/>
      <c r="I68" s="70"/>
      <c r="J68" s="70"/>
    </row>
    <row r="69" spans="2:10">
      <c r="B69" s="16"/>
      <c r="C69" s="17"/>
      <c r="D69" s="17"/>
      <c r="E69" s="17"/>
      <c r="F69" s="17"/>
      <c r="G69" s="17"/>
      <c r="H69" s="17"/>
      <c r="I69" s="55"/>
      <c r="J69" s="55"/>
    </row>
    <row r="70" spans="2:10" ht="15.75">
      <c r="C70" s="61" t="s">
        <v>0</v>
      </c>
      <c r="D70" s="62"/>
      <c r="E70" s="62"/>
      <c r="F70" s="62"/>
      <c r="G70" s="62"/>
      <c r="H70" s="62"/>
      <c r="I70" s="51"/>
      <c r="J70" s="51"/>
    </row>
    <row r="71" spans="2:10" ht="15.75">
      <c r="B71" s="23" t="s">
        <v>39</v>
      </c>
      <c r="C71" s="58" t="str">
        <f ca="1">CONCATENATE(INDIRECT(CONCATENATE($C$2,$C$4))," - ",INDIRECT(CONCATENATE($C$2,$G$4))," ",$B$4)</f>
        <v>ינואר - מרץ 2019</v>
      </c>
      <c r="D71" s="60"/>
      <c r="E71" s="56" t="str">
        <f ca="1">CONCATENATE(INDIRECT(CONCATENATE($C$2,$C$4))," - ",INDIRECT(CONCATENATE($C$2,$M4))," ",$B$4)</f>
        <v>ינואר - יוני 2019</v>
      </c>
      <c r="F71" s="57"/>
      <c r="G71" s="58" t="str">
        <f ca="1">CONCATENATE(INDIRECT(CONCATENATE($C$2,$C$4))," - ",INDIRECT(CONCATENATE($C$2,$S$4))," ",$B$4)</f>
        <v>ינואר - ספטמבר 2019</v>
      </c>
      <c r="H71" s="59"/>
      <c r="I71" s="68"/>
      <c r="J71" s="68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46" t="s">
        <v>3</v>
      </c>
      <c r="I72" s="52"/>
      <c r="J72" s="52"/>
    </row>
    <row r="73" spans="2:10">
      <c r="B73" s="9" t="s">
        <v>35</v>
      </c>
      <c r="C73" s="18">
        <f>(C34+1)*(E34+1)*(G34+1)-1</f>
        <v>2.8494994777727989E-4</v>
      </c>
      <c r="D73" s="19">
        <f>H34</f>
        <v>6.0834003793458311E-2</v>
      </c>
      <c r="E73" s="33">
        <f t="shared" ref="E73:E74" si="6">(I34+1)*(K34+1)*(M34+1)*(C73+1)-1</f>
        <v>-2.381043223291468E-3</v>
      </c>
      <c r="F73" s="34">
        <f>N34</f>
        <v>0.20483621523609899</v>
      </c>
      <c r="G73" s="18">
        <f>(O34+1)*(Q34+1)*(S34+1)*(E73+1)-1</f>
        <v>-2.7226352184214209E-3</v>
      </c>
      <c r="H73" s="49">
        <f>T34</f>
        <v>0.1958138923986073</v>
      </c>
      <c r="I73" s="53"/>
      <c r="J73" s="53"/>
    </row>
    <row r="74" spans="2:10">
      <c r="B74" s="12" t="s">
        <v>36</v>
      </c>
      <c r="C74" s="18">
        <f t="shared" ref="C74:C75" si="7">(C35+1)*(E35+1)*(G35+1)-1</f>
        <v>2.5050753593838015E-2</v>
      </c>
      <c r="D74" s="19">
        <f t="shared" ref="D74:D75" si="8">H35</f>
        <v>0.93916599620654173</v>
      </c>
      <c r="E74" s="33">
        <f t="shared" si="6"/>
        <v>3.6569781250090472E-2</v>
      </c>
      <c r="F74" s="34">
        <f t="shared" ref="F74:F75" si="9">N35</f>
        <v>0.79516378476390093</v>
      </c>
      <c r="G74" s="18">
        <f t="shared" ref="G74:G75" si="10">(O35+1)*(Q35+1)*(S35+1)*(E74+1)-1</f>
        <v>2.7000374818384687E-2</v>
      </c>
      <c r="H74" s="49">
        <f t="shared" ref="H74:H75" si="11">T35</f>
        <v>0.80418610760139275</v>
      </c>
      <c r="I74" s="53"/>
      <c r="J74" s="53"/>
    </row>
    <row r="75" spans="2:10" s="43" customFormat="1">
      <c r="B75" s="13" t="s">
        <v>44</v>
      </c>
      <c r="C75" s="44">
        <f t="shared" si="7"/>
        <v>2.5339816389668313E-2</v>
      </c>
      <c r="D75" s="45">
        <f t="shared" si="8"/>
        <v>1</v>
      </c>
      <c r="E75" s="39">
        <f>(I36+1)*(K36+1)*(M36+1)*(C75+1)-1</f>
        <v>3.4140053705244089E-2</v>
      </c>
      <c r="F75" s="40">
        <f t="shared" si="9"/>
        <v>0.99999999999999989</v>
      </c>
      <c r="G75" s="44">
        <f t="shared" si="10"/>
        <v>2.4204516154286093E-2</v>
      </c>
      <c r="H75" s="50">
        <f t="shared" si="11"/>
        <v>1</v>
      </c>
      <c r="I75" s="54"/>
      <c r="J75" s="54"/>
    </row>
    <row r="76" spans="2:10">
      <c r="B76" s="16"/>
      <c r="C76" s="17"/>
      <c r="D76" s="17"/>
      <c r="E76" s="17"/>
      <c r="F76" s="17"/>
      <c r="G76" s="17"/>
      <c r="H76" s="17"/>
      <c r="I76" s="55"/>
      <c r="J76" s="55"/>
    </row>
    <row r="77" spans="2:10" ht="15.75">
      <c r="C77" s="61" t="s">
        <v>0</v>
      </c>
      <c r="D77" s="62"/>
      <c r="E77" s="62"/>
      <c r="F77" s="62"/>
      <c r="G77" s="62"/>
      <c r="H77" s="62"/>
      <c r="I77" s="51"/>
      <c r="J77" s="51"/>
    </row>
    <row r="78" spans="2:10" ht="15.75">
      <c r="B78" s="23" t="s">
        <v>39</v>
      </c>
      <c r="C78" s="58" t="str">
        <f ca="1">CONCATENATE(INDIRECT(CONCATENATE($C$2,$C$4))," - ",INDIRECT(CONCATENATE($C$2,$G$4))," ",$B$4)</f>
        <v>ינואר - מרץ 2019</v>
      </c>
      <c r="D78" s="60"/>
      <c r="E78" s="56" t="str">
        <f ca="1">CONCATENATE(INDIRECT(CONCATENATE($C$2,$C$4))," - ",INDIRECT(CONCATENATE($C$2,$M$4))," ",$B$4)</f>
        <v>ינואר - יוני 2019</v>
      </c>
      <c r="F78" s="57"/>
      <c r="G78" s="58" t="str">
        <f ca="1">CONCATENATE(INDIRECT(CONCATENATE($C$2,$C$4))," - ",INDIRECT(CONCATENATE($C$2,$S$4))," ",$B$4)</f>
        <v>ינואר - ספטמבר 2019</v>
      </c>
      <c r="H78" s="59"/>
      <c r="I78" s="68"/>
      <c r="J78" s="68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46" t="s">
        <v>3</v>
      </c>
      <c r="I79" s="52"/>
      <c r="J79" s="52"/>
    </row>
    <row r="80" spans="2:10">
      <c r="B80" s="9" t="s">
        <v>37</v>
      </c>
      <c r="C80" s="18">
        <f>(C41+1)*(E41+1)*(G41+1)-1</f>
        <v>2.4837666372133693E-2</v>
      </c>
      <c r="D80" s="19">
        <f>H41</f>
        <v>0.99994597212915781</v>
      </c>
      <c r="E80" s="33">
        <f t="shared" ref="E80:E82" si="12">(I41+1)*(K41+1)*(M41+1)*(C80+1)-1</f>
        <v>3.6057436171526014E-2</v>
      </c>
      <c r="F80" s="34">
        <f>N41</f>
        <v>1.000904251858161</v>
      </c>
      <c r="G80" s="18">
        <f>(O41+1)*(Q41+1)*(S41+1)*(E80+1)-1</f>
        <v>2.6428814644122722E-2</v>
      </c>
      <c r="H80" s="49">
        <f>T41</f>
        <v>1.000065494757427</v>
      </c>
      <c r="I80" s="53"/>
      <c r="J80" s="53"/>
    </row>
    <row r="81" spans="2:10">
      <c r="B81" s="12" t="s">
        <v>38</v>
      </c>
      <c r="C81" s="18">
        <f t="shared" ref="C81:C82" si="13">(C42+1)*(E42+1)*(G42+1)-1</f>
        <v>4.9381697889905318E-4</v>
      </c>
      <c r="D81" s="19">
        <f t="shared" ref="D81:D82" si="14">H42</f>
        <v>5.4027870842171462E-5</v>
      </c>
      <c r="E81" s="33">
        <f t="shared" si="12"/>
        <v>-1.8799774326740959E-3</v>
      </c>
      <c r="F81" s="34">
        <f t="shared" ref="F81:F82" si="15">N42</f>
        <v>-9.0425185816102576E-4</v>
      </c>
      <c r="G81" s="18">
        <f t="shared" ref="G81:G82" si="16">(O42+1)*(Q42+1)*(S42+1)*(E81+1)-1</f>
        <v>-2.1656226540585077E-3</v>
      </c>
      <c r="H81" s="49">
        <f>T42</f>
        <v>-6.5494757427100146E-5</v>
      </c>
      <c r="I81" s="53"/>
      <c r="J81" s="53"/>
    </row>
    <row r="82" spans="2:10" s="43" customFormat="1">
      <c r="B82" s="13" t="s">
        <v>44</v>
      </c>
      <c r="C82" s="44">
        <f t="shared" si="13"/>
        <v>2.5339816389668313E-2</v>
      </c>
      <c r="D82" s="45">
        <f t="shared" si="14"/>
        <v>1</v>
      </c>
      <c r="E82" s="39">
        <f t="shared" si="12"/>
        <v>3.4140053705244089E-2</v>
      </c>
      <c r="F82" s="40">
        <f t="shared" si="15"/>
        <v>1</v>
      </c>
      <c r="G82" s="44">
        <f t="shared" si="16"/>
        <v>2.4204516154286093E-2</v>
      </c>
      <c r="H82" s="50">
        <f>T43</f>
        <v>0.99999999999999989</v>
      </c>
      <c r="I82" s="54"/>
      <c r="J82" s="54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I68:J68"/>
    <mergeCell ref="I46:J46"/>
    <mergeCell ref="G28:H28"/>
    <mergeCell ref="K28:L28"/>
    <mergeCell ref="C45:H45"/>
    <mergeCell ref="C78:D78"/>
    <mergeCell ref="E78:F78"/>
    <mergeCell ref="G78:H78"/>
    <mergeCell ref="I78:J78"/>
    <mergeCell ref="C77:H77"/>
    <mergeCell ref="C71:D71"/>
    <mergeCell ref="E71:F71"/>
    <mergeCell ref="G71:H71"/>
    <mergeCell ref="I71:J71"/>
    <mergeCell ref="C70:H70"/>
    <mergeCell ref="C68:D68"/>
    <mergeCell ref="E68:F68"/>
    <mergeCell ref="G68:H68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a46656d4-8850-49b3-aebd-68bd05f7f43d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