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82" i="5" l="1"/>
  <c r="E81" i="5"/>
  <c r="E80" i="5"/>
  <c r="E74" i="5"/>
  <c r="E73" i="5"/>
  <c r="E75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67" i="5"/>
  <c r="C68" i="5" l="1"/>
  <c r="E68" i="5" s="1"/>
  <c r="F67" i="5"/>
  <c r="D67" i="5"/>
  <c r="C67" i="5"/>
  <c r="F66" i="5"/>
  <c r="D66" i="5"/>
  <c r="C66" i="5"/>
  <c r="F65" i="5"/>
  <c r="D65" i="5"/>
  <c r="C65" i="5"/>
  <c r="F64" i="5"/>
  <c r="D64" i="5"/>
  <c r="C64" i="5"/>
  <c r="F63" i="5"/>
  <c r="D63" i="5"/>
  <c r="C63" i="5"/>
  <c r="F62" i="5"/>
  <c r="D62" i="5"/>
  <c r="C62" i="5"/>
  <c r="F61" i="5"/>
  <c r="D61" i="5"/>
  <c r="C61" i="5"/>
  <c r="F60" i="5"/>
  <c r="D60" i="5"/>
  <c r="C60" i="5"/>
  <c r="F59" i="5"/>
  <c r="D59" i="5"/>
  <c r="C59" i="5"/>
  <c r="F58" i="5"/>
  <c r="D58" i="5"/>
  <c r="C58" i="5"/>
  <c r="F57" i="5"/>
  <c r="D57" i="5"/>
  <c r="C57" i="5"/>
  <c r="F56" i="5"/>
  <c r="D56" i="5"/>
  <c r="C56" i="5"/>
  <c r="F55" i="5"/>
  <c r="D55" i="5"/>
  <c r="C55" i="5"/>
  <c r="F54" i="5"/>
  <c r="D54" i="5"/>
  <c r="C54" i="5"/>
  <c r="F53" i="5"/>
  <c r="D53" i="5"/>
  <c r="C53" i="5"/>
  <c r="F52" i="5"/>
  <c r="D52" i="5"/>
  <c r="C52" i="5"/>
  <c r="F51" i="5"/>
  <c r="D51" i="5"/>
  <c r="C51" i="5"/>
  <c r="F50" i="5"/>
  <c r="D50" i="5"/>
  <c r="C50" i="5"/>
  <c r="F49" i="5"/>
  <c r="D49" i="5"/>
  <c r="C49" i="5"/>
  <c r="F48" i="5"/>
  <c r="D48" i="5"/>
  <c r="C48" i="5"/>
  <c r="F75" i="5"/>
  <c r="D75" i="5"/>
  <c r="C75" i="5"/>
  <c r="F74" i="5"/>
  <c r="D74" i="5"/>
  <c r="C74" i="5"/>
  <c r="F73" i="5"/>
  <c r="D73" i="5"/>
  <c r="C73" i="5"/>
  <c r="F82" i="5"/>
  <c r="D82" i="5"/>
  <c r="C82" i="5"/>
  <c r="F81" i="5"/>
  <c r="D81" i="5"/>
  <c r="C81" i="5"/>
  <c r="F80" i="5"/>
  <c r="D80" i="5"/>
  <c r="C80" i="5"/>
  <c r="E4" i="5" l="1"/>
  <c r="C6" i="5"/>
  <c r="C39" i="5"/>
  <c r="E39" i="5"/>
  <c r="C32" i="5"/>
  <c r="E32" i="5"/>
  <c r="G4" i="5" l="1"/>
  <c r="G39" i="5"/>
  <c r="C46" i="5"/>
  <c r="G32" i="5"/>
  <c r="E6" i="5"/>
  <c r="C71" i="5"/>
  <c r="I4" i="5" l="1"/>
  <c r="G6" i="5"/>
  <c r="I32" i="5"/>
  <c r="C78" i="5"/>
  <c r="K4" i="5" l="1"/>
  <c r="K6" i="5"/>
  <c r="I39" i="5"/>
  <c r="K39" i="5"/>
  <c r="K32" i="5"/>
  <c r="I6" i="5"/>
  <c r="M4" i="5" l="1"/>
  <c r="E71" i="5"/>
  <c r="M32" i="5"/>
  <c r="M6" i="5"/>
  <c r="E46" i="5"/>
  <c r="E78" i="5"/>
  <c r="O4" i="5" l="1"/>
  <c r="M39" i="5"/>
  <c r="O6" i="5"/>
  <c r="O32" i="5"/>
  <c r="Q4" i="5" l="1"/>
  <c r="S4" i="5" s="1"/>
  <c r="Q6" i="5"/>
  <c r="O39" i="5"/>
  <c r="S39" i="5"/>
  <c r="Q32" i="5"/>
  <c r="S32" i="5"/>
  <c r="U4" i="5" l="1"/>
  <c r="U32" i="5"/>
  <c r="U39" i="5"/>
  <c r="Q39" i="5"/>
  <c r="S6" i="5"/>
  <c r="W4" i="5" l="1"/>
  <c r="W32" i="5"/>
  <c r="U6" i="5"/>
  <c r="W39" i="5"/>
  <c r="Y4" i="5" l="1"/>
  <c r="Y6" i="5"/>
  <c r="W6" i="5"/>
  <c r="Y39" i="5"/>
  <c r="Y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<sst xmlns="http://schemas.openxmlformats.org/spreadsheetml/2006/main" count="167" uniqueCount="47">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</sst>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6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7" style="1" bestFit="1" customWidth="1"/>
    <col min="4" max="4" width="9.125" style="1" bestFit="1" customWidth="1"/>
    <col min="5" max="5" width="9.25" style="1" customWidth="1"/>
    <col min="6" max="6" width="10.625" style="1" customWidth="1"/>
    <col min="7" max="7" width="7" style="1" bestFit="1" customWidth="1"/>
    <col min="8" max="8" width="9.125" style="1" bestFit="1" customWidth="1"/>
    <col min="9" max="9" width="7" style="1" bestFit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8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-6.2613847692451609E-4</v>
      </c>
      <c r="D8" s="11">
        <v>0.11547895299996036</v>
      </c>
      <c r="E8" s="29">
        <v>-1.4433973767751958E-4</v>
      </c>
      <c r="F8" s="30">
        <v>0.12399702513408063</v>
      </c>
      <c r="G8" s="10">
        <v>1.6977538738845274E-4</v>
      </c>
      <c r="H8" s="11">
        <v>0.11585747678444505</v>
      </c>
      <c r="I8" s="29">
        <v>-7.1967778036578385E-5</v>
      </c>
      <c r="J8" s="30">
        <v>0.12759860929570577</v>
      </c>
      <c r="K8" s="10">
        <v>1.6532189991136891E-4</v>
      </c>
      <c r="L8" s="11">
        <v>0.1340234361043737</v>
      </c>
      <c r="M8" s="29">
        <v>-3.1695036390178954E-4</v>
      </c>
      <c r="N8" s="30">
        <v>0.13877409119274112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2.4379202138394562E-3</v>
      </c>
      <c r="D9" s="11">
        <v>0.16881498442795709</v>
      </c>
      <c r="E9" s="29">
        <v>1.0223247646724957E-3</v>
      </c>
      <c r="F9" s="30">
        <v>0.16467133435936285</v>
      </c>
      <c r="G9" s="10">
        <v>1.2923421811671962E-3</v>
      </c>
      <c r="H9" s="11">
        <v>0.17013554422774294</v>
      </c>
      <c r="I9" s="29">
        <v>5.8989454264415432E-4</v>
      </c>
      <c r="J9" s="30">
        <v>0.1632535062938868</v>
      </c>
      <c r="K9" s="10">
        <v>5.9889721342513285E-4</v>
      </c>
      <c r="L9" s="11">
        <v>0.16587984518565541</v>
      </c>
      <c r="M9" s="29">
        <v>9.9986847032342528E-4</v>
      </c>
      <c r="N9" s="30">
        <v>0.16614649254559011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1.9670454688015793E-3</v>
      </c>
      <c r="D12" s="11">
        <v>0.20292868128681082</v>
      </c>
      <c r="E12" s="29">
        <v>1.5139473598573248E-3</v>
      </c>
      <c r="F12" s="30">
        <v>0.19561107851946366</v>
      </c>
      <c r="G12" s="10">
        <v>2.3916300462399538E-3</v>
      </c>
      <c r="H12" s="11">
        <v>0.197314971715083</v>
      </c>
      <c r="I12" s="29">
        <v>1.3777071601342576E-3</v>
      </c>
      <c r="J12" s="30">
        <v>0.18985912223193044</v>
      </c>
      <c r="K12" s="10">
        <v>2.5756362605982035E-4</v>
      </c>
      <c r="L12" s="11">
        <v>0.19081918692164082</v>
      </c>
      <c r="M12" s="29">
        <v>2.0084468855057864E-3</v>
      </c>
      <c r="N12" s="30">
        <v>0.18951073982366842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6.2281549936707783E-4</v>
      </c>
      <c r="D13" s="11">
        <v>2.6914502783640794E-2</v>
      </c>
      <c r="E13" s="29">
        <v>2.5606719854128819E-4</v>
      </c>
      <c r="F13" s="30">
        <v>2.7551903389417619E-2</v>
      </c>
      <c r="G13" s="10">
        <v>2.7975348251260538E-4</v>
      </c>
      <c r="H13" s="11">
        <v>2.7600185274142489E-2</v>
      </c>
      <c r="I13" s="29">
        <v>3.0509710201716218E-4</v>
      </c>
      <c r="J13" s="30">
        <v>2.6872649005839255E-2</v>
      </c>
      <c r="K13" s="10">
        <v>5.5979044093146893E-5</v>
      </c>
      <c r="L13" s="11">
        <v>2.7075604198971179E-2</v>
      </c>
      <c r="M13" s="29">
        <v>1.1235730127201043E-4</v>
      </c>
      <c r="N13" s="30">
        <v>2.7424233764501194E-2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6.6463305300787992E-3</v>
      </c>
      <c r="D14" s="11">
        <v>0.13220962340305684</v>
      </c>
      <c r="E14" s="29">
        <v>1.9086992389996734E-3</v>
      </c>
      <c r="F14" s="30">
        <v>0.13046501915010028</v>
      </c>
      <c r="G14" s="10">
        <v>-4.3555961911979766E-4</v>
      </c>
      <c r="H14" s="11">
        <v>0.12979610390222557</v>
      </c>
      <c r="I14" s="29">
        <v>3.9581820713982729E-3</v>
      </c>
      <c r="J14" s="30">
        <v>0.13089294800354648</v>
      </c>
      <c r="K14" s="10">
        <v>-1.6357894420920556E-3</v>
      </c>
      <c r="L14" s="11">
        <v>0.12949399711037823</v>
      </c>
      <c r="M14" s="29">
        <v>3.3510037028505811E-3</v>
      </c>
      <c r="N14" s="30">
        <v>0.13102618799788654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4.5810318599639917E-3</v>
      </c>
      <c r="D15" s="11">
        <v>9.1759573455113777E-2</v>
      </c>
      <c r="E15" s="29">
        <v>7.8294319828092849E-4</v>
      </c>
      <c r="F15" s="30">
        <v>9.212455707118912E-2</v>
      </c>
      <c r="G15" s="10">
        <v>1.1565253325850644E-3</v>
      </c>
      <c r="H15" s="11">
        <v>0.10027363596570815</v>
      </c>
      <c r="I15" s="29">
        <v>1.9773020092136639E-3</v>
      </c>
      <c r="J15" s="30">
        <v>9.9984067669070864E-2</v>
      </c>
      <c r="K15" s="10">
        <v>-4.5312705191501209E-3</v>
      </c>
      <c r="L15" s="11">
        <v>9.1891334840478345E-2</v>
      </c>
      <c r="M15" s="29">
        <v>3.1858935810188415E-3</v>
      </c>
      <c r="N15" s="30">
        <v>8.5929983441440039E-2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5.6679095348938788E-4</v>
      </c>
      <c r="D16" s="11">
        <v>5.8944213591849433E-2</v>
      </c>
      <c r="E16" s="29">
        <v>1.6048574084329267E-4</v>
      </c>
      <c r="F16" s="30">
        <v>5.6530299466869445E-2</v>
      </c>
      <c r="G16" s="10">
        <v>4.148805642433368E-4</v>
      </c>
      <c r="H16" s="11">
        <v>5.6278312633024755E-2</v>
      </c>
      <c r="I16" s="29">
        <v>3.4245117291648725E-4</v>
      </c>
      <c r="J16" s="30">
        <v>5.1204080615175049E-2</v>
      </c>
      <c r="K16" s="10">
        <v>-9.6084454457379923E-4</v>
      </c>
      <c r="L16" s="11">
        <v>4.7802962233332413E-2</v>
      </c>
      <c r="M16" s="29">
        <v>6.9771878196669024E-4</v>
      </c>
      <c r="N16" s="30">
        <v>4.8111195651831133E-2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-1.1591260243991968E-3</v>
      </c>
      <c r="D17" s="11">
        <v>4.69147590366756E-2</v>
      </c>
      <c r="E17" s="29">
        <v>-3.1689907985046569E-4</v>
      </c>
      <c r="F17" s="30">
        <v>4.6004424418879468E-2</v>
      </c>
      <c r="G17" s="10">
        <v>7.0236534033635257E-4</v>
      </c>
      <c r="H17" s="11">
        <v>4.6687601198537786E-2</v>
      </c>
      <c r="I17" s="29">
        <v>-4.7513311509005194E-4</v>
      </c>
      <c r="J17" s="30">
        <v>4.7918870791216393E-2</v>
      </c>
      <c r="K17" s="10">
        <v>5.9103956941017289E-4</v>
      </c>
      <c r="L17" s="11">
        <v>4.9399909811537898E-2</v>
      </c>
      <c r="M17" s="29">
        <v>-1.4037628925137537E-6</v>
      </c>
      <c r="N17" s="30">
        <v>5.0847140792836365E-2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-4.4548831251073177E-5</v>
      </c>
      <c r="D18" s="11">
        <v>1.643382500753913E-3</v>
      </c>
      <c r="E18" s="29">
        <v>-1.8444616093486339E-5</v>
      </c>
      <c r="F18" s="30">
        <v>1.578190411647846E-3</v>
      </c>
      <c r="G18" s="10">
        <v>1.2408537404674308E-5</v>
      </c>
      <c r="H18" s="11">
        <v>1.5681005059602158E-3</v>
      </c>
      <c r="I18" s="29">
        <v>-1.1581768876970467E-5</v>
      </c>
      <c r="J18" s="30">
        <v>1.5403433020996313E-3</v>
      </c>
      <c r="K18" s="10">
        <v>4.9391668158060235E-6</v>
      </c>
      <c r="L18" s="11">
        <v>1.5428755380765269E-3</v>
      </c>
      <c r="M18" s="29">
        <v>-2.2676535254864422E-5</v>
      </c>
      <c r="N18" s="30">
        <v>1.5294140111193938E-3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1.1773982898232336E-2</v>
      </c>
      <c r="D19" s="11">
        <v>-2.0741915156875347E-3</v>
      </c>
      <c r="E19" s="29">
        <v>4.0348579789634045E-3</v>
      </c>
      <c r="F19" s="30">
        <v>5.7797926318819389E-3</v>
      </c>
      <c r="G19" s="10">
        <v>1.1605664679345501E-3</v>
      </c>
      <c r="H19" s="11">
        <v>3.6036583348161774E-3</v>
      </c>
      <c r="I19" s="29">
        <v>4.5292993819970881E-3</v>
      </c>
      <c r="J19" s="30">
        <v>5.9463674368114457E-3</v>
      </c>
      <c r="K19" s="10">
        <v>-5.1882098195143618E-3</v>
      </c>
      <c r="L19" s="11">
        <v>3.2128637520543049E-3</v>
      </c>
      <c r="M19" s="29">
        <v>6.0555754736894328E-3</v>
      </c>
      <c r="N19" s="30">
        <v>6.3771335863770161E-4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-1.8182574140582919E-4</v>
      </c>
      <c r="F20" s="30">
        <v>3.9760667433342601E-4</v>
      </c>
      <c r="G20" s="10">
        <v>-1.2008249486640584E-4</v>
      </c>
      <c r="H20" s="11">
        <v>5.0380558933280312E-4</v>
      </c>
      <c r="I20" s="29">
        <v>0</v>
      </c>
      <c r="J20" s="30">
        <v>0</v>
      </c>
      <c r="K20" s="10">
        <v>-7.7247167571570861E-6</v>
      </c>
      <c r="L20" s="11">
        <v>-5.8604876299263296E-6</v>
      </c>
      <c r="M20" s="29">
        <v>-1.0767332525495618E-4</v>
      </c>
      <c r="N20" s="30">
        <v>3.0697870124650039E-4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-9.30759804791511E-11</v>
      </c>
      <c r="D21" s="11">
        <v>3.654548572527069E-9</v>
      </c>
      <c r="E21" s="29">
        <v>1.8761758046032465E-5</v>
      </c>
      <c r="F21" s="30">
        <v>4.4989497389548666E-4</v>
      </c>
      <c r="G21" s="10">
        <v>-3.0293146967423612E-11</v>
      </c>
      <c r="H21" s="11">
        <v>3.4507048009797073E-9</v>
      </c>
      <c r="I21" s="29">
        <v>-2.8622517383195732E-11</v>
      </c>
      <c r="J21" s="30">
        <v>3.3692067263438976E-9</v>
      </c>
      <c r="K21" s="10">
        <v>-9.6858537602118873E-12</v>
      </c>
      <c r="L21" s="11">
        <v>3.3613902789706148E-9</v>
      </c>
      <c r="M21" s="29">
        <v>2.6969462302702921E-11</v>
      </c>
      <c r="N21" s="30">
        <v>3.3619687848179375E-9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1.1181917631608732E-3</v>
      </c>
      <c r="D22" s="11">
        <v>0.14624782806076167</v>
      </c>
      <c r="E22" s="29">
        <v>9.5813184591739546E-4</v>
      </c>
      <c r="F22" s="30">
        <v>0.14504577425735388</v>
      </c>
      <c r="G22" s="10">
        <v>1.3112764039014048E-3</v>
      </c>
      <c r="H22" s="11">
        <v>0.14907162913877936</v>
      </c>
      <c r="I22" s="29">
        <v>7.8899916592351416E-4</v>
      </c>
      <c r="J22" s="30">
        <v>0.15363182100118439</v>
      </c>
      <c r="K22" s="10">
        <v>3.8506350864310219E-4</v>
      </c>
      <c r="L22" s="11">
        <v>0.15754239582540472</v>
      </c>
      <c r="M22" s="29">
        <v>1.0260289636241122E-3</v>
      </c>
      <c r="N22" s="30">
        <v>0.15792722944833723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2.9574396971933702E-6</v>
      </c>
      <c r="D23" s="11">
        <v>8.8860641041832375E-3</v>
      </c>
      <c r="E23" s="29">
        <v>8.3379072344437475E-7</v>
      </c>
      <c r="F23" s="30">
        <v>8.4852583864183598E-3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1.2746799020068566E-5</v>
      </c>
      <c r="D25" s="11">
        <v>1.3316222103752604E-3</v>
      </c>
      <c r="E25" s="29">
        <v>4.4563001820217146E-6</v>
      </c>
      <c r="F25" s="30">
        <v>1.3078411551061156E-3</v>
      </c>
      <c r="G25" s="10">
        <v>7.3855533782883403E-6</v>
      </c>
      <c r="H25" s="11">
        <v>1.3089712794968089E-3</v>
      </c>
      <c r="I25" s="29">
        <v>7.2867878225136962E-6</v>
      </c>
      <c r="J25" s="30">
        <v>1.2976109843268295E-3</v>
      </c>
      <c r="K25" s="10">
        <v>0</v>
      </c>
      <c r="L25" s="11">
        <v>1.3214456043360017E-3</v>
      </c>
      <c r="M25" s="29">
        <v>1.1810800083781047E-5</v>
      </c>
      <c r="N25" s="30">
        <v>1.8285959081954825E-3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2.7900000000000001E-2</v>
      </c>
      <c r="D27" s="15">
        <v>0.99999999999999989</v>
      </c>
      <c r="E27" s="31">
        <v>0.01</v>
      </c>
      <c r="F27" s="32">
        <v>1</v>
      </c>
      <c r="G27" s="14">
        <v>8.3432671528125297E-3</v>
      </c>
      <c r="H27" s="15">
        <v>0.99999999999999989</v>
      </c>
      <c r="I27" s="31">
        <v>1.3317536703441E-2</v>
      </c>
      <c r="J27" s="32">
        <v>1</v>
      </c>
      <c r="K27" s="14">
        <v>-1.0265035023414798E-2</v>
      </c>
      <c r="L27" s="15">
        <v>0.99999999999999978</v>
      </c>
      <c r="M27" s="31">
        <v>1.7000000000000001E-2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3">
        <v>320138</v>
      </c>
      <c r="D28" s="64"/>
      <c r="E28" s="61">
        <v>118077</v>
      </c>
      <c r="F28" s="62"/>
      <c r="G28" s="63">
        <v>98965</v>
      </c>
      <c r="H28" s="64"/>
      <c r="I28" s="61">
        <v>159288</v>
      </c>
      <c r="J28" s="62"/>
      <c r="K28" s="63">
        <v>-124302</v>
      </c>
      <c r="L28" s="64"/>
      <c r="M28" s="61">
        <v>204278</v>
      </c>
      <c r="N28" s="62"/>
      <c r="O28" s="63"/>
      <c r="P28" s="64"/>
      <c r="Q28" s="61"/>
      <c r="R28" s="62"/>
      <c r="S28" s="63"/>
      <c r="T28" s="64"/>
      <c r="U28" s="61"/>
      <c r="V28" s="62"/>
      <c r="W28" s="63"/>
      <c r="X28" s="64"/>
      <c r="Y28" s="61"/>
      <c r="Z28" s="62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8" t="s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1.3577635809702886E-2</v>
      </c>
      <c r="D34" s="19">
        <v>0.68408197973675178</v>
      </c>
      <c r="E34" s="33">
        <v>6.4018222450424218E-3</v>
      </c>
      <c r="F34" s="34">
        <v>0.68574496975695842</v>
      </c>
      <c r="G34" s="18">
        <v>2.1864717138054481E-3</v>
      </c>
      <c r="H34" s="19">
        <v>0.68406764393299013</v>
      </c>
      <c r="I34" s="33">
        <v>6.6197451350632174E-3</v>
      </c>
      <c r="J34" s="34">
        <v>0.68997434530871082</v>
      </c>
      <c r="K34" s="18">
        <v>1.0201643817211684E-3</v>
      </c>
      <c r="L34" s="19">
        <v>0.70333225330430738</v>
      </c>
      <c r="M34" s="33">
        <v>6.2723554564066844E-3</v>
      </c>
      <c r="N34" s="34">
        <v>0.70660304408242203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1.4322364190297115E-2</v>
      </c>
      <c r="D35" s="11">
        <v>0.31591802026324828</v>
      </c>
      <c r="E35" s="29">
        <v>3.5981777549575771E-3</v>
      </c>
      <c r="F35" s="30">
        <v>0.31425503024304163</v>
      </c>
      <c r="G35" s="10">
        <v>6.1567954390070812E-3</v>
      </c>
      <c r="H35" s="11">
        <v>0.31593235606700992</v>
      </c>
      <c r="I35" s="29">
        <v>6.6977915683777813E-3</v>
      </c>
      <c r="J35" s="30">
        <v>0.31002565469128929</v>
      </c>
      <c r="K35" s="10">
        <v>-1.1285199405135967E-2</v>
      </c>
      <c r="L35" s="11">
        <v>0.29666774669569262</v>
      </c>
      <c r="M35" s="29">
        <v>1.0727644543593319E-2</v>
      </c>
      <c r="N35" s="30">
        <v>0.29339695591757797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2.7900000000000001E-2</v>
      </c>
      <c r="D36" s="15">
        <v>1</v>
      </c>
      <c r="E36" s="31">
        <v>0.01</v>
      </c>
      <c r="F36" s="32">
        <v>1</v>
      </c>
      <c r="G36" s="14">
        <v>8.3432671528125297E-3</v>
      </c>
      <c r="H36" s="15">
        <v>1</v>
      </c>
      <c r="I36" s="31">
        <v>1.3317536703441E-2</v>
      </c>
      <c r="J36" s="32">
        <v>1</v>
      </c>
      <c r="K36" s="14">
        <v>-1.0265035023414798E-2</v>
      </c>
      <c r="L36" s="15">
        <v>1</v>
      </c>
      <c r="M36" s="31">
        <v>1.7000000000000001E-2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8" t="s">
        <v>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2.4368780472463037E-2</v>
      </c>
      <c r="D41" s="19">
        <v>0.76059776940991752</v>
      </c>
      <c r="E41" s="33">
        <v>8.0395496868476361E-3</v>
      </c>
      <c r="F41" s="34">
        <v>0.76449988691230508</v>
      </c>
      <c r="G41" s="18">
        <v>6.5932285850891859E-3</v>
      </c>
      <c r="H41" s="19">
        <v>0.76374020998256864</v>
      </c>
      <c r="I41" s="33">
        <v>1.1843507316918729E-2</v>
      </c>
      <c r="J41" s="34">
        <v>0.75679315331747987</v>
      </c>
      <c r="K41" s="18">
        <v>-1.126883266285162E-2</v>
      </c>
      <c r="L41" s="19">
        <v>0.75020191810945869</v>
      </c>
      <c r="M41" s="33">
        <v>1.5076623327267875E-2</v>
      </c>
      <c r="N41" s="34">
        <v>0.74772566237495341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3.5312195275369637E-3</v>
      </c>
      <c r="D42" s="11">
        <v>0.23940223059008253</v>
      </c>
      <c r="E42" s="29">
        <v>1.960450313152365E-3</v>
      </c>
      <c r="F42" s="30">
        <v>0.23550011308769492</v>
      </c>
      <c r="G42" s="10">
        <v>1.7500385677233447E-3</v>
      </c>
      <c r="H42" s="11">
        <v>0.23625979001743136</v>
      </c>
      <c r="I42" s="29">
        <v>1.4740293865222716E-3</v>
      </c>
      <c r="J42" s="30">
        <v>0.2432068466825201</v>
      </c>
      <c r="K42" s="10">
        <v>1.0037976394368217E-3</v>
      </c>
      <c r="L42" s="11">
        <v>0.24979808189054131</v>
      </c>
      <c r="M42" s="29">
        <v>1.9233766727321246E-3</v>
      </c>
      <c r="N42" s="30">
        <v>0.25227433762504659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2.7900000000000001E-2</v>
      </c>
      <c r="D43" s="15">
        <v>1</v>
      </c>
      <c r="E43" s="31">
        <v>0.01</v>
      </c>
      <c r="F43" s="32">
        <v>1</v>
      </c>
      <c r="G43" s="14">
        <v>8.3432671528125297E-3</v>
      </c>
      <c r="H43" s="15">
        <v>1</v>
      </c>
      <c r="I43" s="31">
        <v>1.3317536703441E-2</v>
      </c>
      <c r="J43" s="32">
        <v>1</v>
      </c>
      <c r="K43" s="14">
        <v>-1.0265035023414798E-2</v>
      </c>
      <c r="L43" s="15">
        <v>1</v>
      </c>
      <c r="M43" s="31">
        <v>1.7000000000000001E-2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8" t="s">
        <v>0</v>
      </c>
      <c r="D45" s="59"/>
      <c r="E45" s="59"/>
      <c r="F45" s="59"/>
      <c r="G45" s="48"/>
      <c r="H45" s="48"/>
      <c r="I45" s="48"/>
      <c r="J45" s="48"/>
    </row>
    <row r="46" spans="2:26" ht="15.75">
      <c r="B46" s="23" t="s">
        <v>39</v>
      </c>
      <c r="C46" s="65" t="str">
        <f ca="1">CONCATENATE(INDIRECT(CONCATENATE($C$2,C4))," - ",INDIRECT(CONCATENATE($C$2,G4))," ",$B$4)</f>
        <v>ינואר - מרץ 2019</v>
      </c>
      <c r="D46" s="66"/>
      <c r="E46" s="56" t="str">
        <f ca="1">CONCATENATE(INDIRECT(CONCATENATE($C$2,C4))," - ",INDIRECT(CONCATENATE($C$2,M4))," ",$B$4)</f>
        <v>ינואר - יוני 2019</v>
      </c>
      <c r="F46" s="57"/>
      <c r="G46" s="55"/>
      <c r="H46" s="55"/>
      <c r="I46" s="55"/>
      <c r="J46" s="55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-6.0074324344372432E-4</v>
      </c>
      <c r="D48" s="11">
        <f>H8</f>
        <v>0.11585747678444505</v>
      </c>
      <c r="E48" s="29">
        <f t="shared" ref="E48:E66" si="0">(I8+1)*(K8+1)*(M8+1)*(C48+1)-1</f>
        <v>-8.2424661932023469E-4</v>
      </c>
      <c r="F48" s="44">
        <f>N8</f>
        <v>0.13877409119274112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4.7595545473952949E-3</v>
      </c>
      <c r="D49" s="11">
        <f t="shared" ref="D49:D67" si="2">H9</f>
        <v>0.17013554422774294</v>
      </c>
      <c r="E49" s="29">
        <f t="shared" si="0"/>
        <v>6.9601814368946968E-3</v>
      </c>
      <c r="F49" s="44">
        <f t="shared" ref="F49:F67" si="3">N9</f>
        <v>0.16614649254559011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5.8839332475149053E-3</v>
      </c>
      <c r="D52" s="11">
        <f t="shared" si="2"/>
        <v>0.197314971715083</v>
      </c>
      <c r="E52" s="29">
        <f t="shared" si="0"/>
        <v>9.5527516422424519E-3</v>
      </c>
      <c r="F52" s="44">
        <f t="shared" si="3"/>
        <v>0.18951073982366842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1.1590415781523866E-3</v>
      </c>
      <c r="D53" s="11">
        <f t="shared" si="2"/>
        <v>2.7600185274142489E-2</v>
      </c>
      <c r="E53" s="29">
        <f t="shared" si="0"/>
        <v>1.6330814719083264E-3</v>
      </c>
      <c r="F53" s="44">
        <f t="shared" si="3"/>
        <v>2.7424233764501194E-2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8.1284242450334609E-3</v>
      </c>
      <c r="D54" s="11">
        <f t="shared" si="2"/>
        <v>0.12979610390222557</v>
      </c>
      <c r="E54" s="29">
        <f t="shared" si="0"/>
        <v>1.3849232698742719E-2</v>
      </c>
      <c r="F54" s="44">
        <f t="shared" si="3"/>
        <v>0.13102618799788654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6.5302947996992433E-3</v>
      </c>
      <c r="D55" s="11">
        <f t="shared" si="2"/>
        <v>0.10027363596570815</v>
      </c>
      <c r="E55" s="29">
        <f t="shared" si="0"/>
        <v>7.1491097902938172E-3</v>
      </c>
      <c r="F55" s="44">
        <f t="shared" si="3"/>
        <v>8.5929983441440039E-2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1.1425499911457138E-3</v>
      </c>
      <c r="D56" s="11">
        <f t="shared" si="2"/>
        <v>5.6278312633024755E-2</v>
      </c>
      <c r="E56" s="29">
        <f t="shared" si="0"/>
        <v>1.2212044289321433E-3</v>
      </c>
      <c r="F56" s="44">
        <f t="shared" si="3"/>
        <v>4.8111195651831133E-2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-7.7432888882034145E-4</v>
      </c>
      <c r="D57" s="11">
        <f t="shared" si="2"/>
        <v>4.6687601198537786E-2</v>
      </c>
      <c r="E57" s="29">
        <f t="shared" si="0"/>
        <v>-6.6019562734254134E-4</v>
      </c>
      <c r="F57" s="44">
        <f t="shared" si="3"/>
        <v>5.0847140792836365E-2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-5.0584869900061058E-5</v>
      </c>
      <c r="D58" s="11">
        <f t="shared" si="2"/>
        <v>1.5681005059602158E-3</v>
      </c>
      <c r="E58" s="29">
        <f t="shared" si="0"/>
        <v>-7.9902430687894821E-5</v>
      </c>
      <c r="F58" s="44">
        <f t="shared" si="3"/>
        <v>1.5294140111193938E-3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1.7035316038865878E-2</v>
      </c>
      <c r="D59" s="11">
        <f t="shared" si="2"/>
        <v>3.6036583348161774E-3</v>
      </c>
      <c r="E59" s="29">
        <f t="shared" si="0"/>
        <v>2.2495812923812197E-2</v>
      </c>
      <c r="F59" s="44">
        <f t="shared" si="3"/>
        <v>6.3771335863770161E-4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-3.0188640218353768E-4</v>
      </c>
      <c r="D60" s="11">
        <f t="shared" si="2"/>
        <v>5.0380558933280312E-4</v>
      </c>
      <c r="E60" s="29">
        <f t="shared" si="0"/>
        <v>-4.1724877560112006E-4</v>
      </c>
      <c r="F60" s="44">
        <f t="shared" si="3"/>
        <v>3.0697870124650039E-4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1.8761634674513417E-5</v>
      </c>
      <c r="D61" s="11">
        <f t="shared" si="2"/>
        <v>3.4507048009797073E-9</v>
      </c>
      <c r="E61" s="29">
        <f t="shared" si="0"/>
        <v>1.8761623335583621E-5</v>
      </c>
      <c r="F61" s="44">
        <f t="shared" si="3"/>
        <v>3.3619687848179375E-9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3.3913954271420632E-3</v>
      </c>
      <c r="D62" s="11">
        <f t="shared" si="2"/>
        <v>0.14907162913877936</v>
      </c>
      <c r="E62" s="29">
        <f t="shared" si="0"/>
        <v>5.6004623116368002E-3</v>
      </c>
      <c r="F62" s="44">
        <f t="shared" si="3"/>
        <v>0.15792722944833723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3.7912328862965694E-6</v>
      </c>
      <c r="D63" s="11">
        <f t="shared" si="2"/>
        <v>0</v>
      </c>
      <c r="E63" s="29">
        <f t="shared" si="0"/>
        <v>3.7912328862965694E-6</v>
      </c>
      <c r="F63" s="44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2.4588836438743655E-5</v>
      </c>
      <c r="D65" s="11">
        <f t="shared" si="2"/>
        <v>1.3089712794968089E-3</v>
      </c>
      <c r="E65" s="29">
        <f t="shared" si="0"/>
        <v>4.368697999712623E-5</v>
      </c>
      <c r="F65" s="44">
        <f t="shared" si="3"/>
        <v>1.8285959081954825E-3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41">
        <f t="shared" si="1"/>
        <v>4.6840804749439746E-2</v>
      </c>
      <c r="D67" s="42">
        <f t="shared" si="2"/>
        <v>0.99999999999999989</v>
      </c>
      <c r="E67" s="37">
        <f>(I27+1)*(K27+1)*(M27+1)*(C67+1)-1</f>
        <v>6.7741363767777729E-2</v>
      </c>
      <c r="F67" s="45">
        <f t="shared" si="3"/>
        <v>1</v>
      </c>
      <c r="G67" s="51"/>
      <c r="H67" s="51"/>
      <c r="I67" s="51"/>
      <c r="J67" s="51"/>
    </row>
    <row r="68" spans="2:10">
      <c r="B68" s="35" t="s">
        <v>40</v>
      </c>
      <c r="C68" s="63">
        <f>C28+E28+G28</f>
        <v>537180</v>
      </c>
      <c r="D68" s="64"/>
      <c r="E68" s="61">
        <f>I28+K28+M28+C68</f>
        <v>776444</v>
      </c>
      <c r="F68" s="67"/>
      <c r="G68" s="54"/>
      <c r="H68" s="54"/>
      <c r="I68" s="54"/>
      <c r="J68" s="54"/>
    </row>
    <row r="69" spans="2:10">
      <c r="B69" s="16"/>
      <c r="C69" s="17"/>
      <c r="D69" s="17"/>
      <c r="E69" s="17"/>
      <c r="F69" s="17"/>
      <c r="G69" s="52"/>
      <c r="H69" s="52"/>
      <c r="I69" s="52"/>
      <c r="J69" s="52"/>
    </row>
    <row r="70" spans="2:10" ht="15.75">
      <c r="C70" s="58" t="s">
        <v>0</v>
      </c>
      <c r="D70" s="59"/>
      <c r="E70" s="59"/>
      <c r="F70" s="59"/>
      <c r="G70" s="48"/>
      <c r="H70" s="48"/>
      <c r="I70" s="48"/>
      <c r="J70" s="48"/>
    </row>
    <row r="71" spans="2:10" ht="15.75">
      <c r="B71" s="23" t="s">
        <v>39</v>
      </c>
      <c r="C71" s="65" t="str">
        <f ca="1">CONCATENATE(INDIRECT(CONCATENATE($C$2,$C$4))," - ",INDIRECT(CONCATENATE($C$2,$G$4))," ",$B$4)</f>
        <v>ינואר - מרץ 2019</v>
      </c>
      <c r="D71" s="66"/>
      <c r="E71" s="56" t="str">
        <f ca="1">CONCATENATE(INDIRECT(CONCATENATE($C$2,$C$4))," - ",INDIRECT(CONCATENATE($C$2,$M4))," ",$B$4)</f>
        <v>ינואר - יוני 2019</v>
      </c>
      <c r="F71" s="57"/>
      <c r="G71" s="55"/>
      <c r="H71" s="55"/>
      <c r="I71" s="55"/>
      <c r="J71" s="55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49"/>
      <c r="H72" s="49"/>
      <c r="I72" s="49"/>
      <c r="J72" s="49"/>
    </row>
    <row r="73" spans="2:10">
      <c r="B73" s="9" t="s">
        <v>35</v>
      </c>
      <c r="C73" s="18">
        <f>(C34+1)*(E34+1)*(G34+1)-1</f>
        <v>2.2296725951049812E-2</v>
      </c>
      <c r="D73" s="19">
        <f>H34</f>
        <v>0.68406764393299013</v>
      </c>
      <c r="E73" s="33">
        <f t="shared" ref="E73:E74" si="4">(I34+1)*(K34+1)*(M34+1)*(C73+1)-1</f>
        <v>3.6575124682233007E-2</v>
      </c>
      <c r="F73" s="46">
        <f>N34</f>
        <v>0.70660304408242203</v>
      </c>
      <c r="G73" s="50"/>
      <c r="H73" s="50"/>
      <c r="I73" s="50"/>
      <c r="J73" s="50"/>
    </row>
    <row r="74" spans="2:10">
      <c r="B74" s="12" t="s">
        <v>36</v>
      </c>
      <c r="C74" s="18">
        <f t="shared" ref="C74:C75" si="5">(C35+1)*(E35+1)*(G35+1)-1</f>
        <v>2.4239522194237084E-2</v>
      </c>
      <c r="D74" s="19">
        <f t="shared" ref="D74:D75" si="6">H35</f>
        <v>0.31593235606700992</v>
      </c>
      <c r="E74" s="33">
        <f t="shared" si="4"/>
        <v>3.0399941753544102E-2</v>
      </c>
      <c r="F74" s="46">
        <f t="shared" ref="F74:F75" si="7">N35</f>
        <v>0.29339695591757797</v>
      </c>
      <c r="G74" s="50"/>
      <c r="H74" s="50"/>
      <c r="I74" s="50"/>
      <c r="J74" s="50"/>
    </row>
    <row r="75" spans="2:10">
      <c r="B75" s="13" t="s">
        <v>44</v>
      </c>
      <c r="C75" s="39">
        <f t="shared" si="5"/>
        <v>4.6840804749439746E-2</v>
      </c>
      <c r="D75" s="40">
        <f t="shared" si="6"/>
        <v>1</v>
      </c>
      <c r="E75" s="38">
        <f>(I36+1)*(K36+1)*(M36+1)*(C75+1)-1</f>
        <v>6.7741363767777729E-2</v>
      </c>
      <c r="F75" s="47">
        <f t="shared" si="7"/>
        <v>1</v>
      </c>
      <c r="G75" s="51"/>
      <c r="H75" s="51"/>
      <c r="I75" s="51"/>
      <c r="J75" s="51"/>
    </row>
    <row r="76" spans="2:10">
      <c r="B76" s="16"/>
      <c r="C76" s="17"/>
      <c r="D76" s="17"/>
      <c r="E76" s="17"/>
      <c r="F76" s="17"/>
      <c r="G76" s="52"/>
      <c r="H76" s="52"/>
      <c r="I76" s="52"/>
      <c r="J76" s="52"/>
    </row>
    <row r="77" spans="2:10" ht="15.75">
      <c r="C77" s="58" t="s">
        <v>0</v>
      </c>
      <c r="D77" s="59"/>
      <c r="E77" s="59"/>
      <c r="F77" s="59"/>
      <c r="G77" s="48"/>
      <c r="H77" s="48"/>
      <c r="I77" s="48"/>
      <c r="J77" s="48"/>
    </row>
    <row r="78" spans="2:10" ht="15.75">
      <c r="B78" s="23" t="s">
        <v>39</v>
      </c>
      <c r="C78" s="65" t="str">
        <f ca="1">CONCATENATE(INDIRECT(CONCATENATE($C$2,$C$4))," - ",INDIRECT(CONCATENATE($C$2,$G$4))," ",$B$4)</f>
        <v>ינואר - מרץ 2019</v>
      </c>
      <c r="D78" s="66"/>
      <c r="E78" s="56" t="str">
        <f ca="1">CONCATENATE(INDIRECT(CONCATENATE($C$2,$C$4))," - ",INDIRECT(CONCATENATE($C$2,$M$4))," ",$B$4)</f>
        <v>ינואר - יוני 2019</v>
      </c>
      <c r="F78" s="57"/>
      <c r="G78" s="55"/>
      <c r="H78" s="55"/>
      <c r="I78" s="55"/>
      <c r="J78" s="55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3.941244000054378E-2</v>
      </c>
      <c r="D80" s="19">
        <f>H41</f>
        <v>0.76374020998256864</v>
      </c>
      <c r="E80" s="33">
        <f t="shared" ref="E80:E82" si="8">(I41+1)*(K41+1)*(M41+1)*(C80+1)-1</f>
        <v>5.5548785400103551E-2</v>
      </c>
      <c r="F80" s="46">
        <f>N41</f>
        <v>0.74772566237495341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7.258253937996173E-3</v>
      </c>
      <c r="D81" s="19">
        <f t="shared" ref="D81:D82" si="10">H42</f>
        <v>0.23625979001743136</v>
      </c>
      <c r="E81" s="33">
        <f t="shared" si="8"/>
        <v>1.1697696310079886E-2</v>
      </c>
      <c r="F81" s="46">
        <f t="shared" ref="F81:F82" si="11">N42</f>
        <v>0.25227433762504659</v>
      </c>
      <c r="G81" s="50"/>
      <c r="H81" s="50"/>
      <c r="I81" s="50"/>
      <c r="J81" s="50"/>
    </row>
    <row r="82" spans="2:10">
      <c r="B82" s="13" t="s">
        <v>44</v>
      </c>
      <c r="C82" s="39">
        <f t="shared" si="9"/>
        <v>4.6840804749439746E-2</v>
      </c>
      <c r="D82" s="40">
        <f t="shared" si="10"/>
        <v>1</v>
      </c>
      <c r="E82" s="38">
        <f t="shared" si="8"/>
        <v>6.7741363767777729E-2</v>
      </c>
      <c r="F82" s="47">
        <f t="shared" si="11"/>
        <v>1</v>
      </c>
      <c r="G82" s="51"/>
      <c r="H82" s="51"/>
      <c r="I82" s="51"/>
      <c r="J82" s="51"/>
    </row>
    <row r="83" spans="2:10">
      <c r="G83" s="53"/>
      <c r="H83" s="53"/>
      <c r="I83" s="53"/>
      <c r="J83" s="53"/>
    </row>
    <row r="84" spans="2:10">
      <c r="G84" s="53"/>
      <c r="H84" s="53"/>
      <c r="I84" s="53"/>
      <c r="J84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89633504-FA02-4D81-BD3E-DA19793C9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