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E39" i="5"/>
  <c r="C6" i="5"/>
  <c r="E32" i="5"/>
  <c r="C32" i="5"/>
  <c r="G4" i="5" l="1"/>
  <c r="E6" i="5"/>
  <c r="C46" i="5"/>
  <c r="C71" i="5"/>
  <c r="G6" i="5"/>
  <c r="G39" i="5"/>
  <c r="G32" i="5"/>
  <c r="I4" i="5" l="1"/>
  <c r="I39" i="5"/>
  <c r="C78" i="5"/>
  <c r="I32" i="5"/>
  <c r="I6" i="5"/>
  <c r="K4" i="5" l="1"/>
  <c r="K6" i="5"/>
  <c r="K32" i="5"/>
  <c r="K39" i="5"/>
  <c r="M4" i="5" l="1"/>
  <c r="E46" i="5"/>
  <c r="M32" i="5"/>
  <c r="E78" i="5"/>
  <c r="O4" i="5" l="1"/>
  <c r="O32" i="5"/>
  <c r="M6" i="5"/>
  <c r="O6" i="5"/>
  <c r="M39" i="5"/>
  <c r="E71" i="5"/>
  <c r="Q4" i="5" l="1"/>
  <c r="S4" i="5" s="1"/>
  <c r="S39" i="5"/>
  <c r="Q6" i="5"/>
  <c r="S32" i="5"/>
  <c r="O39" i="5"/>
  <c r="Q32" i="5"/>
  <c r="U4" i="5" l="1"/>
  <c r="U32" i="5"/>
  <c r="Q39" i="5"/>
  <c r="U39" i="5"/>
  <c r="S6" i="5"/>
  <c r="W4" i="5" l="1"/>
  <c r="U6" i="5"/>
  <c r="W32" i="5"/>
  <c r="W39" i="5"/>
  <c r="Y4" i="5" l="1"/>
  <c r="Y6" i="5"/>
  <c r="W6" i="5"/>
  <c r="Y39" i="5"/>
  <c r="Y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<sst xmlns="http://schemas.openxmlformats.org/spreadsheetml/2006/main" count="167" uniqueCount="47">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</sst>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2" borderId="22" xfId="421" applyNumberFormat="1" applyFont="1" applyFill="1" applyBorder="1"/>
    <xf numFmtId="10" fontId="3" fillId="2" borderId="23" xfId="421" applyNumberFormat="1" applyFont="1" applyFill="1" applyBorder="1"/>
    <xf numFmtId="10" fontId="3" fillId="4" borderId="22" xfId="421" applyNumberFormat="1" applyFont="1" applyFill="1" applyBorder="1"/>
    <xf numFmtId="10" fontId="3" fillId="4" borderId="23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4.8126933432635591E-2</v>
      </c>
      <c r="E8" s="29">
        <v>0</v>
      </c>
      <c r="F8" s="30">
        <v>4.7836537007411549E-2</v>
      </c>
      <c r="G8" s="10">
        <v>0</v>
      </c>
      <c r="H8" s="11">
        <v>4.237875228029897E-2</v>
      </c>
      <c r="I8" s="29">
        <v>0</v>
      </c>
      <c r="J8" s="30">
        <v>4.1645375454714098E-2</v>
      </c>
      <c r="K8" s="10">
        <v>0</v>
      </c>
      <c r="L8" s="11">
        <v>3.5928536797860365E-2</v>
      </c>
      <c r="M8" s="29">
        <v>0</v>
      </c>
      <c r="N8" s="30">
        <v>3.9406005631827813E-2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1.3300000000000001E-2</v>
      </c>
      <c r="D9" s="11">
        <v>0.95187306656736437</v>
      </c>
      <c r="E9" s="29">
        <v>6.4999999999999997E-3</v>
      </c>
      <c r="F9" s="30">
        <v>0.95216346299258847</v>
      </c>
      <c r="G9" s="10">
        <v>8.3093614382054905E-3</v>
      </c>
      <c r="H9" s="11">
        <v>0.95762124771970114</v>
      </c>
      <c r="I9" s="29">
        <v>4.2339136915019405E-3</v>
      </c>
      <c r="J9" s="30">
        <v>0.95835462454528597</v>
      </c>
      <c r="K9" s="10">
        <v>3.8533140982030356E-3</v>
      </c>
      <c r="L9" s="11">
        <v>0.96407146673760646</v>
      </c>
      <c r="M9" s="29">
        <v>7.2952868379834454E-3</v>
      </c>
      <c r="N9" s="30">
        <v>0.96059107396574772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-3.4525557253157896E-9</v>
      </c>
      <c r="L19" s="11">
        <v>-3.5354666279910687E-9</v>
      </c>
      <c r="M19" s="29">
        <v>4.7131620165555887E-6</v>
      </c>
      <c r="N19" s="30">
        <v>2.9204024244463503E-6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1.3300000000000001E-2</v>
      </c>
      <c r="D27" s="15">
        <v>1</v>
      </c>
      <c r="E27" s="31">
        <v>6.5000000000000006E-3</v>
      </c>
      <c r="F27" s="32">
        <v>1</v>
      </c>
      <c r="G27" s="14">
        <v>8.3093614382054905E-3</v>
      </c>
      <c r="H27" s="15">
        <v>1</v>
      </c>
      <c r="I27" s="31">
        <v>4.2339136915019405E-3</v>
      </c>
      <c r="J27" s="32">
        <v>1</v>
      </c>
      <c r="K27" s="14">
        <v>3.8533106456473099E-3</v>
      </c>
      <c r="L27" s="15">
        <v>1.0000000000000002</v>
      </c>
      <c r="M27" s="31">
        <v>7.3000000000000001E-3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8">
        <v>3687</v>
      </c>
      <c r="D28" s="69"/>
      <c r="E28" s="66">
        <v>1802</v>
      </c>
      <c r="F28" s="67"/>
      <c r="G28" s="68">
        <v>2310</v>
      </c>
      <c r="H28" s="69"/>
      <c r="I28" s="66">
        <v>1166</v>
      </c>
      <c r="J28" s="67"/>
      <c r="K28" s="68">
        <v>1057.57</v>
      </c>
      <c r="L28" s="69"/>
      <c r="M28" s="66">
        <v>1978.77</v>
      </c>
      <c r="N28" s="67"/>
      <c r="O28" s="68"/>
      <c r="P28" s="69"/>
      <c r="Q28" s="66"/>
      <c r="R28" s="67"/>
      <c r="S28" s="68"/>
      <c r="T28" s="69"/>
      <c r="U28" s="66"/>
      <c r="V28" s="67"/>
      <c r="W28" s="68"/>
      <c r="X28" s="69"/>
      <c r="Y28" s="66"/>
      <c r="Z28" s="6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1.3300000000000003E-2</v>
      </c>
      <c r="D34" s="19">
        <v>1</v>
      </c>
      <c r="E34" s="33">
        <v>6.5000000000000014E-3</v>
      </c>
      <c r="F34" s="34">
        <v>1</v>
      </c>
      <c r="G34" s="18">
        <v>8.3093614382054905E-3</v>
      </c>
      <c r="H34" s="19">
        <v>1</v>
      </c>
      <c r="I34" s="33">
        <v>4.2339136915019405E-3</v>
      </c>
      <c r="J34" s="34">
        <v>1</v>
      </c>
      <c r="K34" s="18">
        <v>3.8533106456473099E-3</v>
      </c>
      <c r="L34" s="19">
        <v>1</v>
      </c>
      <c r="M34" s="33">
        <v>7.2999999999999992E-3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1.3300000000000001E-2</v>
      </c>
      <c r="D36" s="15">
        <v>1</v>
      </c>
      <c r="E36" s="31">
        <v>6.5000000000000006E-3</v>
      </c>
      <c r="F36" s="32">
        <v>1</v>
      </c>
      <c r="G36" s="14">
        <v>8.3093614382054905E-3</v>
      </c>
      <c r="H36" s="15">
        <v>1</v>
      </c>
      <c r="I36" s="31">
        <v>4.2339136915019405E-3</v>
      </c>
      <c r="J36" s="32">
        <v>1</v>
      </c>
      <c r="K36" s="14">
        <v>3.8533106456473099E-3</v>
      </c>
      <c r="L36" s="15">
        <v>1</v>
      </c>
      <c r="M36" s="31">
        <v>7.3000000000000001E-3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1.3300000000000003E-2</v>
      </c>
      <c r="D41" s="19">
        <v>1</v>
      </c>
      <c r="E41" s="33">
        <v>6.5000000000000014E-3</v>
      </c>
      <c r="F41" s="34">
        <v>1</v>
      </c>
      <c r="G41" s="18">
        <v>8.3093614382054905E-3</v>
      </c>
      <c r="H41" s="19">
        <v>1</v>
      </c>
      <c r="I41" s="33">
        <v>4.2339136915019405E-3</v>
      </c>
      <c r="J41" s="34">
        <v>1</v>
      </c>
      <c r="K41" s="18">
        <v>3.8533106456473099E-3</v>
      </c>
      <c r="L41" s="19">
        <v>1</v>
      </c>
      <c r="M41" s="33">
        <v>7.2952868379834454E-3</v>
      </c>
      <c r="N41" s="34">
        <v>0.99999707959757556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4.7131620165555887E-6</v>
      </c>
      <c r="N42" s="30">
        <v>2.9204024244463503E-6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1.3300000000000001E-2</v>
      </c>
      <c r="D43" s="15">
        <v>1</v>
      </c>
      <c r="E43" s="31">
        <v>6.5000000000000006E-3</v>
      </c>
      <c r="F43" s="32">
        <v>1</v>
      </c>
      <c r="G43" s="48">
        <v>8.3093614382054905E-3</v>
      </c>
      <c r="H43" s="49">
        <v>1</v>
      </c>
      <c r="I43" s="50">
        <v>4.2339136915019405E-3</v>
      </c>
      <c r="J43" s="51">
        <v>1</v>
      </c>
      <c r="K43" s="14">
        <v>3.8533106456473099E-3</v>
      </c>
      <c r="L43" s="15">
        <v>1</v>
      </c>
      <c r="M43" s="31">
        <v>7.3000000000000001E-3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G44" s="52"/>
      <c r="H44" s="52"/>
      <c r="I44" s="52"/>
      <c r="J44" s="52"/>
    </row>
    <row r="45" spans="2:26" ht="15.75">
      <c r="C45" s="63" t="s">
        <v>0</v>
      </c>
      <c r="D45" s="64"/>
      <c r="E45" s="64"/>
      <c r="F45" s="64"/>
      <c r="G45" s="53"/>
      <c r="H45" s="53"/>
      <c r="I45" s="53"/>
      <c r="J45" s="53"/>
    </row>
    <row r="46" spans="2:26" ht="15.75">
      <c r="B46" s="23" t="s">
        <v>39</v>
      </c>
      <c r="C46" s="59" t="str">
        <f ca="1">CONCATENATE(INDIRECT(CONCATENATE($C$2,C4))," - ",INDIRECT(CONCATENATE($C$2,G4))," ",$B$4)</f>
        <v>ינואר - מרץ 2019</v>
      </c>
      <c r="D46" s="60"/>
      <c r="E46" s="61" t="str">
        <f ca="1">CONCATENATE(INDIRECT(CONCATENATE($C$2,C4))," - ",INDIRECT(CONCATENATE($C$2,M4))," ",$B$4)</f>
        <v>ינואר - יוני 2019</v>
      </c>
      <c r="F46" s="62"/>
      <c r="G46" s="58"/>
      <c r="H46" s="58"/>
      <c r="I46" s="58"/>
      <c r="J46" s="58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54"/>
      <c r="H47" s="54"/>
      <c r="I47" s="54"/>
      <c r="J47" s="54"/>
    </row>
    <row r="48" spans="2:26">
      <c r="B48" s="9" t="s">
        <v>5</v>
      </c>
      <c r="C48" s="10">
        <f>(C8+1)*(E8+1)*(G8+1)-1</f>
        <v>0</v>
      </c>
      <c r="D48" s="11">
        <f>H8</f>
        <v>4.237875228029897E-2</v>
      </c>
      <c r="E48" s="29">
        <f t="shared" ref="E48:E66" si="0">(I8+1)*(K8+1)*(M8+1)*(C48+1)-1</f>
        <v>0</v>
      </c>
      <c r="F48" s="44">
        <f>N8</f>
        <v>3.9406005631827813E-2</v>
      </c>
      <c r="G48" s="55"/>
      <c r="H48" s="55"/>
      <c r="I48" s="55"/>
      <c r="J48" s="55"/>
    </row>
    <row r="49" spans="2:10">
      <c r="B49" s="12" t="s">
        <v>7</v>
      </c>
      <c r="C49" s="10">
        <f t="shared" ref="C49:C67" si="1">(C9+1)*(E9+1)*(G9+1)-1</f>
        <v>2.8361055138978353E-2</v>
      </c>
      <c r="D49" s="11">
        <f t="shared" ref="D49:D67" si="2">H9</f>
        <v>0.95762124771970114</v>
      </c>
      <c r="E49" s="29">
        <f t="shared" si="0"/>
        <v>4.4257405716288112E-2</v>
      </c>
      <c r="F49" s="44">
        <f t="shared" ref="F49:F67" si="3">N9</f>
        <v>0.96059107396574772</v>
      </c>
      <c r="G49" s="55"/>
      <c r="H49" s="55"/>
      <c r="I49" s="55"/>
      <c r="J49" s="55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5"/>
      <c r="H50" s="55"/>
      <c r="I50" s="55"/>
      <c r="J50" s="55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5"/>
      <c r="H51" s="55"/>
      <c r="I51" s="55"/>
      <c r="J51" s="55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44">
        <f t="shared" si="3"/>
        <v>0</v>
      </c>
      <c r="G52" s="55"/>
      <c r="H52" s="55"/>
      <c r="I52" s="55"/>
      <c r="J52" s="55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44">
        <f t="shared" si="3"/>
        <v>0</v>
      </c>
      <c r="G53" s="55"/>
      <c r="H53" s="55"/>
      <c r="I53" s="55"/>
      <c r="J53" s="55"/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44">
        <f t="shared" si="3"/>
        <v>0</v>
      </c>
      <c r="G54" s="55"/>
      <c r="H54" s="55"/>
      <c r="I54" s="55"/>
      <c r="J54" s="55"/>
    </row>
    <row r="55" spans="2:10">
      <c r="B55" s="12" t="s">
        <v>19</v>
      </c>
      <c r="C55" s="10">
        <f t="shared" si="1"/>
        <v>0</v>
      </c>
      <c r="D55" s="11">
        <f t="shared" si="2"/>
        <v>0</v>
      </c>
      <c r="E55" s="29">
        <f t="shared" si="0"/>
        <v>0</v>
      </c>
      <c r="F55" s="44">
        <f t="shared" si="3"/>
        <v>0</v>
      </c>
      <c r="G55" s="55"/>
      <c r="H55" s="55"/>
      <c r="I55" s="55"/>
      <c r="J55" s="55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44">
        <f t="shared" si="3"/>
        <v>0</v>
      </c>
      <c r="G56" s="55"/>
      <c r="H56" s="55"/>
      <c r="I56" s="55"/>
      <c r="J56" s="55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4">
        <f t="shared" si="3"/>
        <v>0</v>
      </c>
      <c r="G57" s="55"/>
      <c r="H57" s="55"/>
      <c r="I57" s="55"/>
      <c r="J57" s="55"/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44">
        <f t="shared" si="3"/>
        <v>0</v>
      </c>
      <c r="G58" s="55"/>
      <c r="H58" s="55"/>
      <c r="I58" s="55"/>
      <c r="J58" s="55"/>
    </row>
    <row r="59" spans="2:10">
      <c r="B59" s="12" t="s">
        <v>26</v>
      </c>
      <c r="C59" s="10">
        <f t="shared" si="1"/>
        <v>0</v>
      </c>
      <c r="D59" s="11">
        <f t="shared" si="2"/>
        <v>0</v>
      </c>
      <c r="E59" s="29">
        <f t="shared" si="0"/>
        <v>4.7097094444392695E-6</v>
      </c>
      <c r="F59" s="44">
        <f t="shared" si="3"/>
        <v>2.9204024244463503E-6</v>
      </c>
      <c r="G59" s="55"/>
      <c r="H59" s="55"/>
      <c r="I59" s="55"/>
      <c r="J59" s="55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44">
        <f t="shared" si="3"/>
        <v>0</v>
      </c>
      <c r="G60" s="55"/>
      <c r="H60" s="55"/>
      <c r="I60" s="55"/>
      <c r="J60" s="55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44">
        <f t="shared" si="3"/>
        <v>0</v>
      </c>
      <c r="G61" s="55"/>
      <c r="H61" s="55"/>
      <c r="I61" s="55"/>
      <c r="J61" s="55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44">
        <f t="shared" si="3"/>
        <v>0</v>
      </c>
      <c r="G62" s="55"/>
      <c r="H62" s="55"/>
      <c r="I62" s="55"/>
      <c r="J62" s="55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5"/>
      <c r="H63" s="55"/>
      <c r="I63" s="55"/>
      <c r="J63" s="55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5"/>
      <c r="H64" s="55"/>
      <c r="I64" s="55"/>
      <c r="J64" s="55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0</v>
      </c>
      <c r="G65" s="55"/>
      <c r="H65" s="55"/>
      <c r="I65" s="55"/>
      <c r="J65" s="55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5"/>
      <c r="H66" s="55"/>
      <c r="I66" s="55"/>
      <c r="J66" s="55"/>
    </row>
    <row r="67" spans="2:10">
      <c r="B67" s="13" t="s">
        <v>44</v>
      </c>
      <c r="C67" s="39">
        <f t="shared" si="1"/>
        <v>2.8361055138978353E-2</v>
      </c>
      <c r="D67" s="40">
        <f t="shared" si="2"/>
        <v>1</v>
      </c>
      <c r="E67" s="37">
        <f>(I27+1)*(K27+1)*(M27+1)*(C67+1)-1</f>
        <v>4.4262288233528846E-2</v>
      </c>
      <c r="F67" s="45">
        <f t="shared" si="3"/>
        <v>1</v>
      </c>
      <c r="G67" s="56"/>
      <c r="H67" s="56"/>
      <c r="I67" s="56"/>
      <c r="J67" s="56"/>
    </row>
    <row r="68" spans="2:10">
      <c r="B68" s="35" t="s">
        <v>40</v>
      </c>
      <c r="C68" s="68">
        <f>C28+E28+G28</f>
        <v>7799</v>
      </c>
      <c r="D68" s="69"/>
      <c r="E68" s="66">
        <f>I28+K28+M28+C68</f>
        <v>12001.34</v>
      </c>
      <c r="F68" s="71"/>
      <c r="G68" s="70"/>
      <c r="H68" s="70"/>
      <c r="I68" s="70"/>
      <c r="J68" s="70"/>
    </row>
    <row r="69" spans="2:10">
      <c r="B69" s="16"/>
      <c r="C69" s="17"/>
      <c r="D69" s="17"/>
      <c r="E69" s="17"/>
      <c r="F69" s="17"/>
      <c r="G69" s="57"/>
      <c r="H69" s="57"/>
      <c r="I69" s="57"/>
      <c r="J69" s="57"/>
    </row>
    <row r="70" spans="2:10" ht="15.75">
      <c r="C70" s="63" t="s">
        <v>0</v>
      </c>
      <c r="D70" s="64"/>
      <c r="E70" s="64"/>
      <c r="F70" s="64"/>
      <c r="G70" s="53"/>
      <c r="H70" s="53"/>
      <c r="I70" s="53"/>
      <c r="J70" s="53"/>
    </row>
    <row r="71" spans="2:10" ht="15.75">
      <c r="B71" s="23" t="s">
        <v>39</v>
      </c>
      <c r="C71" s="59" t="str">
        <f ca="1">CONCATENATE(INDIRECT(CONCATENATE($C$2,$C$4))," - ",INDIRECT(CONCATENATE($C$2,$G$4))," ",$B$4)</f>
        <v>ינואר - מרץ 2019</v>
      </c>
      <c r="D71" s="60"/>
      <c r="E71" s="61" t="str">
        <f ca="1">CONCATENATE(INDIRECT(CONCATENATE($C$2,$C$4))," - ",INDIRECT(CONCATENATE($C$2,$M4))," ",$B$4)</f>
        <v>ינואר - יוני 2019</v>
      </c>
      <c r="F71" s="62"/>
      <c r="G71" s="58"/>
      <c r="H71" s="58"/>
      <c r="I71" s="58"/>
      <c r="J71" s="58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54"/>
      <c r="H72" s="54"/>
      <c r="I72" s="54"/>
      <c r="J72" s="54"/>
    </row>
    <row r="73" spans="2:10">
      <c r="B73" s="9" t="s">
        <v>35</v>
      </c>
      <c r="C73" s="18">
        <f>(C34+1)*(E34+1)*(G34+1)-1</f>
        <v>2.8361055138978353E-2</v>
      </c>
      <c r="D73" s="19">
        <f>H34</f>
        <v>1</v>
      </c>
      <c r="E73" s="33">
        <f t="shared" ref="E73:E74" si="4">(I34+1)*(K34+1)*(M34+1)*(C73+1)-1</f>
        <v>4.4262288233528846E-2</v>
      </c>
      <c r="F73" s="46">
        <f>N34</f>
        <v>1</v>
      </c>
      <c r="G73" s="55"/>
      <c r="H73" s="55"/>
      <c r="I73" s="55"/>
      <c r="J73" s="55"/>
    </row>
    <row r="74" spans="2:10">
      <c r="B74" s="12" t="s">
        <v>36</v>
      </c>
      <c r="C74" s="18">
        <f t="shared" ref="C74:C75" si="5">(C35+1)*(E35+1)*(G35+1)-1</f>
        <v>0</v>
      </c>
      <c r="D74" s="19">
        <f t="shared" ref="D74:D75" si="6">H35</f>
        <v>0</v>
      </c>
      <c r="E74" s="33">
        <f t="shared" si="4"/>
        <v>0</v>
      </c>
      <c r="F74" s="46">
        <f t="shared" ref="F74:F75" si="7">N35</f>
        <v>0</v>
      </c>
      <c r="G74" s="55"/>
      <c r="H74" s="55"/>
      <c r="I74" s="55"/>
      <c r="J74" s="55"/>
    </row>
    <row r="75" spans="2:10">
      <c r="B75" s="13" t="s">
        <v>44</v>
      </c>
      <c r="C75" s="41">
        <f t="shared" si="5"/>
        <v>2.8361055138978353E-2</v>
      </c>
      <c r="D75" s="42">
        <f t="shared" si="6"/>
        <v>1</v>
      </c>
      <c r="E75" s="38">
        <f>(I36+1)*(K36+1)*(M36+1)*(C75+1)-1</f>
        <v>4.4262288233528846E-2</v>
      </c>
      <c r="F75" s="47">
        <f t="shared" si="7"/>
        <v>1</v>
      </c>
      <c r="G75" s="56"/>
      <c r="H75" s="56"/>
      <c r="I75" s="56"/>
      <c r="J75" s="56"/>
    </row>
    <row r="76" spans="2:10">
      <c r="B76" s="16"/>
      <c r="C76" s="17"/>
      <c r="D76" s="17"/>
      <c r="E76" s="17"/>
      <c r="F76" s="17"/>
      <c r="G76" s="57"/>
      <c r="H76" s="57"/>
      <c r="I76" s="57"/>
      <c r="J76" s="57"/>
    </row>
    <row r="77" spans="2:10" ht="15.75">
      <c r="C77" s="63" t="s">
        <v>0</v>
      </c>
      <c r="D77" s="64"/>
      <c r="E77" s="64"/>
      <c r="F77" s="64"/>
      <c r="G77" s="53"/>
      <c r="H77" s="53"/>
      <c r="I77" s="53"/>
      <c r="J77" s="53"/>
    </row>
    <row r="78" spans="2:10" ht="15.75">
      <c r="B78" s="23" t="s">
        <v>39</v>
      </c>
      <c r="C78" s="59" t="str">
        <f ca="1">CONCATENATE(INDIRECT(CONCATENATE($C$2,$C$4))," - ",INDIRECT(CONCATENATE($C$2,$G$4))," ",$B$4)</f>
        <v>ינואר - מרץ 2019</v>
      </c>
      <c r="D78" s="60"/>
      <c r="E78" s="61" t="str">
        <f ca="1">CONCATENATE(INDIRECT(CONCATENATE($C$2,$C$4))," - ",INDIRECT(CONCATENATE($C$2,$M$4))," ",$B$4)</f>
        <v>ינואר - יוני 2019</v>
      </c>
      <c r="F78" s="62"/>
      <c r="G78" s="58"/>
      <c r="H78" s="58"/>
      <c r="I78" s="58"/>
      <c r="J78" s="58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54"/>
      <c r="H79" s="54"/>
      <c r="I79" s="54"/>
      <c r="J79" s="54"/>
    </row>
    <row r="80" spans="2:10">
      <c r="B80" s="9" t="s">
        <v>37</v>
      </c>
      <c r="C80" s="18">
        <f>(C41+1)*(E41+1)*(G41+1)-1</f>
        <v>2.8361055138978353E-2</v>
      </c>
      <c r="D80" s="19">
        <f>H41</f>
        <v>1</v>
      </c>
      <c r="E80" s="33">
        <f t="shared" ref="E80:E82" si="8">(I41+1)*(K41+1)*(M41+1)*(C80+1)-1</f>
        <v>4.4257402124770584E-2</v>
      </c>
      <c r="F80" s="46">
        <f>N41</f>
        <v>0.99999707959757556</v>
      </c>
      <c r="G80" s="55"/>
      <c r="H80" s="55"/>
      <c r="I80" s="55"/>
      <c r="J80" s="55"/>
    </row>
    <row r="81" spans="2:10">
      <c r="B81" s="12" t="s">
        <v>38</v>
      </c>
      <c r="C81" s="18">
        <f t="shared" ref="C81:C82" si="9">(C42+1)*(E42+1)*(G42+1)-1</f>
        <v>0</v>
      </c>
      <c r="D81" s="19">
        <f t="shared" ref="D81:D82" si="10">H42</f>
        <v>0</v>
      </c>
      <c r="E81" s="33">
        <f t="shared" si="8"/>
        <v>4.7131620164453381E-6</v>
      </c>
      <c r="F81" s="46">
        <f t="shared" ref="F81:F82" si="11">N42</f>
        <v>2.9204024244463503E-6</v>
      </c>
      <c r="G81" s="55"/>
      <c r="H81" s="55"/>
      <c r="I81" s="55"/>
      <c r="J81" s="55"/>
    </row>
    <row r="82" spans="2:10">
      <c r="B82" s="13" t="s">
        <v>44</v>
      </c>
      <c r="C82" s="41">
        <f t="shared" si="9"/>
        <v>2.8361055138978353E-2</v>
      </c>
      <c r="D82" s="42">
        <f t="shared" si="10"/>
        <v>1</v>
      </c>
      <c r="E82" s="38">
        <f t="shared" si="8"/>
        <v>4.4262288233528846E-2</v>
      </c>
      <c r="F82" s="47">
        <f t="shared" si="11"/>
        <v>1</v>
      </c>
      <c r="G82" s="56"/>
      <c r="H82" s="56"/>
      <c r="I82" s="56"/>
      <c r="J82" s="56"/>
    </row>
    <row r="83" spans="2:10">
      <c r="G83" s="52"/>
      <c r="H83" s="52"/>
      <c r="I83" s="52"/>
      <c r="J83" s="52"/>
    </row>
    <row r="84" spans="2:10">
      <c r="G84" s="52"/>
      <c r="H84" s="52"/>
      <c r="I84" s="52"/>
      <c r="J84" s="52"/>
    </row>
    <row r="85" spans="2:10">
      <c r="G85" s="52"/>
      <c r="H85" s="52"/>
      <c r="I85" s="52"/>
      <c r="J85" s="5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68:D68"/>
    <mergeCell ref="E68:F68"/>
    <mergeCell ref="C46:D46"/>
    <mergeCell ref="C71:D71"/>
    <mergeCell ref="E71:F71"/>
    <mergeCell ref="G68:H68"/>
    <mergeCell ref="I68:J68"/>
    <mergeCell ref="I46:J46"/>
    <mergeCell ref="E46:F46"/>
    <mergeCell ref="G46:H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7E751EE2-E3B2-4E58-8D63-11839DC13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