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2" i="5"/>
  <c r="C6" i="5"/>
  <c r="C32" i="5"/>
  <c r="C39" i="5"/>
  <c r="E39" i="5"/>
  <c r="G4" i="5" l="1"/>
  <c r="G39" i="5"/>
  <c r="E6" i="5"/>
  <c r="C46" i="5"/>
  <c r="G32" i="5"/>
  <c r="I4" i="5" l="1"/>
  <c r="C71" i="5"/>
  <c r="G6" i="5"/>
  <c r="I39" i="5"/>
  <c r="C78" i="5"/>
  <c r="I32" i="5"/>
  <c r="K4" i="5" l="1"/>
  <c r="I6" i="5"/>
  <c r="K32" i="5"/>
  <c r="K6" i="5"/>
  <c r="K39" i="5"/>
  <c r="M4" i="5" l="1"/>
  <c r="M6" i="5"/>
  <c r="E71" i="5"/>
  <c r="E78" i="5"/>
  <c r="M32" i="5"/>
  <c r="E46" i="5"/>
  <c r="O4" i="5" l="1"/>
  <c r="M39" i="5"/>
  <c r="O6" i="5"/>
  <c r="O32" i="5"/>
  <c r="Q4" i="5" l="1"/>
  <c r="S4" i="5" s="1"/>
  <c r="O39" i="5"/>
  <c r="Q6" i="5"/>
  <c r="S32" i="5"/>
  <c r="Q32" i="5"/>
  <c r="S39" i="5"/>
  <c r="U4" i="5" l="1"/>
  <c r="S6" i="5"/>
  <c r="U39" i="5"/>
  <c r="Q39" i="5"/>
  <c r="U32" i="5"/>
  <c r="W4" i="5" l="1"/>
  <c r="U6" i="5"/>
  <c r="W39" i="5"/>
  <c r="W32" i="5"/>
  <c r="Y4" i="5" l="1"/>
  <c r="Y6" i="5"/>
  <c r="W6" i="5"/>
  <c r="Y39" i="5"/>
  <c r="Y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<sst xmlns="http://schemas.openxmlformats.org/spreadsheetml/2006/main" count="167" uniqueCount="47">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</sst>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6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7" t="s"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-2.97964455655625E-4</v>
      </c>
      <c r="D8" s="11">
        <v>4.786593231062846E-2</v>
      </c>
      <c r="E8" s="29">
        <v>-3.7982869657951727E-6</v>
      </c>
      <c r="F8" s="30">
        <v>4.2493410093588771E-2</v>
      </c>
      <c r="G8" s="10">
        <v>5.676866295714681E-5</v>
      </c>
      <c r="H8" s="11">
        <v>8.8322336037095939E-2</v>
      </c>
      <c r="I8" s="29">
        <v>-7.3841639105137397E-5</v>
      </c>
      <c r="J8" s="30">
        <v>7.8382623273408294E-2</v>
      </c>
      <c r="K8" s="10">
        <v>5.589672594284999E-6</v>
      </c>
      <c r="L8" s="11">
        <v>6.2557273804554336E-2</v>
      </c>
      <c r="M8" s="29">
        <v>-5.93845828452573E-4</v>
      </c>
      <c r="N8" s="30">
        <v>0.209441499445188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-3.2405154181525974E-3</v>
      </c>
      <c r="D9" s="11">
        <v>0.11772472234480433</v>
      </c>
      <c r="E9" s="29">
        <v>-1.4512732824654283E-3</v>
      </c>
      <c r="F9" s="30">
        <v>0.12028254624205613</v>
      </c>
      <c r="G9" s="10">
        <v>1.4718759938180707E-3</v>
      </c>
      <c r="H9" s="11">
        <v>0.11233437577288495</v>
      </c>
      <c r="I9" s="29">
        <v>-3.1779290327968814E-4</v>
      </c>
      <c r="J9" s="30">
        <v>0.11301764620865346</v>
      </c>
      <c r="K9" s="10">
        <v>8.142846498727553E-4</v>
      </c>
      <c r="L9" s="11">
        <v>0.11199861023327053</v>
      </c>
      <c r="M9" s="29">
        <v>-3.4113281809845528E-3</v>
      </c>
      <c r="N9" s="30">
        <v>0.12933299772861781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2.7331429834783861E-7</v>
      </c>
      <c r="E12" s="29">
        <v>0</v>
      </c>
      <c r="F12" s="30">
        <v>2.5880785908938563E-7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9.5151539856634695E-5</v>
      </c>
      <c r="L14" s="11">
        <v>2.8509950393383089E-2</v>
      </c>
      <c r="M14" s="29">
        <v>8.8220760999983686E-4</v>
      </c>
      <c r="N14" s="30">
        <v>3.1123658533671886E-2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1.1596017752307746E-2</v>
      </c>
      <c r="D15" s="11">
        <v>0.76316116712772764</v>
      </c>
      <c r="E15" s="29">
        <v>2.1075275941085472E-3</v>
      </c>
      <c r="F15" s="30">
        <v>0.76287320938501424</v>
      </c>
      <c r="G15" s="10">
        <v>1.328607140827269E-2</v>
      </c>
      <c r="H15" s="11">
        <v>0.72952479188884556</v>
      </c>
      <c r="I15" s="29">
        <v>6.3518060641095881E-3</v>
      </c>
      <c r="J15" s="30">
        <v>0.73766543050075661</v>
      </c>
      <c r="K15" s="10">
        <v>-1.4422481167264032E-2</v>
      </c>
      <c r="L15" s="11">
        <v>0.72127805604935624</v>
      </c>
      <c r="M15" s="29">
        <v>6.3528155418422303E-3</v>
      </c>
      <c r="N15" s="30">
        <v>0.53688150131414414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1.7584121227251094E-4</v>
      </c>
      <c r="D16" s="11">
        <v>7.1898714392010274E-2</v>
      </c>
      <c r="E16" s="29">
        <v>-2.59736433886868E-4</v>
      </c>
      <c r="F16" s="30">
        <v>7.4456916468634671E-2</v>
      </c>
      <c r="G16" s="10">
        <v>1.8064051694174218E-3</v>
      </c>
      <c r="H16" s="11">
        <v>7.0147519923908289E-2</v>
      </c>
      <c r="I16" s="29">
        <v>2.9453072451921664E-4</v>
      </c>
      <c r="J16" s="30">
        <v>7.1077019151787157E-2</v>
      </c>
      <c r="K16" s="10">
        <v>3.3713761146645478E-4</v>
      </c>
      <c r="L16" s="11">
        <v>7.5811504273919819E-2</v>
      </c>
      <c r="M16" s="29">
        <v>2.1367339303699712E-3</v>
      </c>
      <c r="N16" s="30">
        <v>9.1540638565860477E-2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1.6662090922796389E-4</v>
      </c>
      <c r="D19" s="11">
        <v>-6.5080948946902881E-4</v>
      </c>
      <c r="E19" s="29">
        <v>-9.2719590790455488E-5</v>
      </c>
      <c r="F19" s="30">
        <v>-1.0634099715282685E-4</v>
      </c>
      <c r="G19" s="10">
        <v>1.1075626004446854E-4</v>
      </c>
      <c r="H19" s="11">
        <v>-3.2902362273468593E-4</v>
      </c>
      <c r="I19" s="29">
        <v>-1.6171098763412853E-4</v>
      </c>
      <c r="J19" s="30">
        <v>-1.4271913460550296E-4</v>
      </c>
      <c r="K19" s="10">
        <v>5.4994480001450323E-4</v>
      </c>
      <c r="L19" s="11">
        <v>-1.5539475448389934E-4</v>
      </c>
      <c r="M19" s="29">
        <v>8.2305560279859833E-3</v>
      </c>
      <c r="N19" s="30">
        <v>1.1010856036383304E-3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-3.9713910076089818E-4</v>
      </c>
      <c r="N20" s="30">
        <v>5.7861880887926037E-4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8.3999999999999995E-3</v>
      </c>
      <c r="D27" s="15">
        <v>1</v>
      </c>
      <c r="E27" s="31">
        <v>2.9999999999999997E-4</v>
      </c>
      <c r="F27" s="32">
        <v>1</v>
      </c>
      <c r="G27" s="14">
        <v>1.67318774945098E-2</v>
      </c>
      <c r="H27" s="15">
        <v>1</v>
      </c>
      <c r="I27" s="31">
        <v>6.0929912586098504E-3</v>
      </c>
      <c r="J27" s="32">
        <v>1</v>
      </c>
      <c r="K27" s="14">
        <v>-1.26203728934594E-2</v>
      </c>
      <c r="L27" s="15">
        <v>1.0000000000000002</v>
      </c>
      <c r="M27" s="31">
        <v>1.32E-2</v>
      </c>
      <c r="N27" s="32">
        <v>0.99999999999999978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2">
        <v>24</v>
      </c>
      <c r="D28" s="63"/>
      <c r="E28" s="60">
        <v>1</v>
      </c>
      <c r="F28" s="61"/>
      <c r="G28" s="62">
        <v>54</v>
      </c>
      <c r="H28" s="63"/>
      <c r="I28" s="60">
        <v>43</v>
      </c>
      <c r="J28" s="61"/>
      <c r="K28" s="62">
        <v>-81.89</v>
      </c>
      <c r="L28" s="63"/>
      <c r="M28" s="60">
        <v>64.28</v>
      </c>
      <c r="N28" s="61"/>
      <c r="O28" s="62"/>
      <c r="P28" s="63"/>
      <c r="Q28" s="60"/>
      <c r="R28" s="61"/>
      <c r="S28" s="62"/>
      <c r="T28" s="63"/>
      <c r="U28" s="60"/>
      <c r="V28" s="61"/>
      <c r="W28" s="62"/>
      <c r="X28" s="63"/>
      <c r="Y28" s="60"/>
      <c r="Z28" s="61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7" t="s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-1.3134354642766106E-4</v>
      </c>
      <c r="D34" s="19">
        <v>5.07375678617989E-2</v>
      </c>
      <c r="E34" s="33">
        <v>-9.6517877756252147E-5</v>
      </c>
      <c r="F34" s="34">
        <v>4.4394655297869005E-2</v>
      </c>
      <c r="G34" s="18">
        <v>1.6752492300161533E-4</v>
      </c>
      <c r="H34" s="19">
        <v>9.0339006189074839E-2</v>
      </c>
      <c r="I34" s="33">
        <v>-2.3555262673926569E-4</v>
      </c>
      <c r="J34" s="34">
        <v>0.12024827761994286</v>
      </c>
      <c r="K34" s="18">
        <v>-5.9391485037491326E-5</v>
      </c>
      <c r="L34" s="19">
        <v>7.0230704328995738E-2</v>
      </c>
      <c r="M34" s="33">
        <v>-5.418000248443142E-3</v>
      </c>
      <c r="N34" s="34">
        <v>0.2673877344766592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8.5313435464276603E-3</v>
      </c>
      <c r="D35" s="11">
        <v>0.94926243213820116</v>
      </c>
      <c r="E35" s="29">
        <v>3.9651787775625211E-4</v>
      </c>
      <c r="F35" s="30">
        <v>0.95560534470213099</v>
      </c>
      <c r="G35" s="10">
        <v>1.6564352571508182E-2</v>
      </c>
      <c r="H35" s="11">
        <v>0.90966099381092513</v>
      </c>
      <c r="I35" s="29">
        <v>6.3285438853491159E-3</v>
      </c>
      <c r="J35" s="30">
        <v>0.87975172238005717</v>
      </c>
      <c r="K35" s="10">
        <v>-1.256098140842191E-2</v>
      </c>
      <c r="L35" s="11">
        <v>0.92976929567100419</v>
      </c>
      <c r="M35" s="29">
        <v>1.861800024844314E-2</v>
      </c>
      <c r="N35" s="30">
        <v>0.73261226552334069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8.3999999999999995E-3</v>
      </c>
      <c r="D36" s="15">
        <v>1</v>
      </c>
      <c r="E36" s="31">
        <v>2.9999999999999997E-4</v>
      </c>
      <c r="F36" s="32">
        <v>1</v>
      </c>
      <c r="G36" s="14">
        <v>1.67318774945098E-2</v>
      </c>
      <c r="H36" s="15">
        <v>1</v>
      </c>
      <c r="I36" s="31">
        <v>6.0929912586098504E-3</v>
      </c>
      <c r="J36" s="32">
        <v>1</v>
      </c>
      <c r="K36" s="14">
        <v>-1.26203728934594E-2</v>
      </c>
      <c r="L36" s="15">
        <v>0.99999999999999989</v>
      </c>
      <c r="M36" s="31">
        <v>1.32E-2</v>
      </c>
      <c r="N36" s="32">
        <v>0.99999999999999989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7" t="s"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8.2333790907720347E-3</v>
      </c>
      <c r="D41" s="19">
        <v>1.0006508094894691</v>
      </c>
      <c r="E41" s="33">
        <v>3.9271959079045657E-4</v>
      </c>
      <c r="F41" s="34">
        <v>1.0001063410079649</v>
      </c>
      <c r="G41" s="18">
        <v>1.6621121234465335E-2</v>
      </c>
      <c r="H41" s="19">
        <v>1.0003290236227347</v>
      </c>
      <c r="I41" s="33">
        <v>6.2547022462439783E-3</v>
      </c>
      <c r="J41" s="34">
        <v>1.0001427191346055</v>
      </c>
      <c r="K41" s="18">
        <v>-1.2555391735827624E-2</v>
      </c>
      <c r="L41" s="19">
        <v>0.99988618271638996</v>
      </c>
      <c r="M41" s="33">
        <v>1.8040988163076928E-2</v>
      </c>
      <c r="N41" s="34">
        <v>1.0007122249308364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1.6662090922796394E-4</v>
      </c>
      <c r="D42" s="11">
        <v>-6.508094894690287E-4</v>
      </c>
      <c r="E42" s="29">
        <v>-9.27195907904566E-5</v>
      </c>
      <c r="F42" s="30">
        <v>-1.063410079649974E-4</v>
      </c>
      <c r="G42" s="10">
        <v>1.1075626004446856E-4</v>
      </c>
      <c r="H42" s="11">
        <v>-3.2902362273468588E-4</v>
      </c>
      <c r="I42" s="29">
        <v>-1.617109876341285E-4</v>
      </c>
      <c r="J42" s="30">
        <v>-1.4271913460550299E-4</v>
      </c>
      <c r="K42" s="10">
        <v>-6.4981157631776305E-5</v>
      </c>
      <c r="L42" s="11">
        <v>1.1381728361009882E-4</v>
      </c>
      <c r="M42" s="29">
        <v>-4.8409881630769288E-3</v>
      </c>
      <c r="N42" s="30">
        <v>-7.1222493083633262E-4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8.3999999999999995E-3</v>
      </c>
      <c r="D43" s="15">
        <v>1</v>
      </c>
      <c r="E43" s="31">
        <v>2.9999999999999997E-4</v>
      </c>
      <c r="F43" s="32">
        <v>0.99999999999999989</v>
      </c>
      <c r="G43" s="14">
        <v>1.67318774945098E-2</v>
      </c>
      <c r="H43" s="15">
        <v>1</v>
      </c>
      <c r="I43" s="31">
        <v>6.0929912586098504E-3</v>
      </c>
      <c r="J43" s="32">
        <v>1</v>
      </c>
      <c r="K43" s="14">
        <v>-1.26203728934594E-2</v>
      </c>
      <c r="L43" s="15">
        <v>1</v>
      </c>
      <c r="M43" s="31">
        <v>1.32E-2</v>
      </c>
      <c r="N43" s="32">
        <v>1.0000000000000002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7" t="s">
        <v>0</v>
      </c>
      <c r="D45" s="58"/>
      <c r="E45" s="58"/>
      <c r="F45" s="58"/>
      <c r="G45" s="48"/>
      <c r="H45" s="48"/>
      <c r="I45" s="48"/>
      <c r="J45" s="48"/>
    </row>
    <row r="46" spans="2:26" ht="15.75">
      <c r="B46" s="23" t="s">
        <v>39</v>
      </c>
      <c r="C46" s="64" t="str">
        <f ca="1">CONCATENATE(INDIRECT(CONCATENATE($C$2,C4))," - ",INDIRECT(CONCATENATE($C$2,G4))," ",$B$4)</f>
        <v>ינואר - מרץ 2019</v>
      </c>
      <c r="D46" s="65"/>
      <c r="E46" s="55" t="str">
        <f ca="1">CONCATENATE(INDIRECT(CONCATENATE($C$2,C4))," - ",INDIRECT(CONCATENATE($C$2,M4))," ",$B$4)</f>
        <v>ינואר - יוני 2019</v>
      </c>
      <c r="F46" s="56"/>
      <c r="G46" s="54"/>
      <c r="H46" s="54"/>
      <c r="I46" s="54"/>
      <c r="J46" s="54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-2.4501007851307488E-4</v>
      </c>
      <c r="D48" s="11">
        <f>H8</f>
        <v>8.8322336037095939E-2</v>
      </c>
      <c r="E48" s="29">
        <f t="shared" ref="E48:E66" si="0">(I8+1)*(K8+1)*(M8+1)*(C48+1)-1</f>
        <v>-9.0690554403316526E-4</v>
      </c>
      <c r="F48" s="44">
        <f>N8</f>
        <v>0.209441499445188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-3.2221086424620848E-3</v>
      </c>
      <c r="D49" s="11">
        <f t="shared" ref="D49:D67" si="2">H9</f>
        <v>0.11233437577288495</v>
      </c>
      <c r="E49" s="29">
        <f t="shared" si="0"/>
        <v>-6.1294984563674548E-3</v>
      </c>
      <c r="F49" s="44">
        <f t="shared" ref="F49:F67" si="3">N9</f>
        <v>0.12933299772861781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44">
        <f t="shared" si="3"/>
        <v>0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44">
        <f t="shared" si="3"/>
        <v>0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9.7744309326919243E-4</v>
      </c>
      <c r="F54" s="44">
        <f t="shared" si="3"/>
        <v>3.1123658533671886E-2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2.7196446661437168E-2</v>
      </c>
      <c r="D55" s="11">
        <f t="shared" si="2"/>
        <v>0.72952479188884556</v>
      </c>
      <c r="E55" s="29">
        <f t="shared" si="0"/>
        <v>2.5284503472351005E-2</v>
      </c>
      <c r="F55" s="44">
        <f t="shared" si="3"/>
        <v>0.53688150131414414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1.7223126441687775E-3</v>
      </c>
      <c r="D56" s="11">
        <f t="shared" si="2"/>
        <v>7.0147519923908289E-2</v>
      </c>
      <c r="E56" s="29">
        <f t="shared" si="0"/>
        <v>4.4969346774794694E-3</v>
      </c>
      <c r="F56" s="44">
        <f t="shared" si="3"/>
        <v>9.1540638565860477E-2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4">
        <f t="shared" si="3"/>
        <v>0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44">
        <f t="shared" si="3"/>
        <v>0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1.8465031278180888E-4</v>
      </c>
      <c r="D59" s="11">
        <f t="shared" si="2"/>
        <v>-3.2902362273468593E-4</v>
      </c>
      <c r="E59" s="29">
        <f t="shared" si="0"/>
        <v>8.8081379049267383E-3</v>
      </c>
      <c r="F59" s="44">
        <f t="shared" si="3"/>
        <v>1.1010856036383304E-3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-3.9713910076089043E-4</v>
      </c>
      <c r="F60" s="44">
        <f t="shared" si="3"/>
        <v>5.7861880887926037E-4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44">
        <f t="shared" si="3"/>
        <v>0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44">
        <f t="shared" si="3"/>
        <v>0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0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39">
        <f t="shared" si="1"/>
        <v>2.5580006993043192E-2</v>
      </c>
      <c r="D67" s="40">
        <f t="shared" si="2"/>
        <v>1</v>
      </c>
      <c r="E67" s="37">
        <f>(I27+1)*(K27+1)*(M27+1)*(C67+1)-1</f>
        <v>3.2255041728313616E-2</v>
      </c>
      <c r="F67" s="45">
        <f t="shared" si="3"/>
        <v>0.99999999999999978</v>
      </c>
      <c r="G67" s="51"/>
      <c r="H67" s="51"/>
      <c r="I67" s="51"/>
      <c r="J67" s="51"/>
    </row>
    <row r="68" spans="2:10">
      <c r="B68" s="35" t="s">
        <v>40</v>
      </c>
      <c r="C68" s="62">
        <f>C28+E28+G28</f>
        <v>79</v>
      </c>
      <c r="D68" s="63"/>
      <c r="E68" s="60">
        <f>I28+K28+M28+C68</f>
        <v>104.39</v>
      </c>
      <c r="F68" s="66"/>
      <c r="G68" s="53"/>
      <c r="H68" s="53"/>
      <c r="I68" s="53"/>
      <c r="J68" s="53"/>
    </row>
    <row r="69" spans="2:10">
      <c r="B69" s="16"/>
      <c r="C69" s="17"/>
      <c r="D69" s="17"/>
      <c r="E69" s="17"/>
      <c r="F69" s="17"/>
      <c r="G69" s="52"/>
      <c r="H69" s="52"/>
      <c r="I69" s="52"/>
      <c r="J69" s="52"/>
    </row>
    <row r="70" spans="2:10" ht="15.75">
      <c r="C70" s="57" t="s">
        <v>0</v>
      </c>
      <c r="D70" s="58"/>
      <c r="E70" s="58"/>
      <c r="F70" s="58"/>
      <c r="G70" s="48"/>
      <c r="H70" s="48"/>
      <c r="I70" s="48"/>
      <c r="J70" s="48"/>
    </row>
    <row r="71" spans="2:10" ht="15.75">
      <c r="B71" s="23" t="s">
        <v>39</v>
      </c>
      <c r="C71" s="64" t="str">
        <f ca="1">CONCATENATE(INDIRECT(CONCATENATE($C$2,$C$4))," - ",INDIRECT(CONCATENATE($C$2,$G$4))," ",$B$4)</f>
        <v>ינואר - מרץ 2019</v>
      </c>
      <c r="D71" s="65"/>
      <c r="E71" s="55" t="str">
        <f ca="1">CONCATENATE(INDIRECT(CONCATENATE($C$2,$C$4))," - ",INDIRECT(CONCATENATE($C$2,$M4))," ",$B$4)</f>
        <v>ינואר - יוני 2019</v>
      </c>
      <c r="F71" s="56"/>
      <c r="G71" s="54"/>
      <c r="H71" s="54"/>
      <c r="I71" s="54"/>
      <c r="J71" s="54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49"/>
      <c r="H72" s="49"/>
      <c r="I72" s="49"/>
      <c r="J72" s="49"/>
    </row>
    <row r="73" spans="2:10">
      <c r="B73" s="9" t="s">
        <v>35</v>
      </c>
      <c r="C73" s="18">
        <f>(C34+1)*(E34+1)*(G34+1)-1</f>
        <v>-6.0361994525748308E-5</v>
      </c>
      <c r="D73" s="19">
        <f>H34</f>
        <v>9.0339006189074839E-2</v>
      </c>
      <c r="E73" s="33">
        <f t="shared" ref="E73:E74" si="4">(I34+1)*(K34+1)*(M34+1)*(C73+1)-1</f>
        <v>-5.7713496860339886E-3</v>
      </c>
      <c r="F73" s="46">
        <f>N34</f>
        <v>0.2673877344766592</v>
      </c>
      <c r="G73" s="50"/>
      <c r="H73" s="50"/>
      <c r="I73" s="50"/>
      <c r="J73" s="50"/>
    </row>
    <row r="74" spans="2:10">
      <c r="B74" s="12" t="s">
        <v>36</v>
      </c>
      <c r="C74" s="18">
        <f t="shared" ref="C74:C75" si="5">(C35+1)*(E35+1)*(G35+1)-1</f>
        <v>2.5643537104662162E-2</v>
      </c>
      <c r="D74" s="19">
        <f t="shared" ref="D74:D75" si="6">H35</f>
        <v>0.90966099381092513</v>
      </c>
      <c r="E74" s="33">
        <f t="shared" si="4"/>
        <v>3.8144649238246675E-2</v>
      </c>
      <c r="F74" s="46">
        <f t="shared" ref="F74:F75" si="7">N35</f>
        <v>0.73261226552334069</v>
      </c>
      <c r="G74" s="50"/>
      <c r="H74" s="50"/>
      <c r="I74" s="50"/>
      <c r="J74" s="50"/>
    </row>
    <row r="75" spans="2:10">
      <c r="B75" s="13" t="s">
        <v>44</v>
      </c>
      <c r="C75" s="41">
        <f t="shared" si="5"/>
        <v>2.5580006993043192E-2</v>
      </c>
      <c r="D75" s="42">
        <f t="shared" si="6"/>
        <v>1</v>
      </c>
      <c r="E75" s="38">
        <f>(I36+1)*(K36+1)*(M36+1)*(C75+1)-1</f>
        <v>3.2255041728313616E-2</v>
      </c>
      <c r="F75" s="47">
        <f t="shared" si="7"/>
        <v>0.99999999999999989</v>
      </c>
      <c r="G75" s="51"/>
      <c r="H75" s="51"/>
      <c r="I75" s="51"/>
      <c r="J75" s="51"/>
    </row>
    <row r="76" spans="2:10">
      <c r="B76" s="16"/>
      <c r="C76" s="17"/>
      <c r="D76" s="17"/>
      <c r="E76" s="17"/>
      <c r="F76" s="17"/>
      <c r="G76" s="52"/>
      <c r="H76" s="52"/>
      <c r="I76" s="52"/>
      <c r="J76" s="52"/>
    </row>
    <row r="77" spans="2:10" ht="15.75">
      <c r="C77" s="57" t="s">
        <v>0</v>
      </c>
      <c r="D77" s="58"/>
      <c r="E77" s="58"/>
      <c r="F77" s="58"/>
      <c r="G77" s="48"/>
      <c r="H77" s="48"/>
      <c r="I77" s="48"/>
      <c r="J77" s="48"/>
    </row>
    <row r="78" spans="2:10" ht="15.75">
      <c r="B78" s="23" t="s">
        <v>39</v>
      </c>
      <c r="C78" s="64" t="str">
        <f ca="1">CONCATENATE(INDIRECT(CONCATENATE($C$2,$C$4))," - ",INDIRECT(CONCATENATE($C$2,$G$4))," ",$B$4)</f>
        <v>ינואר - מרץ 2019</v>
      </c>
      <c r="D78" s="65"/>
      <c r="E78" s="55" t="str">
        <f ca="1">CONCATENATE(INDIRECT(CONCATENATE($C$2,$C$4))," - ",INDIRECT(CONCATENATE($C$2,$M$4))," ",$B$4)</f>
        <v>ינואר - יוני 2019</v>
      </c>
      <c r="F78" s="56"/>
      <c r="G78" s="54"/>
      <c r="H78" s="54"/>
      <c r="I78" s="54"/>
      <c r="J78" s="54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2.5393882500149401E-2</v>
      </c>
      <c r="D80" s="19">
        <f>H41</f>
        <v>1.0003290236227347</v>
      </c>
      <c r="E80" s="33">
        <f t="shared" ref="E80:E82" si="8">(I41+1)*(K41+1)*(M41+1)*(C80+1)-1</f>
        <v>3.7233778569985221E-2</v>
      </c>
      <c r="F80" s="46">
        <f>N41</f>
        <v>1.0007122249308364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1.8465031278180888E-4</v>
      </c>
      <c r="D81" s="19">
        <f t="shared" ref="D81:D82" si="10">H42</f>
        <v>-3.2902362273468588E-4</v>
      </c>
      <c r="E81" s="33">
        <f t="shared" si="8"/>
        <v>-4.8828576684570857E-3</v>
      </c>
      <c r="F81" s="46">
        <f t="shared" ref="F81:F82" si="11">N42</f>
        <v>-7.1222493083633262E-4</v>
      </c>
      <c r="G81" s="50"/>
      <c r="H81" s="50"/>
      <c r="I81" s="50"/>
      <c r="J81" s="50"/>
    </row>
    <row r="82" spans="2:10">
      <c r="B82" s="13" t="s">
        <v>44</v>
      </c>
      <c r="C82" s="41">
        <f t="shared" si="9"/>
        <v>2.5580006993043192E-2</v>
      </c>
      <c r="D82" s="42">
        <f t="shared" si="10"/>
        <v>1</v>
      </c>
      <c r="E82" s="38">
        <f t="shared" si="8"/>
        <v>3.2255041728313616E-2</v>
      </c>
      <c r="F82" s="47">
        <f t="shared" si="11"/>
        <v>1.0000000000000002</v>
      </c>
      <c r="G82" s="51"/>
      <c r="H82" s="51"/>
      <c r="I82" s="51"/>
      <c r="J82" s="51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1731AD69-2D2A-4154-987A-3452E7D80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