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5" i="5" l="1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2" i="5"/>
  <c r="C6" i="5"/>
  <c r="E39" i="5"/>
  <c r="C39" i="5"/>
  <c r="E32" i="5"/>
  <c r="G4" i="5" l="1"/>
  <c r="G6" i="5"/>
  <c r="G39" i="5"/>
  <c r="G32" i="5"/>
  <c r="C46" i="5"/>
  <c r="E6" i="5"/>
  <c r="C71" i="5"/>
  <c r="I4" i="5" l="1"/>
  <c r="I32" i="5"/>
  <c r="C78" i="5"/>
  <c r="I39" i="5"/>
  <c r="I6" i="5"/>
  <c r="K4" i="5" l="1"/>
  <c r="K6" i="5"/>
  <c r="K32" i="5"/>
  <c r="K39" i="5"/>
  <c r="M4" i="5" l="1"/>
  <c r="E78" i="5"/>
  <c r="E71" i="5"/>
  <c r="M32" i="5"/>
  <c r="M6" i="5"/>
  <c r="E46" i="5"/>
  <c r="O4" i="5" l="1"/>
  <c r="O32" i="5"/>
  <c r="O6" i="5"/>
  <c r="M39" i="5"/>
  <c r="Q4" i="5" l="1"/>
  <c r="S4" i="5" s="1"/>
  <c r="Q6" i="5"/>
  <c r="S39" i="5"/>
  <c r="S32" i="5"/>
  <c r="O39" i="5"/>
  <c r="Q32" i="5"/>
  <c r="U4" i="5" l="1"/>
  <c r="U32" i="5"/>
  <c r="Q39" i="5"/>
  <c r="S6" i="5"/>
  <c r="U39" i="5"/>
  <c r="W4" i="5" l="1"/>
  <c r="U6" i="5"/>
  <c r="W32" i="5"/>
  <c r="W39" i="5"/>
  <c r="Y4" i="5" l="1"/>
  <c r="Y6" i="5"/>
  <c r="Y32" i="5"/>
  <c r="Y39" i="5"/>
  <c r="W6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<sst xmlns="http://schemas.openxmlformats.org/spreadsheetml/2006/main" count="167" uniqueCount="47">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</sst>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6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0" fontId="2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-2.3672665997013966E-4</v>
      </c>
      <c r="D8" s="11">
        <v>8.2845135477846943E-2</v>
      </c>
      <c r="E8" s="29">
        <v>-1.4209795132643114E-4</v>
      </c>
      <c r="F8" s="30">
        <v>9.54734262636147E-2</v>
      </c>
      <c r="G8" s="10">
        <v>1.4779290156691476E-4</v>
      </c>
      <c r="H8" s="11">
        <v>9.5219823177613822E-2</v>
      </c>
      <c r="I8" s="29">
        <v>2.5370965221016292E-5</v>
      </c>
      <c r="J8" s="30">
        <v>8.4714727591280792E-2</v>
      </c>
      <c r="K8" s="10">
        <v>1.3822386747774541E-4</v>
      </c>
      <c r="L8" s="11">
        <v>8.6373914714436159E-2</v>
      </c>
      <c r="M8" s="29">
        <v>-2.0438908646185796E-4</v>
      </c>
      <c r="N8" s="30">
        <v>0.17937945685885809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2.5849484558240991E-3</v>
      </c>
      <c r="D9" s="11">
        <v>0.17883176093680458</v>
      </c>
      <c r="E9" s="29">
        <v>1.1725826462865227E-3</v>
      </c>
      <c r="F9" s="30">
        <v>0.17537254028425137</v>
      </c>
      <c r="G9" s="10">
        <v>1.4470640005490958E-3</v>
      </c>
      <c r="H9" s="11">
        <v>0.17728422380322328</v>
      </c>
      <c r="I9" s="29">
        <v>6.8629008013157454E-4</v>
      </c>
      <c r="J9" s="30">
        <v>0.17874291437193424</v>
      </c>
      <c r="K9" s="10">
        <v>7.285552501731581E-4</v>
      </c>
      <c r="L9" s="11">
        <v>0.17878724072573496</v>
      </c>
      <c r="M9" s="29">
        <v>1.2001471983266838E-3</v>
      </c>
      <c r="N9" s="30">
        <v>0.18880403252963346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3.0002516344364112E-3</v>
      </c>
      <c r="D12" s="11">
        <v>0.2335929462664898</v>
      </c>
      <c r="E12" s="29">
        <v>2.5289577230631815E-3</v>
      </c>
      <c r="F12" s="30">
        <v>0.23431213439668891</v>
      </c>
      <c r="G12" s="10">
        <v>2.1136683989728877E-3</v>
      </c>
      <c r="H12" s="11">
        <v>0.23504537648936238</v>
      </c>
      <c r="I12" s="29">
        <v>2.5572097285894652E-3</v>
      </c>
      <c r="J12" s="30">
        <v>0.27010171231409358</v>
      </c>
      <c r="K12" s="10">
        <v>4.9935896427442668E-4</v>
      </c>
      <c r="L12" s="11">
        <v>0.29123813280374411</v>
      </c>
      <c r="M12" s="29">
        <v>3.1396780878792485E-3</v>
      </c>
      <c r="N12" s="30">
        <v>0.29001439603951656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1.0890410249612118E-4</v>
      </c>
      <c r="D13" s="11">
        <v>2.9056271889945301E-3</v>
      </c>
      <c r="E13" s="29">
        <v>3.2160012984585246E-5</v>
      </c>
      <c r="F13" s="30">
        <v>2.8227972772925936E-3</v>
      </c>
      <c r="G13" s="10">
        <v>3.8897341510941099E-5</v>
      </c>
      <c r="H13" s="11">
        <v>2.7589190142793978E-3</v>
      </c>
      <c r="I13" s="29">
        <v>4.6011442618196696E-5</v>
      </c>
      <c r="J13" s="30">
        <v>2.6741267618158346E-3</v>
      </c>
      <c r="K13" s="10">
        <v>4.0901364619009502E-7</v>
      </c>
      <c r="L13" s="11">
        <v>2.6167277333726926E-3</v>
      </c>
      <c r="M13" s="29">
        <v>4.3752653870877911E-5</v>
      </c>
      <c r="N13" s="30">
        <v>2.814981536322717E-3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5.6096678685191902E-3</v>
      </c>
      <c r="D14" s="11">
        <v>0.10662954193782154</v>
      </c>
      <c r="E14" s="29">
        <v>1.8192738968009551E-3</v>
      </c>
      <c r="F14" s="30">
        <v>0.1066065181412828</v>
      </c>
      <c r="G14" s="10">
        <v>-1.0489680039102798E-3</v>
      </c>
      <c r="H14" s="11">
        <v>0.10574993134688446</v>
      </c>
      <c r="I14" s="29">
        <v>3.5371309487119067E-3</v>
      </c>
      <c r="J14" s="30">
        <v>0.10869839163183985</v>
      </c>
      <c r="K14" s="10">
        <v>-1.0900496746166343E-3</v>
      </c>
      <c r="L14" s="11">
        <v>0.10778150018306576</v>
      </c>
      <c r="M14" s="29">
        <v>3.840725823915302E-3</v>
      </c>
      <c r="N14" s="30">
        <v>0.12670118494234969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1.1114869622176286E-2</v>
      </c>
      <c r="D15" s="11">
        <v>0.33342925644843385</v>
      </c>
      <c r="E15" s="29">
        <v>3.1512102222086814E-3</v>
      </c>
      <c r="F15" s="30">
        <v>0.31782979265278616</v>
      </c>
      <c r="G15" s="10">
        <v>6.3397673801438414E-3</v>
      </c>
      <c r="H15" s="11">
        <v>0.31649225339604903</v>
      </c>
      <c r="I15" s="29">
        <v>5.0956216229718345E-3</v>
      </c>
      <c r="J15" s="30">
        <v>0.26490155474205418</v>
      </c>
      <c r="K15" s="10">
        <v>-1.1039441492875449E-2</v>
      </c>
      <c r="L15" s="11">
        <v>0.22761480669088358</v>
      </c>
      <c r="M15" s="29">
        <v>3.469032463266354E-3</v>
      </c>
      <c r="N15" s="30">
        <v>9.1264006826052693E-2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2.895888063781153E-5</v>
      </c>
      <c r="D16" s="11">
        <v>1.9095818723480509E-2</v>
      </c>
      <c r="E16" s="29">
        <v>-6.02375089009002E-5</v>
      </c>
      <c r="F16" s="30">
        <v>1.9115348036490697E-2</v>
      </c>
      <c r="G16" s="10">
        <v>5.2935750582350433E-4</v>
      </c>
      <c r="H16" s="11">
        <v>1.9797682331167941E-2</v>
      </c>
      <c r="I16" s="29">
        <v>1.2169318775413231E-4</v>
      </c>
      <c r="J16" s="30">
        <v>3.5304586526871483E-2</v>
      </c>
      <c r="K16" s="10">
        <v>-3.2794915281302462E-5</v>
      </c>
      <c r="L16" s="11">
        <v>4.5240556592556588E-2</v>
      </c>
      <c r="M16" s="29">
        <v>7.6232265212553517E-4</v>
      </c>
      <c r="N16" s="30">
        <v>5.7865950263516396E-2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-2.5459959686201328E-5</v>
      </c>
      <c r="D17" s="11">
        <v>1.2726051558867287E-3</v>
      </c>
      <c r="E17" s="29">
        <v>-2.4867061970110159E-5</v>
      </c>
      <c r="F17" s="30">
        <v>1.4415982170024595E-3</v>
      </c>
      <c r="G17" s="10">
        <v>3.7712489998027068E-6</v>
      </c>
      <c r="H17" s="11">
        <v>1.6931874705471996E-3</v>
      </c>
      <c r="I17" s="29">
        <v>-1.947556897557389E-5</v>
      </c>
      <c r="J17" s="30">
        <v>1.8364769880386312E-3</v>
      </c>
      <c r="K17" s="10">
        <v>-9.7770801008691085E-6</v>
      </c>
      <c r="L17" s="11">
        <v>1.9515988152317811E-3</v>
      </c>
      <c r="M17" s="29">
        <v>4.7920152542290996E-5</v>
      </c>
      <c r="N17" s="30">
        <v>2.5001424838180233E-3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8.9783902180380769E-7</v>
      </c>
      <c r="D18" s="11">
        <v>3.043556792491794E-6</v>
      </c>
      <c r="E18" s="29">
        <v>-1.2941754657133926E-7</v>
      </c>
      <c r="F18" s="30">
        <v>2.2989656113474557E-6</v>
      </c>
      <c r="G18" s="10">
        <v>2.3473473827937592E-7</v>
      </c>
      <c r="H18" s="11">
        <v>3.0360835896757778E-6</v>
      </c>
      <c r="I18" s="29">
        <v>-1.9958864719024111E-6</v>
      </c>
      <c r="J18" s="30">
        <v>2.5801696939958269E-6</v>
      </c>
      <c r="K18" s="10">
        <v>-3.3543614164831389E-8</v>
      </c>
      <c r="L18" s="11">
        <v>1.0261878681741653E-6</v>
      </c>
      <c r="M18" s="29">
        <v>6.1205795631843026E-9</v>
      </c>
      <c r="N18" s="30">
        <v>1.0233632724455474E-6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4.3332206050861084E-3</v>
      </c>
      <c r="D19" s="11">
        <v>-6.8815834348680063E-3</v>
      </c>
      <c r="E19" s="29">
        <v>1.4264401098402861E-3</v>
      </c>
      <c r="F19" s="30">
        <v>-4.2732452889739881E-3</v>
      </c>
      <c r="G19" s="10">
        <v>-1.3406316293488247E-3</v>
      </c>
      <c r="H19" s="11">
        <v>-3.7061756277283579E-3</v>
      </c>
      <c r="I19" s="29">
        <v>8.7549205781165061E-4</v>
      </c>
      <c r="J19" s="30">
        <v>-2.7468516902409033E-3</v>
      </c>
      <c r="K19" s="10">
        <v>-1.4318121787889611E-4</v>
      </c>
      <c r="L19" s="11">
        <v>-1.7830930082698207E-3</v>
      </c>
      <c r="M19" s="29">
        <v>5.8336800707675515E-3</v>
      </c>
      <c r="N19" s="30">
        <v>3.9724748066024548E-4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-8.6085753652490543E-6</v>
      </c>
      <c r="L20" s="11">
        <v>-6.2813812069198553E-6</v>
      </c>
      <c r="M20" s="29">
        <v>-1.1360346700020823E-4</v>
      </c>
      <c r="N20" s="30">
        <v>3.1732676473554398E-4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2.6793279920132757E-5</v>
      </c>
      <c r="F21" s="30">
        <v>3.5118228413580648E-3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2.8046761145850884E-4</v>
      </c>
      <c r="D22" s="11">
        <v>4.8275847742317031E-2</v>
      </c>
      <c r="E22" s="29">
        <v>1.6991404863966392E-4</v>
      </c>
      <c r="F22" s="30">
        <v>4.7784968212594849E-2</v>
      </c>
      <c r="G22" s="10">
        <v>6.925360401050986E-4</v>
      </c>
      <c r="H22" s="11">
        <v>4.966174251501107E-2</v>
      </c>
      <c r="I22" s="29">
        <v>-7.6314203460701766E-5</v>
      </c>
      <c r="J22" s="30">
        <v>5.5769780592618362E-2</v>
      </c>
      <c r="K22" s="10">
        <v>1.6689010619664528E-4</v>
      </c>
      <c r="L22" s="11">
        <v>6.0183869942582915E-2</v>
      </c>
      <c r="M22" s="29">
        <v>4.8072733018865758E-4</v>
      </c>
      <c r="N22" s="30">
        <v>5.8916356249565704E-2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1.0238946616984552E-3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2.6800000000000001E-2</v>
      </c>
      <c r="D27" s="15">
        <v>0.99999999999999989</v>
      </c>
      <c r="E27" s="31">
        <v>1.01E-2</v>
      </c>
      <c r="F27" s="32">
        <v>1</v>
      </c>
      <c r="G27" s="14">
        <v>8.92348991915126E-3</v>
      </c>
      <c r="H27" s="15">
        <v>1</v>
      </c>
      <c r="I27" s="31">
        <v>1.28470343749016E-2</v>
      </c>
      <c r="J27" s="32">
        <v>1</v>
      </c>
      <c r="K27" s="14">
        <v>-1.07904492979644E-2</v>
      </c>
      <c r="L27" s="15">
        <v>0.99999999999999989</v>
      </c>
      <c r="M27" s="31">
        <v>1.8499999999999999E-2</v>
      </c>
      <c r="N27" s="32">
        <v>1.0000000000000002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9">
        <v>3398</v>
      </c>
      <c r="D28" s="60"/>
      <c r="E28" s="57">
        <v>1373</v>
      </c>
      <c r="F28" s="58"/>
      <c r="G28" s="59">
        <v>1266</v>
      </c>
      <c r="H28" s="60"/>
      <c r="I28" s="57">
        <v>1887</v>
      </c>
      <c r="J28" s="58"/>
      <c r="K28" s="59">
        <v>-1642.46</v>
      </c>
      <c r="L28" s="60"/>
      <c r="M28" s="57">
        <v>2932.99</v>
      </c>
      <c r="N28" s="58"/>
      <c r="O28" s="59"/>
      <c r="P28" s="60"/>
      <c r="Q28" s="57"/>
      <c r="R28" s="58"/>
      <c r="S28" s="59"/>
      <c r="T28" s="60"/>
      <c r="U28" s="57"/>
      <c r="V28" s="58"/>
      <c r="W28" s="59"/>
      <c r="X28" s="60"/>
      <c r="Y28" s="57"/>
      <c r="Z28" s="5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1.5044490377431856E-2</v>
      </c>
      <c r="D34" s="19">
        <v>0.63912797380012709</v>
      </c>
      <c r="E34" s="33">
        <v>7.0079200222180676E-3</v>
      </c>
      <c r="F34" s="34">
        <v>0.6526450055698676</v>
      </c>
      <c r="G34" s="18">
        <v>1.9109672173058272E-3</v>
      </c>
      <c r="H34" s="19">
        <v>0.65565168926510642</v>
      </c>
      <c r="I34" s="33">
        <v>6.527185147649996E-3</v>
      </c>
      <c r="J34" s="34">
        <v>0.65205956555196987</v>
      </c>
      <c r="K34" s="18">
        <v>6.6464254722873467E-4</v>
      </c>
      <c r="L34" s="19">
        <v>0.66029379805386623</v>
      </c>
      <c r="M34" s="33">
        <v>6.3653634614234287E-3</v>
      </c>
      <c r="N34" s="34">
        <v>0.76236703434091768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1.1755509622568147E-2</v>
      </c>
      <c r="D35" s="11">
        <v>0.36087202619987291</v>
      </c>
      <c r="E35" s="29">
        <v>3.0920799777819329E-3</v>
      </c>
      <c r="F35" s="30">
        <v>0.34735499443013246</v>
      </c>
      <c r="G35" s="10">
        <v>7.0125227018454318E-3</v>
      </c>
      <c r="H35" s="11">
        <v>0.34434831073489347</v>
      </c>
      <c r="I35" s="29">
        <v>6.3198492272516027E-3</v>
      </c>
      <c r="J35" s="30">
        <v>0.34794043444803013</v>
      </c>
      <c r="K35" s="10">
        <v>-1.1455091845193135E-2</v>
      </c>
      <c r="L35" s="11">
        <v>0.33970620194613366</v>
      </c>
      <c r="M35" s="29">
        <v>1.2134636538576569E-2</v>
      </c>
      <c r="N35" s="30">
        <v>0.23763296565908232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2.6800000000000001E-2</v>
      </c>
      <c r="D36" s="15">
        <v>1</v>
      </c>
      <c r="E36" s="31">
        <v>1.01E-2</v>
      </c>
      <c r="F36" s="32">
        <v>1</v>
      </c>
      <c r="G36" s="14">
        <v>8.92348991915126E-3</v>
      </c>
      <c r="H36" s="15">
        <v>0.99999999999999989</v>
      </c>
      <c r="I36" s="31">
        <v>1.28470343749016E-2</v>
      </c>
      <c r="J36" s="32">
        <v>1</v>
      </c>
      <c r="K36" s="14">
        <v>-1.07904492979644E-2</v>
      </c>
      <c r="L36" s="15">
        <v>0.99999999999999989</v>
      </c>
      <c r="M36" s="31">
        <v>1.8499999999999999E-2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2.2102867640645462E-2</v>
      </c>
      <c r="D41" s="19">
        <v>0.95442750334766979</v>
      </c>
      <c r="E41" s="33">
        <v>8.4963528905055759E-3</v>
      </c>
      <c r="F41" s="34">
        <v>0.9520856625360522</v>
      </c>
      <c r="G41" s="18">
        <v>9.752700033762312E-3</v>
      </c>
      <c r="H41" s="19">
        <v>0.94914052223000389</v>
      </c>
      <c r="I41" s="33">
        <v>1.2039857635889141E-2</v>
      </c>
      <c r="J41" s="34">
        <v>0.9398147046930927</v>
      </c>
      <c r="K41" s="18">
        <v>-1.0405840175697281E-2</v>
      </c>
      <c r="L41" s="19">
        <v>0.93429666617655971</v>
      </c>
      <c r="M41" s="33">
        <v>1.7670634703858563E-2</v>
      </c>
      <c r="N41" s="34">
        <v>0.93266507829578305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4.697132359354538E-3</v>
      </c>
      <c r="D42" s="11">
        <v>4.5572496652330277E-2</v>
      </c>
      <c r="E42" s="29">
        <v>1.603647109494425E-3</v>
      </c>
      <c r="F42" s="30">
        <v>4.7914337463947777E-2</v>
      </c>
      <c r="G42" s="10">
        <v>-8.2921011461105235E-4</v>
      </c>
      <c r="H42" s="11">
        <v>5.0859477769996136E-2</v>
      </c>
      <c r="I42" s="29">
        <v>8.0717673901245935E-4</v>
      </c>
      <c r="J42" s="30">
        <v>6.0185295306907229E-2</v>
      </c>
      <c r="K42" s="10">
        <v>-3.846091222671201E-4</v>
      </c>
      <c r="L42" s="11">
        <v>6.5703333823440166E-2</v>
      </c>
      <c r="M42" s="29">
        <v>8.2936529614143384E-4</v>
      </c>
      <c r="N42" s="30">
        <v>6.7334921704216996E-2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2.6800000000000001E-2</v>
      </c>
      <c r="D43" s="15">
        <v>1</v>
      </c>
      <c r="E43" s="31">
        <v>1.01E-2</v>
      </c>
      <c r="F43" s="32">
        <v>1</v>
      </c>
      <c r="G43" s="14">
        <v>8.92348991915126E-3</v>
      </c>
      <c r="H43" s="15">
        <v>1</v>
      </c>
      <c r="I43" s="31">
        <v>1.28470343749016E-2</v>
      </c>
      <c r="J43" s="32">
        <v>0.99999999999999989</v>
      </c>
      <c r="K43" s="14">
        <v>-1.07904492979644E-2</v>
      </c>
      <c r="L43" s="15">
        <v>0.99999999999999989</v>
      </c>
      <c r="M43" s="31">
        <v>1.8499999999999999E-2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48"/>
      <c r="H45" s="48"/>
      <c r="I45" s="48"/>
      <c r="J45" s="48"/>
    </row>
    <row r="46" spans="2:26" ht="15.75">
      <c r="B46" s="23" t="s">
        <v>39</v>
      </c>
      <c r="C46" s="61" t="str">
        <f ca="1">CONCATENATE(INDIRECT(CONCATENATE($C$2,C4))," - ",INDIRECT(CONCATENATE($C$2,G4))," ",$B$4)</f>
        <v>ינואר - מרץ 2019</v>
      </c>
      <c r="D46" s="62"/>
      <c r="E46" s="63" t="str">
        <f ca="1">CONCATENATE(INDIRECT(CONCATENATE($C$2,C4))," - ",INDIRECT(CONCATENATE($C$2,M4))," ",$B$4)</f>
        <v>ינואר - יוני 2019</v>
      </c>
      <c r="F46" s="64"/>
      <c r="G46" s="65"/>
      <c r="H46" s="65"/>
      <c r="I46" s="65"/>
      <c r="J46" s="65"/>
    </row>
    <row r="47" spans="2:26" ht="30">
      <c r="B47" s="23"/>
      <c r="C47" s="7" t="s">
        <v>2</v>
      </c>
      <c r="D47" s="8" t="s">
        <v>3</v>
      </c>
      <c r="E47" s="27" t="s">
        <v>2</v>
      </c>
      <c r="F47" s="44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-2.3105405397316758E-4</v>
      </c>
      <c r="D48" s="11">
        <f>H8</f>
        <v>9.5219823177613822E-2</v>
      </c>
      <c r="E48" s="29">
        <f t="shared" ref="E48:E66" si="0">(I8+1)*(K8+1)*(M8+1)*(C48+1)-1</f>
        <v>-2.7186880598517593E-4</v>
      </c>
      <c r="F48" s="52">
        <f>N8</f>
        <v>0.17937945685885809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5.2130679424953197E-3</v>
      </c>
      <c r="D49" s="11">
        <f t="shared" ref="D49:D67" si="2">H9</f>
        <v>0.17728422380322328</v>
      </c>
      <c r="E49" s="29">
        <f t="shared" si="0"/>
        <v>7.8439026893928343E-3</v>
      </c>
      <c r="F49" s="52">
        <f t="shared" ref="F49:F67" si="3">N9</f>
        <v>0.18880403252963346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52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52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7.662168218584009E-3</v>
      </c>
      <c r="D52" s="11">
        <f t="shared" si="2"/>
        <v>0.23504537648936238</v>
      </c>
      <c r="E52" s="29">
        <f t="shared" si="0"/>
        <v>1.3916852647224642E-2</v>
      </c>
      <c r="F52" s="52">
        <f t="shared" si="3"/>
        <v>0.29001439603951656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1.7997044650441829E-4</v>
      </c>
      <c r="D53" s="11">
        <f t="shared" si="2"/>
        <v>2.7589190142793978E-3</v>
      </c>
      <c r="E53" s="29">
        <f t="shared" si="0"/>
        <v>2.7016183534178673E-4</v>
      </c>
      <c r="F53" s="52">
        <f t="shared" si="3"/>
        <v>2.814981536322717E-3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6.3823758562517874E-3</v>
      </c>
      <c r="D54" s="11">
        <f t="shared" si="2"/>
        <v>0.10574993134688446</v>
      </c>
      <c r="E54" s="29">
        <f t="shared" si="0"/>
        <v>1.2715877496272121E-2</v>
      </c>
      <c r="F54" s="52">
        <f t="shared" si="3"/>
        <v>0.12670118494234969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2.0731538195136512E-2</v>
      </c>
      <c r="D55" s="11">
        <f t="shared" si="2"/>
        <v>0.31649225339604903</v>
      </c>
      <c r="E55" s="29">
        <f>(I15+1)*(K15+1)*(M15+1)*(C55+1)-1</f>
        <v>1.8126779652223979E-2</v>
      </c>
      <c r="F55" s="52">
        <f t="shared" si="3"/>
        <v>9.1264006826052693E-2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4.9806057464962805E-4</v>
      </c>
      <c r="D56" s="11">
        <f t="shared" si="2"/>
        <v>1.9797682331167941E-2</v>
      </c>
      <c r="E56" s="29">
        <f t="shared" si="0"/>
        <v>1.3497692658015481E-3</v>
      </c>
      <c r="F56" s="52">
        <f t="shared" si="3"/>
        <v>5.7865950263516396E-2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-4.6555329335395967E-5</v>
      </c>
      <c r="D57" s="11">
        <f t="shared" si="2"/>
        <v>1.6931874705471996E-3</v>
      </c>
      <c r="E57" s="29">
        <f t="shared" si="0"/>
        <v>-2.7889906253020236E-5</v>
      </c>
      <c r="F57" s="52">
        <f t="shared" si="3"/>
        <v>2.5001424838180233E-3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1.0031562776013914E-6</v>
      </c>
      <c r="D58" s="11">
        <f t="shared" si="2"/>
        <v>3.0360835896757778E-6</v>
      </c>
      <c r="E58" s="29">
        <f t="shared" si="0"/>
        <v>-1.0201552040900452E-6</v>
      </c>
      <c r="F58" s="52">
        <f t="shared" si="3"/>
        <v>1.0233632724455474E-6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4.4174802953738102E-3</v>
      </c>
      <c r="D59" s="11">
        <f t="shared" si="2"/>
        <v>-3.7061756277283579E-3</v>
      </c>
      <c r="E59" s="29">
        <f t="shared" si="0"/>
        <v>1.1016640638192632E-2</v>
      </c>
      <c r="F59" s="52">
        <f t="shared" si="3"/>
        <v>3.9724748066024548E-4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-1.2221106440135632E-4</v>
      </c>
      <c r="F60" s="52">
        <f t="shared" si="3"/>
        <v>3.1732676473554398E-4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2.6793279920056534E-5</v>
      </c>
      <c r="D61" s="11">
        <f t="shared" si="2"/>
        <v>0</v>
      </c>
      <c r="E61" s="29">
        <f t="shared" si="0"/>
        <v>2.6793279920056534E-5</v>
      </c>
      <c r="F61" s="52">
        <f t="shared" si="3"/>
        <v>0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1.1432772941253333E-3</v>
      </c>
      <c r="D62" s="11">
        <f t="shared" si="2"/>
        <v>4.966174251501107E-2</v>
      </c>
      <c r="E62" s="29">
        <f t="shared" si="0"/>
        <v>1.7152645203808436E-3</v>
      </c>
      <c r="F62" s="52">
        <f t="shared" si="3"/>
        <v>5.8916356249565704E-2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52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52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52">
        <f t="shared" si="3"/>
        <v>1.0238946616984552E-3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52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40">
        <f t="shared" si="1"/>
        <v>4.6425862107419169E-2</v>
      </c>
      <c r="D67" s="41">
        <f t="shared" si="2"/>
        <v>1</v>
      </c>
      <c r="E67" s="37">
        <f>(I27+1)*(K27+1)*(M27+1)*(C67+1)-1</f>
        <v>6.7828872848388233E-2</v>
      </c>
      <c r="F67" s="53">
        <f t="shared" si="3"/>
        <v>1.0000000000000002</v>
      </c>
      <c r="G67" s="51"/>
      <c r="H67" s="51"/>
      <c r="I67" s="51"/>
      <c r="J67" s="51"/>
    </row>
    <row r="68" spans="2:10">
      <c r="B68" s="35" t="s">
        <v>40</v>
      </c>
      <c r="C68" s="59">
        <f>C28+E28+G28</f>
        <v>6037</v>
      </c>
      <c r="D68" s="60"/>
      <c r="E68" s="57">
        <f>I28+K28+M28+C68</f>
        <v>9214.5299999999988</v>
      </c>
      <c r="F68" s="67"/>
      <c r="G68" s="68"/>
      <c r="H68" s="68"/>
      <c r="I68" s="68"/>
      <c r="J68" s="6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4" t="s">
        <v>0</v>
      </c>
      <c r="D70" s="55"/>
      <c r="E70" s="55"/>
      <c r="F70" s="55"/>
      <c r="G70" s="47"/>
      <c r="H70" s="47"/>
      <c r="I70" s="47"/>
      <c r="J70" s="47"/>
    </row>
    <row r="71" spans="2:10" ht="15.75">
      <c r="B71" s="23" t="s">
        <v>39</v>
      </c>
      <c r="C71" s="61" t="str">
        <f ca="1">CONCATENATE(INDIRECT(CONCATENATE($C$2,$C$4))," - ",INDIRECT(CONCATENATE($C$2,$G$4))," ",$B$4)</f>
        <v>ינואר - מרץ 2019</v>
      </c>
      <c r="D71" s="62"/>
      <c r="E71" s="63" t="str">
        <f ca="1">CONCATENATE(INDIRECT(CONCATENATE($C$2,$C$4))," - ",INDIRECT(CONCATENATE($C$2,$M4))," ",$B$4)</f>
        <v>ינואר - יוני 2019</v>
      </c>
      <c r="F71" s="66"/>
      <c r="G71" s="48"/>
      <c r="H71" s="48"/>
      <c r="I71" s="48"/>
      <c r="J71" s="48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65"/>
      <c r="H72" s="65"/>
      <c r="I72" s="65"/>
      <c r="J72" s="65"/>
    </row>
    <row r="73" spans="2:10">
      <c r="B73" s="9" t="s">
        <v>35</v>
      </c>
      <c r="C73" s="18">
        <f>(C34+1)*(E34+1)*(G34+1)-1</f>
        <v>2.4111151110024487E-2</v>
      </c>
      <c r="D73" s="19">
        <f>H34</f>
        <v>0.65565168926510642</v>
      </c>
      <c r="E73" s="33">
        <f t="shared" ref="E73:E74" si="4">(I34+1)*(K34+1)*(M34+1)*(C73+1)-1</f>
        <v>3.8046575248195325E-2</v>
      </c>
      <c r="F73" s="34">
        <f>N34</f>
        <v>0.76236703434091768</v>
      </c>
      <c r="G73" s="49"/>
      <c r="H73" s="49"/>
      <c r="I73" s="49"/>
      <c r="J73" s="49"/>
    </row>
    <row r="74" spans="2:10">
      <c r="B74" s="12" t="s">
        <v>36</v>
      </c>
      <c r="C74" s="18">
        <f t="shared" ref="C74:C75" si="5">(C35+1)*(E35+1)*(G35+1)-1</f>
        <v>2.2000835235286953E-2</v>
      </c>
      <c r="D74" s="19">
        <f t="shared" ref="D74:D75" si="6">H35</f>
        <v>0.34434831073489347</v>
      </c>
      <c r="E74" s="33">
        <f t="shared" si="4"/>
        <v>2.901565139943707E-2</v>
      </c>
      <c r="F74" s="34">
        <f t="shared" ref="F74:F75" si="7">N35</f>
        <v>0.23763296565908232</v>
      </c>
      <c r="G74" s="50"/>
      <c r="H74" s="50"/>
      <c r="I74" s="50"/>
      <c r="J74" s="50"/>
    </row>
    <row r="75" spans="2:10">
      <c r="B75" s="13" t="s">
        <v>44</v>
      </c>
      <c r="C75" s="42">
        <f t="shared" si="5"/>
        <v>4.6425862107419169E-2</v>
      </c>
      <c r="D75" s="43">
        <f t="shared" si="6"/>
        <v>0.99999999999999989</v>
      </c>
      <c r="E75" s="38">
        <f>(I36+1)*(K36+1)*(M36+1)*(C75+1)-1</f>
        <v>6.7828872848388233E-2</v>
      </c>
      <c r="F75" s="39">
        <f t="shared" si="7"/>
        <v>1</v>
      </c>
      <c r="G75" s="50"/>
      <c r="H75" s="50"/>
      <c r="I75" s="50"/>
      <c r="J75" s="50"/>
    </row>
    <row r="76" spans="2:10">
      <c r="B76" s="16"/>
      <c r="C76" s="17"/>
      <c r="D76" s="17"/>
      <c r="E76" s="17"/>
      <c r="F76" s="17"/>
      <c r="G76" s="51"/>
      <c r="H76" s="51"/>
      <c r="I76" s="51"/>
      <c r="J76" s="51"/>
    </row>
    <row r="77" spans="2:10" ht="15.75">
      <c r="C77" s="54" t="s">
        <v>0</v>
      </c>
      <c r="D77" s="55"/>
      <c r="E77" s="55"/>
      <c r="F77" s="55"/>
      <c r="G77" s="48"/>
      <c r="H77" s="48"/>
      <c r="I77" s="48"/>
      <c r="J77" s="48"/>
    </row>
    <row r="78" spans="2:10" ht="15.75">
      <c r="B78" s="23" t="s">
        <v>39</v>
      </c>
      <c r="C78" s="61" t="str">
        <f ca="1">CONCATENATE(INDIRECT(CONCATENATE($C$2,$C$4))," - ",INDIRECT(CONCATENATE($C$2,$G$4))," ",$B$4)</f>
        <v>ינואר - מרץ 2019</v>
      </c>
      <c r="D78" s="62"/>
      <c r="E78" s="63" t="str">
        <f ca="1">CONCATENATE(INDIRECT(CONCATENATE($C$2,$C$4))," - ",INDIRECT(CONCATENATE($C$2,$M$4))," ",$B$4)</f>
        <v>ינואר - יוני 2019</v>
      </c>
      <c r="F78" s="64"/>
      <c r="G78" s="65"/>
      <c r="H78" s="65"/>
      <c r="I78" s="65"/>
      <c r="J78" s="65"/>
    </row>
    <row r="79" spans="2:10" ht="30">
      <c r="B79" s="23"/>
      <c r="C79" s="7" t="s">
        <v>2</v>
      </c>
      <c r="D79" s="8" t="s">
        <v>3</v>
      </c>
      <c r="E79" s="27" t="s">
        <v>2</v>
      </c>
      <c r="F79" s="44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4.083997084362978E-2</v>
      </c>
      <c r="D80" s="19">
        <f>H41</f>
        <v>0.94914052223000389</v>
      </c>
      <c r="E80" s="33">
        <f t="shared" ref="E80:E82" si="8">(I41+1)*(K41+1)*(M41+1)*(C80+1)-1</f>
        <v>6.0830372043395142E-2</v>
      </c>
      <c r="F80" s="45">
        <f>N41</f>
        <v>0.93266507829578305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5.4738709808428432E-3</v>
      </c>
      <c r="D81" s="19">
        <f t="shared" ref="D81:D82" si="10">H42</f>
        <v>5.0859477769996136E-2</v>
      </c>
      <c r="E81" s="33">
        <f t="shared" si="8"/>
        <v>6.7326967885064093E-3</v>
      </c>
      <c r="F81" s="45">
        <f t="shared" ref="F81:F82" si="11">N42</f>
        <v>6.7334921704216996E-2</v>
      </c>
      <c r="G81" s="50"/>
      <c r="H81" s="50"/>
      <c r="I81" s="50"/>
      <c r="J81" s="50"/>
    </row>
    <row r="82" spans="2:10">
      <c r="B82" s="13" t="s">
        <v>44</v>
      </c>
      <c r="C82" s="42">
        <f t="shared" si="9"/>
        <v>4.6425862107419169E-2</v>
      </c>
      <c r="D82" s="43">
        <f t="shared" si="10"/>
        <v>1</v>
      </c>
      <c r="E82" s="38">
        <f t="shared" si="8"/>
        <v>6.7828872848388233E-2</v>
      </c>
      <c r="F82" s="46">
        <f t="shared" si="11"/>
        <v>1</v>
      </c>
      <c r="G82" s="51"/>
      <c r="H82" s="51"/>
      <c r="I82" s="51"/>
      <c r="J82" s="51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G72:H72"/>
    <mergeCell ref="I72:J72"/>
    <mergeCell ref="C68:D68"/>
    <mergeCell ref="E68:F68"/>
    <mergeCell ref="G68:H68"/>
    <mergeCell ref="I68:J68"/>
    <mergeCell ref="I46:J46"/>
    <mergeCell ref="E46:F46"/>
    <mergeCell ref="G46:H46"/>
    <mergeCell ref="C46:D46"/>
    <mergeCell ref="C78:D78"/>
    <mergeCell ref="E78:F78"/>
    <mergeCell ref="G78:H78"/>
    <mergeCell ref="I78:J78"/>
    <mergeCell ref="C71:D71"/>
    <mergeCell ref="E71:F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567B6A59-4C8A-47BD-A8C5-4859C0BA1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