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F67" i="5" l="1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75" i="5"/>
  <c r="E75" i="5"/>
  <c r="F74" i="5"/>
  <c r="E74" i="5"/>
  <c r="F73" i="5"/>
  <c r="E73" i="5"/>
  <c r="F82" i="5"/>
  <c r="E82" i="5"/>
  <c r="F81" i="5"/>
  <c r="E81" i="5"/>
  <c r="F80" i="5"/>
  <c r="E80" i="5"/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E39" i="5"/>
  <c r="C39" i="5"/>
  <c r="C32" i="5"/>
  <c r="C6" i="5"/>
  <c r="E32" i="5"/>
  <c r="G4" i="5" l="1"/>
  <c r="G6" i="5"/>
  <c r="C46" i="5"/>
  <c r="E6" i="5"/>
  <c r="C71" i="5"/>
  <c r="G39" i="5"/>
  <c r="G32" i="5"/>
  <c r="I4" i="5" l="1"/>
  <c r="I39" i="5"/>
  <c r="C78" i="5"/>
  <c r="I32" i="5"/>
  <c r="I6" i="5"/>
  <c r="K4" i="5" l="1"/>
  <c r="K6" i="5"/>
  <c r="K39" i="5"/>
  <c r="K32" i="5"/>
  <c r="M4" i="5" l="1"/>
  <c r="E71" i="5"/>
  <c r="M6" i="5"/>
  <c r="E78" i="5"/>
  <c r="M32" i="5"/>
  <c r="E46" i="5"/>
  <c r="O4" i="5" l="1"/>
  <c r="O6" i="5"/>
  <c r="M39" i="5"/>
  <c r="O32" i="5"/>
  <c r="Q4" i="5" l="1"/>
  <c r="S4" i="5" s="1"/>
  <c r="O39" i="5"/>
  <c r="S39" i="5"/>
  <c r="Q6" i="5"/>
  <c r="S32" i="5"/>
  <c r="Q32" i="5"/>
  <c r="U4" i="5" l="1"/>
  <c r="U39" i="5"/>
  <c r="U32" i="5"/>
  <c r="Q39" i="5"/>
  <c r="S6" i="5"/>
  <c r="W4" i="5" l="1"/>
  <c r="W39" i="5"/>
  <c r="U6" i="5"/>
  <c r="W32" i="5"/>
  <c r="Y4" i="5" l="1"/>
  <c r="Y39" i="5"/>
  <c r="Y6" i="5"/>
  <c r="Y32" i="5"/>
  <c r="W6" i="5"/>
</calcChain>
</file>

<file path=xl/sharedStrings.xml><?xml version="1.0" encoding="utf-8"?>
<sst xmlns="http://schemas.openxmlformats.org/spreadsheetml/2006/main" count="167" uniqueCount="47">
  <si>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</si>
  <si>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</si>
  <si>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</si>
  <si>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</si>
  <si>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</si>
  <si>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</si>
  <si>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</si>
  <si>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</si>
  <si>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</si>
  <si>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</si>
  <si>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</si>
  <si>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</si>
  <si>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</si>
  <si>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</si>
  <si>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</si>
  <si>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</si>
  <si>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</si>
  <si>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</si>
  <si>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</si>
  <si>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</si>
  <si>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</si>
  <si>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</si>
  <si>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</si>
  <si>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</si>
  <si>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</si>
  <si>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</si>
  <si>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</si>
  <si>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</si>
  <si>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</si>
  <si>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</si>
  <si>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</si>
  <si>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</si>
  <si>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</si>
  <si>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</si>
  <si>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</si>
  <si>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</si>
  <si>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</si>
  <si>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</si>
  <si>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</si>
  <si>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</si>
  <si>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</si>
  <si>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</si>
  <si>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</si>
  <si>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</si>
  <si>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</si>
  <si>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</si>
  <si>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אג"ח עד 10%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</si>
</sst>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#,##0.0"/>
  </numFmts>
  <fonts count="50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909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1" fillId="41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1" fillId="3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1" fillId="51" borderId="0" applyNumberFormat="0" applyBorder="0" applyAlignment="0" applyProtection="0"/>
    <xf numFmtId="178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17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23" fillId="55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" fontId="23" fillId="56" borderId="18" applyNumberFormat="0" applyProtection="0">
      <alignment vertical="center"/>
    </xf>
    <xf numFmtId="4" fontId="23" fillId="56" borderId="18" applyNumberFormat="0" applyProtection="0">
      <alignment vertical="center"/>
    </xf>
    <xf numFmtId="4" fontId="43" fillId="57" borderId="18" applyNumberFormat="0" applyProtection="0">
      <alignment vertical="center"/>
    </xf>
    <xf numFmtId="4" fontId="23" fillId="57" borderId="18" applyNumberFormat="0" applyProtection="0">
      <alignment horizontal="left" vertical="center" indent="1"/>
    </xf>
    <xf numFmtId="4" fontId="23" fillId="57" borderId="18" applyNumberFormat="0" applyProtection="0">
      <alignment horizontal="left" vertical="center" indent="1"/>
    </xf>
    <xf numFmtId="0" fontId="44" fillId="56" borderId="29" applyNumberFormat="0" applyProtection="0">
      <alignment horizontal="left" vertical="top" indent="1"/>
    </xf>
    <xf numFmtId="4" fontId="23" fillId="58" borderId="18" applyNumberFormat="0" applyProtection="0">
      <alignment horizontal="left" vertical="center" indent="1"/>
    </xf>
    <xf numFmtId="4" fontId="23" fillId="58" borderId="18" applyNumberFormat="0" applyProtection="0">
      <alignment horizontal="left" vertical="center" indent="1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1" borderId="28" applyNumberFormat="0" applyProtection="0">
      <alignment horizontal="right" vertical="center"/>
    </xf>
    <xf numFmtId="4" fontId="23" fillId="61" borderId="2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5" borderId="18" applyNumberFormat="0" applyProtection="0">
      <alignment horizontal="right" vertical="center"/>
    </xf>
    <xf numFmtId="4" fontId="23" fillId="65" borderId="18" applyNumberFormat="0" applyProtection="0">
      <alignment horizontal="right" vertical="center"/>
    </xf>
    <xf numFmtId="4" fontId="23" fillId="66" borderId="18" applyNumberFormat="0" applyProtection="0">
      <alignment horizontal="right" vertical="center"/>
    </xf>
    <xf numFmtId="4" fontId="23" fillId="66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8" borderId="28" applyNumberFormat="0" applyProtection="0">
      <alignment horizontal="left" vertical="center" indent="1"/>
    </xf>
    <xf numFmtId="4" fontId="23" fillId="68" borderId="28" applyNumberFormat="0" applyProtection="0">
      <alignment horizontal="left" vertical="center" indent="1"/>
    </xf>
    <xf numFmtId="4" fontId="1" fillId="69" borderId="28" applyNumberFormat="0" applyProtection="0">
      <alignment horizontal="left" vertical="center" indent="1"/>
    </xf>
    <xf numFmtId="4" fontId="1" fillId="69" borderId="28" applyNumberFormat="0" applyProtection="0">
      <alignment horizontal="left" vertical="center" indent="1"/>
    </xf>
    <xf numFmtId="4" fontId="23" fillId="70" borderId="18" applyNumberFormat="0" applyProtection="0">
      <alignment horizontal="right" vertical="center"/>
    </xf>
    <xf numFmtId="4" fontId="23" fillId="70" borderId="18" applyNumberFormat="0" applyProtection="0">
      <alignment horizontal="right" vertical="center"/>
    </xf>
    <xf numFmtId="4" fontId="23" fillId="71" borderId="28" applyNumberFormat="0" applyProtection="0">
      <alignment horizontal="left" vertical="center" indent="1"/>
    </xf>
    <xf numFmtId="4" fontId="23" fillId="71" borderId="28" applyNumberFormat="0" applyProtection="0">
      <alignment horizontal="left" vertical="center" indent="1"/>
    </xf>
    <xf numFmtId="4" fontId="23" fillId="70" borderId="28" applyNumberFormat="0" applyProtection="0">
      <alignment horizontal="left" vertical="center" indent="1"/>
    </xf>
    <xf numFmtId="4" fontId="23" fillId="70" borderId="28" applyNumberFormat="0" applyProtection="0">
      <alignment horizontal="left" vertical="center" indent="1"/>
    </xf>
    <xf numFmtId="0" fontId="23" fillId="72" borderId="18" applyNumberFormat="0" applyProtection="0">
      <alignment horizontal="left" vertical="center" indent="1"/>
    </xf>
    <xf numFmtId="0" fontId="23" fillId="72" borderId="18" applyNumberFormat="0" applyProtection="0">
      <alignment horizontal="left" vertical="center" indent="1"/>
    </xf>
    <xf numFmtId="0" fontId="23" fillId="69" borderId="29" applyNumberFormat="0" applyProtection="0">
      <alignment horizontal="left" vertical="top" indent="1"/>
    </xf>
    <xf numFmtId="0" fontId="23" fillId="69" borderId="29" applyNumberFormat="0" applyProtection="0">
      <alignment horizontal="left" vertical="top" indent="1"/>
    </xf>
    <xf numFmtId="0" fontId="23" fillId="69" borderId="29" applyNumberFormat="0" applyProtection="0">
      <alignment horizontal="left" vertical="top" indent="1"/>
    </xf>
    <xf numFmtId="0" fontId="23" fillId="69" borderId="29" applyNumberFormat="0" applyProtection="0">
      <alignment horizontal="left" vertical="top" indent="1"/>
    </xf>
    <xf numFmtId="0" fontId="23" fillId="73" borderId="18" applyNumberFormat="0" applyProtection="0">
      <alignment horizontal="left" vertical="center" indent="1"/>
    </xf>
    <xf numFmtId="0" fontId="23" fillId="73" borderId="18" applyNumberFormat="0" applyProtection="0">
      <alignment horizontal="left" vertical="center" indent="1"/>
    </xf>
    <xf numFmtId="0" fontId="23" fillId="70" borderId="29" applyNumberFormat="0" applyProtection="0">
      <alignment horizontal="left" vertical="top" indent="1"/>
    </xf>
    <xf numFmtId="0" fontId="23" fillId="70" borderId="29" applyNumberFormat="0" applyProtection="0">
      <alignment horizontal="left" vertical="top" indent="1"/>
    </xf>
    <xf numFmtId="0" fontId="23" fillId="70" borderId="29" applyNumberFormat="0" applyProtection="0">
      <alignment horizontal="left" vertical="top" indent="1"/>
    </xf>
    <xf numFmtId="0" fontId="23" fillId="70" borderId="29" applyNumberFormat="0" applyProtection="0">
      <alignment horizontal="left" vertical="top" indent="1"/>
    </xf>
    <xf numFmtId="0" fontId="23" fillId="74" borderId="18" applyNumberFormat="0" applyProtection="0">
      <alignment horizontal="left" vertical="center" indent="1"/>
    </xf>
    <xf numFmtId="0" fontId="23" fillId="74" borderId="18" applyNumberFormat="0" applyProtection="0">
      <alignment horizontal="left" vertical="center" indent="1"/>
    </xf>
    <xf numFmtId="0" fontId="23" fillId="74" borderId="29" applyNumberFormat="0" applyProtection="0">
      <alignment horizontal="left" vertical="top" indent="1"/>
    </xf>
    <xf numFmtId="0" fontId="23" fillId="74" borderId="29" applyNumberFormat="0" applyProtection="0">
      <alignment horizontal="left" vertical="top" indent="1"/>
    </xf>
    <xf numFmtId="0" fontId="23" fillId="74" borderId="29" applyNumberFormat="0" applyProtection="0">
      <alignment horizontal="left" vertical="top" indent="1"/>
    </xf>
    <xf numFmtId="0" fontId="23" fillId="74" borderId="29" applyNumberFormat="0" applyProtection="0">
      <alignment horizontal="left" vertical="top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29" applyNumberFormat="0" applyProtection="0">
      <alignment horizontal="left" vertical="top" indent="1"/>
    </xf>
    <xf numFmtId="0" fontId="23" fillId="71" borderId="29" applyNumberFormat="0" applyProtection="0">
      <alignment horizontal="left" vertical="top" indent="1"/>
    </xf>
    <xf numFmtId="0" fontId="23" fillId="71" borderId="29" applyNumberFormat="0" applyProtection="0">
      <alignment horizontal="left" vertical="top" indent="1"/>
    </xf>
    <xf numFmtId="0" fontId="23" fillId="71" borderId="29" applyNumberFormat="0" applyProtection="0">
      <alignment horizontal="left" vertical="top" indent="1"/>
    </xf>
    <xf numFmtId="0" fontId="23" fillId="75" borderId="30" applyNumberFormat="0">
      <protection locked="0"/>
    </xf>
    <xf numFmtId="0" fontId="23" fillId="75" borderId="30" applyNumberFormat="0">
      <protection locked="0"/>
    </xf>
    <xf numFmtId="0" fontId="23" fillId="75" borderId="30" applyNumberFormat="0">
      <protection locked="0"/>
    </xf>
    <xf numFmtId="0" fontId="23" fillId="75" borderId="30" applyNumberFormat="0">
      <protection locked="0"/>
    </xf>
    <xf numFmtId="0" fontId="45" fillId="69" borderId="31" applyBorder="0"/>
    <xf numFmtId="4" fontId="46" fillId="76" borderId="29" applyNumberFormat="0" applyProtection="0">
      <alignment vertical="center"/>
    </xf>
    <xf numFmtId="4" fontId="43" fillId="77" borderId="12" applyNumberFormat="0" applyProtection="0">
      <alignment vertical="center"/>
    </xf>
    <xf numFmtId="4" fontId="46" fillId="72" borderId="29" applyNumberFormat="0" applyProtection="0">
      <alignment horizontal="left" vertical="center" indent="1"/>
    </xf>
    <xf numFmtId="0" fontId="46" fillId="76" borderId="29" applyNumberFormat="0" applyProtection="0">
      <alignment horizontal="left" vertical="top" indent="1"/>
    </xf>
    <xf numFmtId="4" fontId="23" fillId="0" borderId="18" applyNumberFormat="0" applyProtection="0">
      <alignment horizontal="right" vertical="center"/>
    </xf>
    <xf numFmtId="4" fontId="43" fillId="78" borderId="18" applyNumberFormat="0" applyProtection="0">
      <alignment horizontal="right" vertical="center"/>
    </xf>
    <xf numFmtId="4" fontId="23" fillId="58" borderId="18" applyNumberFormat="0" applyProtection="0">
      <alignment horizontal="left" vertical="center" indent="1"/>
    </xf>
    <xf numFmtId="4" fontId="23" fillId="58" borderId="18" applyNumberFormat="0" applyProtection="0">
      <alignment horizontal="left" vertical="center" indent="1"/>
    </xf>
    <xf numFmtId="0" fontId="46" fillId="70" borderId="29" applyNumberFormat="0" applyProtection="0">
      <alignment horizontal="left" vertical="top" indent="1"/>
    </xf>
    <xf numFmtId="4" fontId="47" fillId="79" borderId="28" applyNumberFormat="0" applyProtection="0">
      <alignment horizontal="left" vertical="center" indent="1"/>
    </xf>
    <xf numFmtId="0" fontId="23" fillId="80" borderId="12"/>
    <xf numFmtId="0" fontId="23" fillId="80" borderId="12"/>
    <xf numFmtId="4" fontId="48" fillId="75" borderId="18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13" fillId="12" borderId="26" applyNumberFormat="0" applyFont="0" applyAlignment="0" applyProtection="0"/>
    <xf numFmtId="0" fontId="23" fillId="49" borderId="18" applyNumberFormat="0" applyFont="0" applyAlignment="0" applyProtection="0"/>
    <xf numFmtId="0" fontId="23" fillId="49" borderId="18" applyNumberFormat="0" applyFont="0" applyAlignment="0" applyProtection="0"/>
    <xf numFmtId="0" fontId="23" fillId="49" borderId="18" applyNumberFormat="0" applyFont="0" applyAlignment="0" applyProtection="0"/>
    <xf numFmtId="0" fontId="13" fillId="12" borderId="26" applyNumberFormat="0" applyFont="0" applyAlignment="0" applyProtection="0"/>
    <xf numFmtId="0" fontId="13" fillId="12" borderId="26" applyNumberFormat="0" applyFont="0" applyAlignment="0" applyProtection="0"/>
    <xf numFmtId="0" fontId="13" fillId="12" borderId="26" applyNumberFormat="0" applyFont="0" applyAlignment="0" applyProtection="0"/>
    <xf numFmtId="0" fontId="13" fillId="12" borderId="26" applyNumberFormat="0" applyFont="0" applyAlignment="0" applyProtection="0"/>
    <xf numFmtId="0" fontId="13" fillId="12" borderId="26" applyNumberFormat="0" applyFont="0" applyAlignment="0" applyProtection="0"/>
    <xf numFmtId="0" fontId="33" fillId="10" borderId="22" applyNumberFormat="0" applyAlignment="0" applyProtection="0"/>
    <xf numFmtId="0" fontId="33" fillId="10" borderId="22" applyNumberFormat="0" applyAlignment="0" applyProtection="0"/>
    <xf numFmtId="0" fontId="33" fillId="10" borderId="22" applyNumberFormat="0" applyAlignment="0" applyProtection="0"/>
    <xf numFmtId="0" fontId="33" fillId="10" borderId="22" applyNumberFormat="0" applyAlignment="0" applyProtection="0"/>
    <xf numFmtId="0" fontId="33" fillId="10" borderId="22" applyNumberFormat="0" applyAlignment="0" applyProtection="0"/>
    <xf numFmtId="0" fontId="33" fillId="10" borderId="22" applyNumberFormat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3" fillId="0" borderId="0" applyAlignment="0">
      <alignment horizontal="right" indent="2"/>
    </xf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2" fillId="10" borderId="23" applyNumberFormat="0" applyAlignment="0" applyProtection="0"/>
    <xf numFmtId="0" fontId="32" fillId="10" borderId="23" applyNumberFormat="0" applyAlignment="0" applyProtection="0"/>
    <xf numFmtId="0" fontId="32" fillId="10" borderId="23" applyNumberFormat="0" applyAlignment="0" applyProtection="0"/>
    <xf numFmtId="0" fontId="32" fillId="10" borderId="23" applyNumberFormat="0" applyAlignment="0" applyProtection="0"/>
    <xf numFmtId="0" fontId="32" fillId="10" borderId="23" applyNumberFormat="0" applyAlignment="0" applyProtection="0"/>
    <xf numFmtId="0" fontId="32" fillId="10" borderId="23" applyNumberFormat="0" applyAlignment="0" applyProtection="0"/>
    <xf numFmtId="0" fontId="31" fillId="9" borderId="22" applyNumberFormat="0" applyAlignment="0" applyProtection="0"/>
    <xf numFmtId="0" fontId="31" fillId="9" borderId="22" applyNumberFormat="0" applyAlignment="0" applyProtection="0"/>
    <xf numFmtId="0" fontId="31" fillId="9" borderId="22" applyNumberFormat="0" applyAlignment="0" applyProtection="0"/>
    <xf numFmtId="0" fontId="31" fillId="9" borderId="22" applyNumberFormat="0" applyAlignment="0" applyProtection="0"/>
    <xf numFmtId="0" fontId="31" fillId="9" borderId="22" applyNumberFormat="0" applyAlignment="0" applyProtection="0"/>
    <xf numFmtId="0" fontId="31" fillId="9" borderId="22" applyNumberFormat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5" fillId="11" borderId="25" applyNumberFormat="0" applyAlignment="0" applyProtection="0"/>
    <xf numFmtId="0" fontId="35" fillId="11" borderId="25" applyNumberFormat="0" applyAlignment="0" applyProtection="0"/>
    <xf numFmtId="0" fontId="35" fillId="11" borderId="25" applyNumberFormat="0" applyAlignment="0" applyProtection="0"/>
    <xf numFmtId="0" fontId="35" fillId="11" borderId="25" applyNumberFormat="0" applyAlignment="0" applyProtection="0"/>
    <xf numFmtId="0" fontId="35" fillId="11" borderId="25" applyNumberFormat="0" applyAlignment="0" applyProtection="0"/>
    <xf numFmtId="0" fontId="35" fillId="11" borderId="25" applyNumberForma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</cellStyleXfs>
  <cellXfs count="7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0" applyNumberFormat="1" applyFont="1" applyFill="1" applyBorder="1"/>
    <xf numFmtId="10" fontId="2" fillId="2" borderId="6" xfId="420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0" applyNumberFormat="1" applyFont="1" applyFill="1" applyBorder="1"/>
    <xf numFmtId="10" fontId="3" fillId="2" borderId="11" xfId="420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0" applyNumberFormat="1" applyFont="1" applyFill="1" applyBorder="1"/>
    <xf numFmtId="10" fontId="2" fillId="2" borderId="3" xfId="42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0" applyNumberFormat="1" applyFont="1" applyFill="1" applyBorder="1"/>
    <xf numFmtId="10" fontId="2" fillId="4" borderId="6" xfId="420" applyNumberFormat="1" applyFont="1" applyFill="1" applyBorder="1"/>
    <xf numFmtId="10" fontId="3" fillId="4" borderId="10" xfId="420" applyNumberFormat="1" applyFont="1" applyFill="1" applyBorder="1"/>
    <xf numFmtId="10" fontId="3" fillId="4" borderId="11" xfId="420" applyNumberFormat="1" applyFont="1" applyFill="1" applyBorder="1"/>
    <xf numFmtId="10" fontId="2" fillId="4" borderId="2" xfId="420" applyNumberFormat="1" applyFont="1" applyFill="1" applyBorder="1"/>
    <xf numFmtId="10" fontId="2" fillId="4" borderId="3" xfId="420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0" applyNumberFormat="1" applyFont="1" applyFill="1" applyBorder="1"/>
    <xf numFmtId="10" fontId="3" fillId="4" borderId="2" xfId="420" applyNumberFormat="1" applyFont="1" applyFill="1" applyBorder="1"/>
    <xf numFmtId="10" fontId="3" fillId="2" borderId="2" xfId="420" applyNumberFormat="1" applyFont="1" applyFill="1" applyBorder="1"/>
    <xf numFmtId="10" fontId="3" fillId="2" borderId="3" xfId="420" applyNumberFormat="1" applyFont="1" applyFill="1" applyBorder="1"/>
    <xf numFmtId="10" fontId="3" fillId="2" borderId="5" xfId="420" applyNumberFormat="1" applyFont="1" applyFill="1" applyBorder="1"/>
    <xf numFmtId="10" fontId="3" fillId="2" borderId="6" xfId="420" applyNumberFormat="1" applyFont="1" applyFill="1" applyBorder="1"/>
    <xf numFmtId="0" fontId="2" fillId="4" borderId="33" xfId="0" applyFont="1" applyFill="1" applyBorder="1" applyAlignment="1">
      <alignment horizontal="center" vertical="center" wrapText="1"/>
    </xf>
    <xf numFmtId="10" fontId="2" fillId="4" borderId="33" xfId="420" applyNumberFormat="1" applyFont="1" applyFill="1" applyBorder="1"/>
    <xf numFmtId="10" fontId="3" fillId="4" borderId="33" xfId="420" applyNumberFormat="1" applyFont="1" applyFill="1" applyBorder="1"/>
    <xf numFmtId="10" fontId="2" fillId="4" borderId="34" xfId="420" applyNumberFormat="1" applyFont="1" applyFill="1" applyBorder="1"/>
    <xf numFmtId="10" fontId="3" fillId="4" borderId="34" xfId="420" applyNumberFormat="1" applyFont="1" applyFill="1" applyBorder="1"/>
    <xf numFmtId="10" fontId="3" fillId="2" borderId="35" xfId="420" applyNumberFormat="1" applyFont="1" applyFill="1" applyBorder="1"/>
    <xf numFmtId="10" fontId="3" fillId="2" borderId="36" xfId="420" applyNumberFormat="1" applyFont="1" applyFill="1" applyBorder="1"/>
    <xf numFmtId="10" fontId="3" fillId="4" borderId="35" xfId="420" applyNumberFormat="1" applyFont="1" applyFill="1" applyBorder="1"/>
    <xf numFmtId="10" fontId="3" fillId="4" borderId="36" xfId="420" applyNumberFormat="1" applyFont="1" applyFill="1" applyBorder="1"/>
    <xf numFmtId="0" fontId="19" fillId="0" borderId="0" xfId="0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0" applyNumberFormat="1" applyFont="1" applyFill="1" applyBorder="1"/>
    <xf numFmtId="10" fontId="3" fillId="0" borderId="0" xfId="420" applyNumberFormat="1" applyFont="1" applyFill="1" applyBorder="1"/>
    <xf numFmtId="0" fontId="2" fillId="0" borderId="0" xfId="0" applyFont="1" applyFill="1" applyBorder="1"/>
    <xf numFmtId="3" fontId="3" fillId="0" borderId="0" xfId="42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32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0" applyNumberFormat="1" applyFont="1" applyFill="1" applyBorder="1" applyAlignment="1">
      <alignment horizontal="center"/>
    </xf>
    <xf numFmtId="3" fontId="3" fillId="4" borderId="16" xfId="420" applyNumberFormat="1" applyFont="1" applyFill="1" applyBorder="1" applyAlignment="1">
      <alignment horizontal="center"/>
    </xf>
    <xf numFmtId="3" fontId="3" fillId="2" borderId="15" xfId="420" applyNumberFormat="1" applyFont="1" applyFill="1" applyBorder="1" applyAlignment="1">
      <alignment horizontal="center"/>
    </xf>
    <xf numFmtId="3" fontId="3" fillId="2" borderId="16" xfId="42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3" fontId="3" fillId="4" borderId="17" xfId="420" applyNumberFormat="1" applyFont="1" applyFill="1" applyBorder="1" applyAlignment="1">
      <alignment horizontal="center"/>
    </xf>
  </cellXfs>
  <cellStyles count="909">
    <cellStyle name="% 1" xfId="1"/>
    <cellStyle name="% 2" xfId="2"/>
    <cellStyle name="% 3" xfId="3"/>
    <cellStyle name="=C:\WINNT\SYSTEM32\COMMAND.COM" xfId="4"/>
    <cellStyle name="0" xfId="504"/>
    <cellStyle name="0_Anafim" xfId="505"/>
    <cellStyle name="0_משקל בתא100" xfId="506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1 2" xfId="507"/>
    <cellStyle name="1_Anafim" xfId="508"/>
    <cellStyle name="1_משקל בתא100" xfId="509"/>
    <cellStyle name="10" xfId="510"/>
    <cellStyle name="11" xfId="511"/>
    <cellStyle name="12" xfId="512"/>
    <cellStyle name="2" xfId="11"/>
    <cellStyle name="2 2" xfId="513"/>
    <cellStyle name="2_Anafim" xfId="514"/>
    <cellStyle name="2_משקל בתא100" xfId="515"/>
    <cellStyle name="20% - הדגשה1 2" xfId="516"/>
    <cellStyle name="20% - הדגשה1 3" xfId="517"/>
    <cellStyle name="20% - הדגשה1 4" xfId="518"/>
    <cellStyle name="20% - הדגשה1 5" xfId="519"/>
    <cellStyle name="20% - הדגשה1 6" xfId="520"/>
    <cellStyle name="20% - הדגשה1 7" xfId="521"/>
    <cellStyle name="20% - הדגשה2 2" xfId="522"/>
    <cellStyle name="20% - הדגשה2 3" xfId="523"/>
    <cellStyle name="20% - הדגשה2 4" xfId="524"/>
    <cellStyle name="20% - הדגשה2 5" xfId="525"/>
    <cellStyle name="20% - הדגשה2 6" xfId="526"/>
    <cellStyle name="20% - הדגשה2 7" xfId="527"/>
    <cellStyle name="20% - הדגשה3 2" xfId="528"/>
    <cellStyle name="20% - הדגשה3 3" xfId="529"/>
    <cellStyle name="20% - הדגשה3 4" xfId="530"/>
    <cellStyle name="20% - הדגשה3 5" xfId="531"/>
    <cellStyle name="20% - הדגשה3 6" xfId="532"/>
    <cellStyle name="20% - הדגשה3 7" xfId="533"/>
    <cellStyle name="20% - הדגשה4 2" xfId="534"/>
    <cellStyle name="20% - הדגשה4 3" xfId="535"/>
    <cellStyle name="20% - הדגשה4 4" xfId="536"/>
    <cellStyle name="20% - הדגשה4 5" xfId="537"/>
    <cellStyle name="20% - הדגשה4 6" xfId="538"/>
    <cellStyle name="20% - הדגשה4 7" xfId="539"/>
    <cellStyle name="20% - הדגשה5 2" xfId="540"/>
    <cellStyle name="20% - הדגשה5 3" xfId="541"/>
    <cellStyle name="20% - הדגשה5 4" xfId="542"/>
    <cellStyle name="20% - הדגשה5 5" xfId="543"/>
    <cellStyle name="20% - הדגשה5 6" xfId="544"/>
    <cellStyle name="20% - הדגשה5 7" xfId="545"/>
    <cellStyle name="20% - הדגשה6 2" xfId="546"/>
    <cellStyle name="20% - הדגשה6 3" xfId="547"/>
    <cellStyle name="20% - הדגשה6 4" xfId="548"/>
    <cellStyle name="20% - הדגשה6 5" xfId="549"/>
    <cellStyle name="20% - הדגשה6 6" xfId="550"/>
    <cellStyle name="20% - הדגשה6 7" xfId="551"/>
    <cellStyle name="3" xfId="12"/>
    <cellStyle name="3 2" xfId="552"/>
    <cellStyle name="3_Anafim" xfId="553"/>
    <cellStyle name="3_משקל בתא100" xfId="554"/>
    <cellStyle name="4" xfId="13"/>
    <cellStyle name="4 2" xfId="555"/>
    <cellStyle name="4_Anafim" xfId="556"/>
    <cellStyle name="4_משקל בתא100" xfId="557"/>
    <cellStyle name="40% - הדגשה1 2" xfId="558"/>
    <cellStyle name="40% - הדגשה1 3" xfId="559"/>
    <cellStyle name="40% - הדגשה1 4" xfId="560"/>
    <cellStyle name="40% - הדגשה1 5" xfId="561"/>
    <cellStyle name="40% - הדגשה1 6" xfId="562"/>
    <cellStyle name="40% - הדגשה1 7" xfId="563"/>
    <cellStyle name="40% - הדגשה2 2" xfId="564"/>
    <cellStyle name="40% - הדגשה2 3" xfId="565"/>
    <cellStyle name="40% - הדגשה2 4" xfId="566"/>
    <cellStyle name="40% - הדגשה2 5" xfId="567"/>
    <cellStyle name="40% - הדגשה2 6" xfId="568"/>
    <cellStyle name="40% - הדגשה2 7" xfId="569"/>
    <cellStyle name="40% - הדגשה3 2" xfId="570"/>
    <cellStyle name="40% - הדגשה3 3" xfId="571"/>
    <cellStyle name="40% - הדגשה3 4" xfId="572"/>
    <cellStyle name="40% - הדגשה3 5" xfId="573"/>
    <cellStyle name="40% - הדגשה3 6" xfId="574"/>
    <cellStyle name="40% - הדגשה3 7" xfId="575"/>
    <cellStyle name="40% - הדגשה4 2" xfId="576"/>
    <cellStyle name="40% - הדגשה4 3" xfId="577"/>
    <cellStyle name="40% - הדגשה4 4" xfId="578"/>
    <cellStyle name="40% - הדגשה4 5" xfId="579"/>
    <cellStyle name="40% - הדגשה4 6" xfId="580"/>
    <cellStyle name="40% - הדגשה4 7" xfId="581"/>
    <cellStyle name="40% - הדגשה5 2" xfId="582"/>
    <cellStyle name="40% - הדגשה5 3" xfId="583"/>
    <cellStyle name="40% - הדגשה5 4" xfId="584"/>
    <cellStyle name="40% - הדגשה5 5" xfId="585"/>
    <cellStyle name="40% - הדגשה5 6" xfId="586"/>
    <cellStyle name="40% - הדגשה5 7" xfId="587"/>
    <cellStyle name="40% - הדגשה6 2" xfId="588"/>
    <cellStyle name="40% - הדגשה6 3" xfId="589"/>
    <cellStyle name="40% - הדגשה6 4" xfId="590"/>
    <cellStyle name="40% - הדגשה6 5" xfId="591"/>
    <cellStyle name="40% - הדגשה6 6" xfId="592"/>
    <cellStyle name="40% - הדגשה6 7" xfId="593"/>
    <cellStyle name="5" xfId="14"/>
    <cellStyle name="5 2" xfId="594"/>
    <cellStyle name="5_Anafim" xfId="595"/>
    <cellStyle name="5_משקל בתא100" xfId="596"/>
    <cellStyle name="6" xfId="597"/>
    <cellStyle name="6_Anafim" xfId="598"/>
    <cellStyle name="6_משקל בתא100" xfId="599"/>
    <cellStyle name="60% - הדגשה1 2" xfId="600"/>
    <cellStyle name="60% - הדגשה1 3" xfId="601"/>
    <cellStyle name="60% - הדגשה1 4" xfId="602"/>
    <cellStyle name="60% - הדגשה1 5" xfId="603"/>
    <cellStyle name="60% - הדגשה1 6" xfId="604"/>
    <cellStyle name="60% - הדגשה1 7" xfId="605"/>
    <cellStyle name="60% - הדגשה2 2" xfId="606"/>
    <cellStyle name="60% - הדגשה2 3" xfId="607"/>
    <cellStyle name="60% - הדגשה2 4" xfId="608"/>
    <cellStyle name="60% - הדגשה2 5" xfId="609"/>
    <cellStyle name="60% - הדגשה2 6" xfId="610"/>
    <cellStyle name="60% - הדגשה2 7" xfId="611"/>
    <cellStyle name="60% - הדגשה3 2" xfId="612"/>
    <cellStyle name="60% - הדגשה3 3" xfId="613"/>
    <cellStyle name="60% - הדגשה3 4" xfId="614"/>
    <cellStyle name="60% - הדגשה3 5" xfId="615"/>
    <cellStyle name="60% - הדגשה3 6" xfId="616"/>
    <cellStyle name="60% - הדגשה3 7" xfId="617"/>
    <cellStyle name="60% - הדגשה4 2" xfId="618"/>
    <cellStyle name="60% - הדגשה4 3" xfId="619"/>
    <cellStyle name="60% - הדגשה4 4" xfId="620"/>
    <cellStyle name="60% - הדגשה4 5" xfId="621"/>
    <cellStyle name="60% - הדגשה4 6" xfId="622"/>
    <cellStyle name="60% - הדגשה4 7" xfId="623"/>
    <cellStyle name="60% - הדגשה5 2" xfId="624"/>
    <cellStyle name="60% - הדגשה5 3" xfId="625"/>
    <cellStyle name="60% - הדגשה5 4" xfId="626"/>
    <cellStyle name="60% - הדגשה5 5" xfId="627"/>
    <cellStyle name="60% - הדגשה5 6" xfId="628"/>
    <cellStyle name="60% - הדגשה5 7" xfId="629"/>
    <cellStyle name="60% - הדגשה6 2" xfId="630"/>
    <cellStyle name="60% - הדגשה6 3" xfId="631"/>
    <cellStyle name="60% - הדגשה6 4" xfId="632"/>
    <cellStyle name="60% - הדגשה6 5" xfId="633"/>
    <cellStyle name="60% - הדגשה6 6" xfId="634"/>
    <cellStyle name="60% - הדגשה6 7" xfId="635"/>
    <cellStyle name="7" xfId="636"/>
    <cellStyle name="7_Anafim" xfId="637"/>
    <cellStyle name="7_משקל בתא100" xfId="638"/>
    <cellStyle name="8" xfId="639"/>
    <cellStyle name="8_Anafim" xfId="640"/>
    <cellStyle name="8_משקל בתא100" xfId="641"/>
    <cellStyle name="9" xfId="642"/>
    <cellStyle name="9_Anafim" xfId="643"/>
    <cellStyle name="9_משקל בתא100" xfId="644"/>
    <cellStyle name="97" xfId="15"/>
    <cellStyle name="98" xfId="16"/>
    <cellStyle name="99" xfId="17"/>
    <cellStyle name="Accent1 - 20%" xfId="645"/>
    <cellStyle name="Accent1 - 40%" xfId="646"/>
    <cellStyle name="Accent1 - 60%" xfId="647"/>
    <cellStyle name="Accent2 - 20%" xfId="648"/>
    <cellStyle name="Accent2 - 40%" xfId="649"/>
    <cellStyle name="Accent2 - 60%" xfId="650"/>
    <cellStyle name="Accent3 - 20%" xfId="651"/>
    <cellStyle name="Accent3 - 40%" xfId="652"/>
    <cellStyle name="Accent3 - 60%" xfId="653"/>
    <cellStyle name="Accent4 - 20%" xfId="654"/>
    <cellStyle name="Accent4 - 40%" xfId="655"/>
    <cellStyle name="Accent4 - 60%" xfId="656"/>
    <cellStyle name="Accent5 - 20%" xfId="657"/>
    <cellStyle name="Accent5 - 40%" xfId="658"/>
    <cellStyle name="Accent5 - 60%" xfId="659"/>
    <cellStyle name="Accent6 - 20%" xfId="660"/>
    <cellStyle name="Accent6 - 40%" xfId="661"/>
    <cellStyle name="Accent6 - 60%" xfId="662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10" xfId="663"/>
    <cellStyle name="Comma 2 2" xfId="25"/>
    <cellStyle name="Comma 2 2 2" xfId="26"/>
    <cellStyle name="Comma 2 2 2 2" xfId="665"/>
    <cellStyle name="Comma 2 2 3" xfId="27"/>
    <cellStyle name="Comma 2 2 4" xfId="28"/>
    <cellStyle name="Comma 2 2 5" xfId="29"/>
    <cellStyle name="Comma 2 2 6" xfId="30"/>
    <cellStyle name="Comma 2 2 7" xfId="31"/>
    <cellStyle name="Comma 2 2 8" xfId="664"/>
    <cellStyle name="Comma 2 3" xfId="32"/>
    <cellStyle name="Comma 2 3 2" xfId="667"/>
    <cellStyle name="Comma 2 3 3" xfId="666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3 2 2" xfId="668"/>
    <cellStyle name="Comma 4" xfId="41"/>
    <cellStyle name="Comma 4 2" xfId="669"/>
    <cellStyle name="Comma 5" xfId="42"/>
    <cellStyle name="Comma 6" xfId="43"/>
    <cellStyle name="Comma 7" xfId="44"/>
    <cellStyle name="Currency [0] _1" xfId="45"/>
    <cellStyle name="Emphasis 1" xfId="670"/>
    <cellStyle name="Emphasis 2" xfId="671"/>
    <cellStyle name="Emphasis 3" xfId="672"/>
    <cellStyle name="Euro" xfId="46"/>
    <cellStyle name="Euro 2" xfId="673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0 2" xfId="674"/>
    <cellStyle name="Normal 11" xfId="59"/>
    <cellStyle name="Normal 11 2" xfId="675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3 9" xfId="676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4 9" xfId="677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10" xfId="678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4 3" xfId="679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30B" xfId="680"/>
    <cellStyle name="Normal 20" xfId="156"/>
    <cellStyle name="Normal 21" xfId="157"/>
    <cellStyle name="Normal 21 2" xfId="158"/>
    <cellStyle name="Normal 21 3" xfId="159"/>
    <cellStyle name="Normal 22" xfId="160"/>
    <cellStyle name="Normal 22 2" xfId="161"/>
    <cellStyle name="Normal 22 3" xfId="162"/>
    <cellStyle name="Normal 23" xfId="163"/>
    <cellStyle name="Normal 23 2" xfId="164"/>
    <cellStyle name="Normal 23 3" xfId="165"/>
    <cellStyle name="Normal 24" xfId="166"/>
    <cellStyle name="Normal 24 2" xfId="167"/>
    <cellStyle name="Normal 24 3" xfId="168"/>
    <cellStyle name="Normal 25" xfId="169"/>
    <cellStyle name="Normal 25 2" xfId="170"/>
    <cellStyle name="Normal 25 3" xfId="171"/>
    <cellStyle name="Normal 26" xfId="172"/>
    <cellStyle name="Normal 26 2" xfId="173"/>
    <cellStyle name="Normal 26 3" xfId="174"/>
    <cellStyle name="Normal 27" xfId="175"/>
    <cellStyle name="Normal 27 2" xfId="176"/>
    <cellStyle name="Normal 27 3" xfId="177"/>
    <cellStyle name="Normal 27 4" xfId="178"/>
    <cellStyle name="Normal 27 5" xfId="179"/>
    <cellStyle name="Normal 27 6" xfId="180"/>
    <cellStyle name="Normal 27 7" xfId="181"/>
    <cellStyle name="Normal 28" xfId="182"/>
    <cellStyle name="Normal 29" xfId="183"/>
    <cellStyle name="Normal 3" xfId="184"/>
    <cellStyle name="Normal 3 10" xfId="681"/>
    <cellStyle name="Normal 3 2" xfId="185"/>
    <cellStyle name="Normal 3 2 2" xfId="186"/>
    <cellStyle name="Normal 3 2 3" xfId="187"/>
    <cellStyle name="Normal 3 2 4" xfId="188"/>
    <cellStyle name="Normal 3 2 5" xfId="189"/>
    <cellStyle name="Normal 3 2 6" xfId="190"/>
    <cellStyle name="Normal 3 2 7" xfId="191"/>
    <cellStyle name="Normal 3 2 8" xfId="192"/>
    <cellStyle name="Normal 3 3" xfId="193"/>
    <cellStyle name="Normal 3 4" xfId="194"/>
    <cellStyle name="Normal 3 5" xfId="195"/>
    <cellStyle name="Normal 3 6" xfId="196"/>
    <cellStyle name="Normal 3 7" xfId="197"/>
    <cellStyle name="Normal 3 8" xfId="198"/>
    <cellStyle name="Normal 3 9" xfId="199"/>
    <cellStyle name="Normal 3_אלמנטרי" xfId="200"/>
    <cellStyle name="Normal 30" xfId="201"/>
    <cellStyle name="Normal 30 2" xfId="202"/>
    <cellStyle name="Normal 30 3" xfId="203"/>
    <cellStyle name="Normal 30 4" xfId="204"/>
    <cellStyle name="Normal 30 5" xfId="205"/>
    <cellStyle name="Normal 30 6" xfId="206"/>
    <cellStyle name="Normal 30 7" xfId="207"/>
    <cellStyle name="Normal 31" xfId="208"/>
    <cellStyle name="Normal 32" xfId="209"/>
    <cellStyle name="Normal 32 2" xfId="210"/>
    <cellStyle name="Normal 32 3" xfId="211"/>
    <cellStyle name="Normal 32 4" xfId="212"/>
    <cellStyle name="Normal 32 5" xfId="213"/>
    <cellStyle name="Normal 32 6" xfId="214"/>
    <cellStyle name="Normal 32 7" xfId="215"/>
    <cellStyle name="Normal 33" xfId="216"/>
    <cellStyle name="Normal 33 2" xfId="217"/>
    <cellStyle name="Normal 33 3" xfId="218"/>
    <cellStyle name="Normal 33 4" xfId="219"/>
    <cellStyle name="Normal 33 5" xfId="220"/>
    <cellStyle name="Normal 33 6" xfId="221"/>
    <cellStyle name="Normal 33 7" xfId="222"/>
    <cellStyle name="Normal 34" xfId="223"/>
    <cellStyle name="Normal 34 2" xfId="224"/>
    <cellStyle name="Normal 35" xfId="225"/>
    <cellStyle name="Normal 36" xfId="226"/>
    <cellStyle name="Normal 36 2" xfId="227"/>
    <cellStyle name="Normal 36 3" xfId="228"/>
    <cellStyle name="Normal 36 4" xfId="229"/>
    <cellStyle name="Normal 36 5" xfId="230"/>
    <cellStyle name="Normal 36 6" xfId="231"/>
    <cellStyle name="Normal 36 7" xfId="232"/>
    <cellStyle name="Normal 37" xfId="233"/>
    <cellStyle name="Normal 38" xfId="234"/>
    <cellStyle name="Normal 39" xfId="235"/>
    <cellStyle name="Normal 4" xfId="236"/>
    <cellStyle name="Normal 4 2" xfId="237"/>
    <cellStyle name="Normal 4 2 2" xfId="683"/>
    <cellStyle name="Normal 4 3" xfId="238"/>
    <cellStyle name="Normal 4 4" xfId="239"/>
    <cellStyle name="Normal 4 5" xfId="240"/>
    <cellStyle name="Normal 4 6" xfId="241"/>
    <cellStyle name="Normal 4 7" xfId="242"/>
    <cellStyle name="Normal 4 8" xfId="243"/>
    <cellStyle name="Normal 4 9" xfId="682"/>
    <cellStyle name="Normal 4_ירידות ערך שנזקפו" xfId="244"/>
    <cellStyle name="Normal 40" xfId="245"/>
    <cellStyle name="Normal 41" xfId="246"/>
    <cellStyle name="Normal 41 2" xfId="247"/>
    <cellStyle name="Normal 41 3" xfId="248"/>
    <cellStyle name="Normal 41 4" xfId="249"/>
    <cellStyle name="Normal 41 5" xfId="250"/>
    <cellStyle name="Normal 41 6" xfId="251"/>
    <cellStyle name="Normal 41 7" xfId="252"/>
    <cellStyle name="Normal 42" xfId="253"/>
    <cellStyle name="Normal 42 2" xfId="254"/>
    <cellStyle name="Normal 42 2 2" xfId="255"/>
    <cellStyle name="Normal 42 3" xfId="256"/>
    <cellStyle name="Normal 42 3 2" xfId="257"/>
    <cellStyle name="Normal 42 4" xfId="258"/>
    <cellStyle name="Normal 42 4 2" xfId="259"/>
    <cellStyle name="Normal 42 5" xfId="260"/>
    <cellStyle name="Normal 43" xfId="261"/>
    <cellStyle name="Normal 44" xfId="262"/>
    <cellStyle name="Normal 45" xfId="263"/>
    <cellStyle name="Normal 45 2" xfId="264"/>
    <cellStyle name="Normal 45 2 2" xfId="265"/>
    <cellStyle name="Normal 45 3" xfId="266"/>
    <cellStyle name="Normal 45 3 2" xfId="267"/>
    <cellStyle name="Normal 45 4" xfId="268"/>
    <cellStyle name="Normal 45 4 2" xfId="269"/>
    <cellStyle name="Normal 45 5" xfId="270"/>
    <cellStyle name="Normal 46" xfId="271"/>
    <cellStyle name="Normal 46 2" xfId="272"/>
    <cellStyle name="Normal 46 2 2" xfId="273"/>
    <cellStyle name="Normal 46 3" xfId="274"/>
    <cellStyle name="Normal 46 3 2" xfId="275"/>
    <cellStyle name="Normal 46 4" xfId="276"/>
    <cellStyle name="Normal 46 4 2" xfId="277"/>
    <cellStyle name="Normal 46 5" xfId="278"/>
    <cellStyle name="Normal 47" xfId="279"/>
    <cellStyle name="Normal 47 2" xfId="280"/>
    <cellStyle name="Normal 47 2 2" xfId="281"/>
    <cellStyle name="Normal 47 3" xfId="282"/>
    <cellStyle name="Normal 47 3 2" xfId="283"/>
    <cellStyle name="Normal 47 4" xfId="284"/>
    <cellStyle name="Normal 47 4 2" xfId="285"/>
    <cellStyle name="Normal 47 5" xfId="286"/>
    <cellStyle name="Normal 48" xfId="287"/>
    <cellStyle name="Normal 49" xfId="288"/>
    <cellStyle name="Normal 5" xfId="289"/>
    <cellStyle name="Normal 5 2" xfId="290"/>
    <cellStyle name="Normal 5 3" xfId="291"/>
    <cellStyle name="Normal 5 4" xfId="292"/>
    <cellStyle name="Normal 5 5" xfId="293"/>
    <cellStyle name="Normal 5 6" xfId="294"/>
    <cellStyle name="Normal 5 7" xfId="295"/>
    <cellStyle name="Normal 5 8" xfId="296"/>
    <cellStyle name="Normal 50" xfId="297"/>
    <cellStyle name="Normal 6" xfId="298"/>
    <cellStyle name="Normal 6 10" xfId="299"/>
    <cellStyle name="Normal 6 11" xfId="300"/>
    <cellStyle name="Normal 6 12" xfId="301"/>
    <cellStyle name="Normal 6 13" xfId="302"/>
    <cellStyle name="Normal 6 14" xfId="303"/>
    <cellStyle name="Normal 6 15" xfId="684"/>
    <cellStyle name="Normal 6 2" xfId="304"/>
    <cellStyle name="Normal 6 2 2" xfId="305"/>
    <cellStyle name="Normal 6 2 3" xfId="306"/>
    <cellStyle name="Normal 6 2 4" xfId="307"/>
    <cellStyle name="Normal 6 2 5" xfId="308"/>
    <cellStyle name="Normal 6 2 6" xfId="309"/>
    <cellStyle name="Normal 6 2 7" xfId="310"/>
    <cellStyle name="Normal 6 3" xfId="311"/>
    <cellStyle name="Normal 6 4" xfId="312"/>
    <cellStyle name="Normal 6 5" xfId="313"/>
    <cellStyle name="Normal 6 6" xfId="314"/>
    <cellStyle name="Normal 6 7" xfId="315"/>
    <cellStyle name="Normal 6 8" xfId="316"/>
    <cellStyle name="Normal 6 9" xfId="317"/>
    <cellStyle name="Normal 6_Data" xfId="318"/>
    <cellStyle name="Normal 60" xfId="319"/>
    <cellStyle name="Normal 64" xfId="320"/>
    <cellStyle name="Normal 64 2" xfId="321"/>
    <cellStyle name="Normal 64 2 2" xfId="322"/>
    <cellStyle name="Normal 64 3" xfId="323"/>
    <cellStyle name="Normal 64 3 2" xfId="324"/>
    <cellStyle name="Normal 64 4" xfId="325"/>
    <cellStyle name="Normal 64 4 2" xfId="326"/>
    <cellStyle name="Normal 64 5" xfId="327"/>
    <cellStyle name="Normal 65" xfId="328"/>
    <cellStyle name="Normal 65 2" xfId="329"/>
    <cellStyle name="Normal 65 2 2" xfId="330"/>
    <cellStyle name="Normal 65 3" xfId="331"/>
    <cellStyle name="Normal 65 3 2" xfId="332"/>
    <cellStyle name="Normal 65 4" xfId="333"/>
    <cellStyle name="Normal 65 4 2" xfId="334"/>
    <cellStyle name="Normal 65 5" xfId="335"/>
    <cellStyle name="Normal 7" xfId="336"/>
    <cellStyle name="Normal 7 10" xfId="337"/>
    <cellStyle name="Normal 7 11" xfId="338"/>
    <cellStyle name="Normal 7 12" xfId="339"/>
    <cellStyle name="Normal 7 13" xfId="340"/>
    <cellStyle name="Normal 7 14" xfId="341"/>
    <cellStyle name="Normal 7 2" xfId="342"/>
    <cellStyle name="Normal 7 2 2" xfId="343"/>
    <cellStyle name="Normal 7 2 3" xfId="344"/>
    <cellStyle name="Normal 7 2 4" xfId="345"/>
    <cellStyle name="Normal 7 2 5" xfId="346"/>
    <cellStyle name="Normal 7 2 6" xfId="347"/>
    <cellStyle name="Normal 7 2 7" xfId="348"/>
    <cellStyle name="Normal 7 3" xfId="349"/>
    <cellStyle name="Normal 7 4" xfId="350"/>
    <cellStyle name="Normal 7 5" xfId="351"/>
    <cellStyle name="Normal 7 6" xfId="352"/>
    <cellStyle name="Normal 7 7" xfId="353"/>
    <cellStyle name="Normal 7 8" xfId="354"/>
    <cellStyle name="Normal 7 9" xfId="355"/>
    <cellStyle name="Normal 7_Data" xfId="356"/>
    <cellStyle name="Normal 71" xfId="357"/>
    <cellStyle name="Normal 71 2" xfId="358"/>
    <cellStyle name="Normal 71 2 2" xfId="359"/>
    <cellStyle name="Normal 71 3" xfId="360"/>
    <cellStyle name="Normal 71 3 2" xfId="361"/>
    <cellStyle name="Normal 71 4" xfId="362"/>
    <cellStyle name="Normal 71 4 2" xfId="363"/>
    <cellStyle name="Normal 71 5" xfId="364"/>
    <cellStyle name="Normal 72" xfId="365"/>
    <cellStyle name="Normal 72 2" xfId="366"/>
    <cellStyle name="Normal 72 2 2" xfId="367"/>
    <cellStyle name="Normal 72 3" xfId="368"/>
    <cellStyle name="Normal 72 3 2" xfId="369"/>
    <cellStyle name="Normal 72 4" xfId="370"/>
    <cellStyle name="Normal 72 4 2" xfId="371"/>
    <cellStyle name="Normal 72 5" xfId="372"/>
    <cellStyle name="Normal 73" xfId="373"/>
    <cellStyle name="Normal 74" xfId="374"/>
    <cellStyle name="Normal 76" xfId="375"/>
    <cellStyle name="Normal 77" xfId="376"/>
    <cellStyle name="Normal 79" xfId="377"/>
    <cellStyle name="Normal 8" xfId="378"/>
    <cellStyle name="Normal 8 2" xfId="379"/>
    <cellStyle name="Normal 8 3" xfId="380"/>
    <cellStyle name="Normal 8 4" xfId="381"/>
    <cellStyle name="Normal 8 5" xfId="382"/>
    <cellStyle name="Normal 8 6" xfId="383"/>
    <cellStyle name="Normal 8 7" xfId="384"/>
    <cellStyle name="Normal 8 8" xfId="385"/>
    <cellStyle name="Normal 8 9" xfId="685"/>
    <cellStyle name="Normal 8_ירידות ערך שנזקפו" xfId="386"/>
    <cellStyle name="Normal 80" xfId="387"/>
    <cellStyle name="Normal 80 2" xfId="388"/>
    <cellStyle name="Normal 80 2 2" xfId="389"/>
    <cellStyle name="Normal 80 3" xfId="390"/>
    <cellStyle name="Normal 80 3 2" xfId="391"/>
    <cellStyle name="Normal 80 4" xfId="392"/>
    <cellStyle name="Normal 80 4 2" xfId="393"/>
    <cellStyle name="Normal 80 5" xfId="394"/>
    <cellStyle name="Normal 81" xfId="395"/>
    <cellStyle name="Normal 81 2" xfId="396"/>
    <cellStyle name="Normal 81 2 2" xfId="397"/>
    <cellStyle name="Normal 81 3" xfId="398"/>
    <cellStyle name="Normal 81 3 2" xfId="399"/>
    <cellStyle name="Normal 81 4" xfId="400"/>
    <cellStyle name="Normal 81 4 2" xfId="401"/>
    <cellStyle name="Normal 81 5" xfId="402"/>
    <cellStyle name="Normal 82" xfId="403"/>
    <cellStyle name="Normal 82 2" xfId="404"/>
    <cellStyle name="Normal 82 2 2" xfId="405"/>
    <cellStyle name="Normal 82 3" xfId="406"/>
    <cellStyle name="Normal 82 3 2" xfId="407"/>
    <cellStyle name="Normal 82 4" xfId="408"/>
    <cellStyle name="Normal 82 4 2" xfId="409"/>
    <cellStyle name="Normal 82 5" xfId="410"/>
    <cellStyle name="Normal 9" xfId="411"/>
    <cellStyle name="Normal 9 2" xfId="412"/>
    <cellStyle name="Normal 9 3" xfId="413"/>
    <cellStyle name="Normal 9 4" xfId="414"/>
    <cellStyle name="Normal 9 5" xfId="415"/>
    <cellStyle name="Normal 9 6" xfId="416"/>
    <cellStyle name="Normal 9 7" xfId="417"/>
    <cellStyle name="Normal 9 8" xfId="418"/>
    <cellStyle name="Normal 9 9" xfId="686"/>
    <cellStyle name="Normal 9_ירידות ערך שנזקפו" xfId="419"/>
    <cellStyle name="Percent" xfId="420" builtinId="5"/>
    <cellStyle name="Percent 2" xfId="421"/>
    <cellStyle name="Percent 2 2" xfId="422"/>
    <cellStyle name="Percent 2 2 10" xfId="423"/>
    <cellStyle name="Percent 2 2 11" xfId="424"/>
    <cellStyle name="Percent 2 2 11 2" xfId="425"/>
    <cellStyle name="Percent 2 2 11 3" xfId="426"/>
    <cellStyle name="Percent 2 2 12" xfId="427"/>
    <cellStyle name="Percent 2 2 13" xfId="687"/>
    <cellStyle name="Percent 2 2 2" xfId="428"/>
    <cellStyle name="Percent 2 2 2 2" xfId="429"/>
    <cellStyle name="Percent 2 2 2 2 2" xfId="430"/>
    <cellStyle name="Percent 2 2 2 2 2 2" xfId="431"/>
    <cellStyle name="Percent 2 2 2 2 2 2 2" xfId="432"/>
    <cellStyle name="Percent 2 2 2 2 3" xfId="433"/>
    <cellStyle name="Percent 2 2 2 2 4" xfId="434"/>
    <cellStyle name="Percent 2 2 2 2 5" xfId="435"/>
    <cellStyle name="Percent 2 2 2 2 6" xfId="436"/>
    <cellStyle name="Percent 2 2 2 2 7" xfId="437"/>
    <cellStyle name="Percent 2 2 2 2 8" xfId="438"/>
    <cellStyle name="Percent 2 2 2 3" xfId="439"/>
    <cellStyle name="Percent 2 2 2 3 2" xfId="440"/>
    <cellStyle name="Percent 2 2 2 3 2 2" xfId="441"/>
    <cellStyle name="Percent 2 2 2 4" xfId="442"/>
    <cellStyle name="Percent 2 2 2 5" xfId="443"/>
    <cellStyle name="Percent 2 2 2 6" xfId="444"/>
    <cellStyle name="Percent 2 2 2 7" xfId="445"/>
    <cellStyle name="Percent 2 2 2 8" xfId="446"/>
    <cellStyle name="Percent 2 2 3" xfId="447"/>
    <cellStyle name="Percent 2 2 4" xfId="448"/>
    <cellStyle name="Percent 2 2 4 2" xfId="449"/>
    <cellStyle name="Percent 2 2 4 2 2" xfId="450"/>
    <cellStyle name="Percent 2 2 5" xfId="451"/>
    <cellStyle name="Percent 2 2 6" xfId="452"/>
    <cellStyle name="Percent 2 2 7" xfId="453"/>
    <cellStyle name="Percent 2 2 8" xfId="454"/>
    <cellStyle name="Percent 2 2 9" xfId="455"/>
    <cellStyle name="Percent 2 3" xfId="456"/>
    <cellStyle name="Percent 2 4" xfId="457"/>
    <cellStyle name="Percent 2 5" xfId="458"/>
    <cellStyle name="Percent 2 6" xfId="459"/>
    <cellStyle name="Percent 3" xfId="460"/>
    <cellStyle name="Percent 3 10" xfId="461"/>
    <cellStyle name="Percent 3 11" xfId="462"/>
    <cellStyle name="Percent 3 2" xfId="463"/>
    <cellStyle name="Percent 3 3" xfId="464"/>
    <cellStyle name="Percent 3 4" xfId="465"/>
    <cellStyle name="Percent 3 5" xfId="466"/>
    <cellStyle name="Percent 3 6" xfId="467"/>
    <cellStyle name="Percent 3 7" xfId="468"/>
    <cellStyle name="Percent 3 8" xfId="469"/>
    <cellStyle name="Percent 3 9" xfId="470"/>
    <cellStyle name="Percent 4" xfId="471"/>
    <cellStyle name="Percent 4 2" xfId="472"/>
    <cellStyle name="Percent 5" xfId="473"/>
    <cellStyle name="Percent 5 2" xfId="474"/>
    <cellStyle name="Percent 5 3" xfId="475"/>
    <cellStyle name="Percent 5 4" xfId="476"/>
    <cellStyle name="Percent 5 5" xfId="477"/>
    <cellStyle name="Percent 5 6" xfId="478"/>
    <cellStyle name="Percent 5 7" xfId="479"/>
    <cellStyle name="Percent 5 8" xfId="480"/>
    <cellStyle name="Percent 6" xfId="481"/>
    <cellStyle name="Percent 6 2" xfId="482"/>
    <cellStyle name="Percent 6 3" xfId="483"/>
    <cellStyle name="Percent 6 4" xfId="484"/>
    <cellStyle name="Percent 6 5" xfId="485"/>
    <cellStyle name="Percent 6 6" xfId="486"/>
    <cellStyle name="Percent 6 7" xfId="487"/>
    <cellStyle name="Percent 6 8" xfId="488"/>
    <cellStyle name="SAPBEXaggData" xfId="688"/>
    <cellStyle name="SAPBEXaggData 2" xfId="689"/>
    <cellStyle name="SAPBEXaggDataEmph" xfId="690"/>
    <cellStyle name="SAPBEXaggItem" xfId="691"/>
    <cellStyle name="SAPBEXaggItem 2" xfId="692"/>
    <cellStyle name="SAPBEXaggItemX" xfId="693"/>
    <cellStyle name="SAPBEXchaText" xfId="694"/>
    <cellStyle name="SAPBEXchaText 2" xfId="695"/>
    <cellStyle name="SAPBEXexcBad7" xfId="696"/>
    <cellStyle name="SAPBEXexcBad7 2" xfId="697"/>
    <cellStyle name="SAPBEXexcBad8" xfId="698"/>
    <cellStyle name="SAPBEXexcBad8 2" xfId="699"/>
    <cellStyle name="SAPBEXexcBad9" xfId="700"/>
    <cellStyle name="SAPBEXexcBad9 2" xfId="701"/>
    <cellStyle name="SAPBEXexcCritical4" xfId="702"/>
    <cellStyle name="SAPBEXexcCritical4 2" xfId="703"/>
    <cellStyle name="SAPBEXexcCritical5" xfId="704"/>
    <cellStyle name="SAPBEXexcCritical5 2" xfId="705"/>
    <cellStyle name="SAPBEXexcCritical6" xfId="706"/>
    <cellStyle name="SAPBEXexcCritical6 2" xfId="707"/>
    <cellStyle name="SAPBEXexcGood1" xfId="708"/>
    <cellStyle name="SAPBEXexcGood1 2" xfId="709"/>
    <cellStyle name="SAPBEXexcGood2" xfId="710"/>
    <cellStyle name="SAPBEXexcGood2 2" xfId="711"/>
    <cellStyle name="SAPBEXexcGood3" xfId="712"/>
    <cellStyle name="SAPBEXexcGood3 2" xfId="713"/>
    <cellStyle name="SAPBEXfilterDrill" xfId="714"/>
    <cellStyle name="SAPBEXfilterDrill 2" xfId="715"/>
    <cellStyle name="SAPBEXfilterItem" xfId="716"/>
    <cellStyle name="SAPBEXfilterText" xfId="717"/>
    <cellStyle name="SAPBEXformats" xfId="718"/>
    <cellStyle name="SAPBEXformats 2" xfId="719"/>
    <cellStyle name="SAPBEXheaderItem" xfId="720"/>
    <cellStyle name="SAPBEXheaderItem 2" xfId="721"/>
    <cellStyle name="SAPBEXheaderText" xfId="722"/>
    <cellStyle name="SAPBEXheaderText 2" xfId="723"/>
    <cellStyle name="SAPBEXHLevel0" xfId="724"/>
    <cellStyle name="SAPBEXHLevel0 2" xfId="725"/>
    <cellStyle name="SAPBEXHLevel0X" xfId="726"/>
    <cellStyle name="SAPBEXHLevel0X 2" xfId="727"/>
    <cellStyle name="SAPBEXHLevel0X 3" xfId="728"/>
    <cellStyle name="SAPBEXHLevel0X 4" xfId="729"/>
    <cellStyle name="SAPBEXHLevel1" xfId="730"/>
    <cellStyle name="SAPBEXHLevel1 2" xfId="731"/>
    <cellStyle name="SAPBEXHLevel1X" xfId="732"/>
    <cellStyle name="SAPBEXHLevel1X 2" xfId="733"/>
    <cellStyle name="SAPBEXHLevel1X 3" xfId="734"/>
    <cellStyle name="SAPBEXHLevel1X 4" xfId="735"/>
    <cellStyle name="SAPBEXHLevel2" xfId="736"/>
    <cellStyle name="SAPBEXHLevel2 2" xfId="737"/>
    <cellStyle name="SAPBEXHLevel2X" xfId="738"/>
    <cellStyle name="SAPBEXHLevel2X 2" xfId="739"/>
    <cellStyle name="SAPBEXHLevel2X 3" xfId="740"/>
    <cellStyle name="SAPBEXHLevel2X 4" xfId="741"/>
    <cellStyle name="SAPBEXHLevel3" xfId="742"/>
    <cellStyle name="SAPBEXHLevel3 2" xfId="743"/>
    <cellStyle name="SAPBEXHLevel3X" xfId="744"/>
    <cellStyle name="SAPBEXHLevel3X 2" xfId="745"/>
    <cellStyle name="SAPBEXHLevel3X 3" xfId="746"/>
    <cellStyle name="SAPBEXHLevel3X 4" xfId="747"/>
    <cellStyle name="SAPBEXinputData" xfId="748"/>
    <cellStyle name="SAPBEXinputData 2" xfId="749"/>
    <cellStyle name="SAPBEXinputData 3" xfId="750"/>
    <cellStyle name="SAPBEXinputData 4" xfId="751"/>
    <cellStyle name="SAPBEXItemHeader" xfId="752"/>
    <cellStyle name="SAPBEXresData" xfId="753"/>
    <cellStyle name="SAPBEXresDataEmph" xfId="754"/>
    <cellStyle name="SAPBEXresItem" xfId="755"/>
    <cellStyle name="SAPBEXresItemX" xfId="756"/>
    <cellStyle name="SAPBEXstdData" xfId="757"/>
    <cellStyle name="SAPBEXstdData 2" xfId="503"/>
    <cellStyle name="SAPBEXstdDataEmph" xfId="758"/>
    <cellStyle name="SAPBEXstdItem" xfId="759"/>
    <cellStyle name="SAPBEXstdItem 2" xfId="760"/>
    <cellStyle name="SAPBEXstdItemX" xfId="761"/>
    <cellStyle name="SAPBEXtitle" xfId="762"/>
    <cellStyle name="SAPBEXunassignedItem" xfId="763"/>
    <cellStyle name="SAPBEXunassignedItem 2" xfId="764"/>
    <cellStyle name="SAPBEXundefined" xfId="765"/>
    <cellStyle name="Sheet Title" xfId="766"/>
    <cellStyle name="Spelling 1033,0_DORN0897 (2)_3" xfId="489"/>
    <cellStyle name="Yellow" xfId="490"/>
    <cellStyle name="בולט" xfId="491"/>
    <cellStyle name="הדגשה" xfId="492"/>
    <cellStyle name="הדגשה 1" xfId="493"/>
    <cellStyle name="הדגשה1 2" xfId="767"/>
    <cellStyle name="הדגשה1 3" xfId="768"/>
    <cellStyle name="הדגשה1 4" xfId="769"/>
    <cellStyle name="הדגשה1 5" xfId="770"/>
    <cellStyle name="הדגשה1 6" xfId="771"/>
    <cellStyle name="הדגשה1 7" xfId="772"/>
    <cellStyle name="הדגשה2 2" xfId="773"/>
    <cellStyle name="הדגשה2 3" xfId="774"/>
    <cellStyle name="הדגשה2 4" xfId="775"/>
    <cellStyle name="הדגשה2 5" xfId="776"/>
    <cellStyle name="הדגשה2 6" xfId="777"/>
    <cellStyle name="הדגשה2 7" xfId="778"/>
    <cellStyle name="הדגשה3 2" xfId="779"/>
    <cellStyle name="הדגשה3 3" xfId="780"/>
    <cellStyle name="הדגשה3 4" xfId="781"/>
    <cellStyle name="הדגשה3 5" xfId="782"/>
    <cellStyle name="הדגשה3 6" xfId="783"/>
    <cellStyle name="הדגשה3 7" xfId="784"/>
    <cellStyle name="הדגשה4 2" xfId="785"/>
    <cellStyle name="הדגשה4 3" xfId="786"/>
    <cellStyle name="הדגשה4 4" xfId="787"/>
    <cellStyle name="הדגשה4 5" xfId="788"/>
    <cellStyle name="הדגשה4 6" xfId="789"/>
    <cellStyle name="הדגשה4 7" xfId="790"/>
    <cellStyle name="הדגשה5 2" xfId="791"/>
    <cellStyle name="הדגשה5 3" xfId="792"/>
    <cellStyle name="הדגשה5 4" xfId="793"/>
    <cellStyle name="הדגשה5 5" xfId="794"/>
    <cellStyle name="הדגשה5 6" xfId="795"/>
    <cellStyle name="הדגשה5 7" xfId="796"/>
    <cellStyle name="הדגשה6 2" xfId="797"/>
    <cellStyle name="הדגשה6 3" xfId="798"/>
    <cellStyle name="הדגשה6 4" xfId="799"/>
    <cellStyle name="הדגשה6 5" xfId="800"/>
    <cellStyle name="הדגשה6 6" xfId="801"/>
    <cellStyle name="הדגשה6 7" xfId="802"/>
    <cellStyle name="הערה 2" xfId="803"/>
    <cellStyle name="הערה 2 2" xfId="804"/>
    <cellStyle name="הערה 2 3" xfId="805"/>
    <cellStyle name="הערה 2_גיליון2" xfId="806"/>
    <cellStyle name="הערה 3" xfId="807"/>
    <cellStyle name="הערה 4" xfId="808"/>
    <cellStyle name="הערה 5" xfId="809"/>
    <cellStyle name="הערה 6" xfId="810"/>
    <cellStyle name="הערה 7" xfId="811"/>
    <cellStyle name="חישוב 2" xfId="812"/>
    <cellStyle name="חישוב 3" xfId="813"/>
    <cellStyle name="חישוב 4" xfId="814"/>
    <cellStyle name="חישוב 5" xfId="815"/>
    <cellStyle name="חישוב 6" xfId="816"/>
    <cellStyle name="חישוב 7" xfId="817"/>
    <cellStyle name="טוב 2" xfId="818"/>
    <cellStyle name="טוב 3" xfId="819"/>
    <cellStyle name="טוב 4" xfId="820"/>
    <cellStyle name="טוב 5" xfId="821"/>
    <cellStyle name="טוב 6" xfId="822"/>
    <cellStyle name="טוב 7" xfId="823"/>
    <cellStyle name="טקסט" xfId="494"/>
    <cellStyle name="טקסט אזהרה 2" xfId="824"/>
    <cellStyle name="טקסט אזהרה 3" xfId="825"/>
    <cellStyle name="טקסט אזהרה 4" xfId="826"/>
    <cellStyle name="טקסט אזהרה 5" xfId="827"/>
    <cellStyle name="טקסט אזהרה 6" xfId="828"/>
    <cellStyle name="טקסט אזהרה 7" xfId="829"/>
    <cellStyle name="טקסט הסברי 2" xfId="830"/>
    <cellStyle name="טקסט הסברי 3" xfId="831"/>
    <cellStyle name="טקסט הסברי 4" xfId="832"/>
    <cellStyle name="טקסט הסברי 5" xfId="833"/>
    <cellStyle name="טקסט הסברי 6" xfId="834"/>
    <cellStyle name="טקסט הסברי 7" xfId="835"/>
    <cellStyle name="ינואר 2000" xfId="495"/>
    <cellStyle name="כותרת 1 2" xfId="836"/>
    <cellStyle name="כותרת 1 3" xfId="837"/>
    <cellStyle name="כותרת 1 4" xfId="838"/>
    <cellStyle name="כותרת 1 5" xfId="839"/>
    <cellStyle name="כותרת 1 6" xfId="840"/>
    <cellStyle name="כותרת 1 7" xfId="841"/>
    <cellStyle name="כותרת 10" xfId="842"/>
    <cellStyle name="כותרת 2 2" xfId="843"/>
    <cellStyle name="כותרת 2 3" xfId="844"/>
    <cellStyle name="כותרת 2 4" xfId="845"/>
    <cellStyle name="כותרת 2 5" xfId="846"/>
    <cellStyle name="כותרת 2 6" xfId="847"/>
    <cellStyle name="כותרת 2 7" xfId="848"/>
    <cellStyle name="כותרת 3 2" xfId="849"/>
    <cellStyle name="כותרת 3 3" xfId="850"/>
    <cellStyle name="כותרת 3 4" xfId="851"/>
    <cellStyle name="כותרת 3 5" xfId="852"/>
    <cellStyle name="כותרת 3 6" xfId="853"/>
    <cellStyle name="כותרת 3 7" xfId="854"/>
    <cellStyle name="כותרת 4 2" xfId="855"/>
    <cellStyle name="כותרת 4 3" xfId="856"/>
    <cellStyle name="כותרת 4 4" xfId="857"/>
    <cellStyle name="כותרת 4 5" xfId="858"/>
    <cellStyle name="כותרת 4 6" xfId="859"/>
    <cellStyle name="כותרת 4 7" xfId="860"/>
    <cellStyle name="כותרת 5" xfId="861"/>
    <cellStyle name="כותרת 6" xfId="862"/>
    <cellStyle name="כותרת 7" xfId="863"/>
    <cellStyle name="כותרת 8" xfId="864"/>
    <cellStyle name="כותרת 9" xfId="865"/>
    <cellStyle name="כותרת סעיף" xfId="496"/>
    <cellStyle name="כותרת ראשית" xfId="497"/>
    <cellStyle name="לינק" xfId="498"/>
    <cellStyle name="ניטראלי 2" xfId="866"/>
    <cellStyle name="ניטראלי 3" xfId="867"/>
    <cellStyle name="ניטראלי 4" xfId="868"/>
    <cellStyle name="ניטראלי 5" xfId="869"/>
    <cellStyle name="ניטראלי 6" xfId="870"/>
    <cellStyle name="ניטראלי 7" xfId="871"/>
    <cellStyle name="סגנון 1" xfId="872"/>
    <cellStyle name="סה&quot;כ 2" xfId="873"/>
    <cellStyle name="סה&quot;כ 3" xfId="874"/>
    <cellStyle name="סה&quot;כ 4" xfId="875"/>
    <cellStyle name="סה&quot;כ 5" xfId="876"/>
    <cellStyle name="סה&quot;כ 6" xfId="877"/>
    <cellStyle name="סה&quot;כ 7" xfId="878"/>
    <cellStyle name="סיכום" xfId="499"/>
    <cellStyle name="פלט 2" xfId="879"/>
    <cellStyle name="פלט 3" xfId="880"/>
    <cellStyle name="פלט 4" xfId="881"/>
    <cellStyle name="פלט 5" xfId="882"/>
    <cellStyle name="פלט 6" xfId="883"/>
    <cellStyle name="פלט 7" xfId="884"/>
    <cellStyle name="קלט 2" xfId="885"/>
    <cellStyle name="קלט 3" xfId="886"/>
    <cellStyle name="קלט 4" xfId="887"/>
    <cellStyle name="קלט 5" xfId="888"/>
    <cellStyle name="קלט 6" xfId="889"/>
    <cellStyle name="קלט 7" xfId="890"/>
    <cellStyle name="רע 2" xfId="891"/>
    <cellStyle name="רע 3" xfId="892"/>
    <cellStyle name="רע 4" xfId="893"/>
    <cellStyle name="רע 5" xfId="894"/>
    <cellStyle name="רע 6" xfId="895"/>
    <cellStyle name="רע 7" xfId="896"/>
    <cellStyle name="שקוע" xfId="500"/>
    <cellStyle name="תא מסומן 2" xfId="897"/>
    <cellStyle name="תא מסומן 3" xfId="898"/>
    <cellStyle name="תא מסומן 4" xfId="899"/>
    <cellStyle name="תא מסומן 5" xfId="900"/>
    <cellStyle name="תא מסומן 6" xfId="901"/>
    <cellStyle name="תא מסומן 7" xfId="902"/>
    <cellStyle name="תא מקושר 2" xfId="903"/>
    <cellStyle name="תא מקושר 3" xfId="904"/>
    <cellStyle name="תא מקושר 4" xfId="905"/>
    <cellStyle name="תא מקושר 5" xfId="906"/>
    <cellStyle name="תא מקושר 6" xfId="907"/>
    <cellStyle name="תא מקושר 7" xfId="908"/>
    <cellStyle name="תאריך מלא" xfId="501"/>
    <cellStyle name="תוכן - מיכון דוחות" xfId="5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2" t="s"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-4.2303205748684769E-4</v>
      </c>
      <c r="D8" s="11">
        <v>5.8163548093345126E-2</v>
      </c>
      <c r="E8" s="29">
        <v>-9.617808859603162E-5</v>
      </c>
      <c r="F8" s="30">
        <v>5.4781132465806189E-2</v>
      </c>
      <c r="G8" s="10">
        <v>1.2502920547247204E-4</v>
      </c>
      <c r="H8" s="11">
        <v>5.3029463064722032E-2</v>
      </c>
      <c r="I8" s="29">
        <v>2.2663988086041392E-5</v>
      </c>
      <c r="J8" s="30">
        <v>5.3717271516489327E-2</v>
      </c>
      <c r="K8" s="10">
        <v>1.1060309471035855E-4</v>
      </c>
      <c r="L8" s="11">
        <v>4.5759020593795816E-2</v>
      </c>
      <c r="M8" s="29">
        <v>-1.9579129116829215E-4</v>
      </c>
      <c r="N8" s="30">
        <v>7.0791452161098667E-2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4.8938380359297472E-3</v>
      </c>
      <c r="D9" s="11">
        <v>0.34153452743462914</v>
      </c>
      <c r="E9" s="29">
        <v>2.2801304844476144E-3</v>
      </c>
      <c r="F9" s="30">
        <v>0.34042458485799698</v>
      </c>
      <c r="G9" s="10">
        <v>2.8797547388458135E-3</v>
      </c>
      <c r="H9" s="11">
        <v>0.344194253860858</v>
      </c>
      <c r="I9" s="29">
        <v>1.3931903377202178E-3</v>
      </c>
      <c r="J9" s="30">
        <v>0.34362701672857393</v>
      </c>
      <c r="K9" s="10">
        <v>1.5490920644413446E-3</v>
      </c>
      <c r="L9" s="11">
        <v>0.345270320058571</v>
      </c>
      <c r="M9" s="29">
        <v>2.4733205447538239E-3</v>
      </c>
      <c r="N9" s="30">
        <v>0.34529790900627255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4.5027325510957443E-3</v>
      </c>
      <c r="D12" s="11">
        <v>0.35311667856531137</v>
      </c>
      <c r="E12" s="29">
        <v>3.8341878926549701E-3</v>
      </c>
      <c r="F12" s="30">
        <v>0.35308519547772166</v>
      </c>
      <c r="G12" s="10">
        <v>3.2910441560232021E-3</v>
      </c>
      <c r="H12" s="11">
        <v>0.34802211586643184</v>
      </c>
      <c r="I12" s="29">
        <v>3.5658445639858336E-3</v>
      </c>
      <c r="J12" s="30">
        <v>0.38852585489402369</v>
      </c>
      <c r="K12" s="10">
        <v>7.69983421012605E-4</v>
      </c>
      <c r="L12" s="11">
        <v>0.40982021689880987</v>
      </c>
      <c r="M12" s="29">
        <v>4.6247300489292474E-3</v>
      </c>
      <c r="N12" s="30">
        <v>0.40928295344627941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1.502104046571119E-4</v>
      </c>
      <c r="D13" s="11">
        <v>4.1395347485832772E-3</v>
      </c>
      <c r="E13" s="29">
        <v>4.5871843593519064E-5</v>
      </c>
      <c r="F13" s="30">
        <v>4.1119518652114571E-3</v>
      </c>
      <c r="G13" s="10">
        <v>5.5271919084826481E-5</v>
      </c>
      <c r="H13" s="11">
        <v>4.0697391505559533E-3</v>
      </c>
      <c r="I13" s="29">
        <v>6.5747585145257964E-5</v>
      </c>
      <c r="J13" s="30">
        <v>3.9922078109946996E-3</v>
      </c>
      <c r="K13" s="10">
        <v>1.1970024954857865E-6</v>
      </c>
      <c r="L13" s="11">
        <v>3.9827358202341144E-3</v>
      </c>
      <c r="M13" s="29">
        <v>6.1851220189191737E-5</v>
      </c>
      <c r="N13" s="30">
        <v>4.2529185593130608E-3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1.5361997686190326E-3</v>
      </c>
      <c r="D14" s="11">
        <v>2.948013768150087E-2</v>
      </c>
      <c r="E14" s="29">
        <v>5.0804887044480205E-4</v>
      </c>
      <c r="F14" s="30">
        <v>2.943573189132315E-2</v>
      </c>
      <c r="G14" s="10">
        <v>-2.1496055567406475E-4</v>
      </c>
      <c r="H14" s="11">
        <v>2.8339434473081161E-2</v>
      </c>
      <c r="I14" s="29">
        <v>9.3236297291275606E-4</v>
      </c>
      <c r="J14" s="30">
        <v>2.8148400273402902E-2</v>
      </c>
      <c r="K14" s="10">
        <v>-3.1821910621682885E-4</v>
      </c>
      <c r="L14" s="11">
        <v>2.8795563884922146E-2</v>
      </c>
      <c r="M14" s="29">
        <v>1.0663436696651701E-3</v>
      </c>
      <c r="N14" s="30">
        <v>3.3821589132718904E-2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2.246537667961949E-3</v>
      </c>
      <c r="D15" s="11">
        <v>0.1685458224374061</v>
      </c>
      <c r="E15" s="29">
        <v>3.4240306080554622E-4</v>
      </c>
      <c r="F15" s="30">
        <v>0.16448595765498564</v>
      </c>
      <c r="G15" s="10">
        <v>2.9897675263687389E-3</v>
      </c>
      <c r="H15" s="11">
        <v>0.16992607204815643</v>
      </c>
      <c r="I15" s="29">
        <v>4.3858238837517433E-4</v>
      </c>
      <c r="J15" s="30">
        <v>0.1086039013370821</v>
      </c>
      <c r="K15" s="10">
        <v>-2.8832094311931266E-3</v>
      </c>
      <c r="L15" s="11">
        <v>7.9864392415109467E-2</v>
      </c>
      <c r="M15" s="29">
        <v>1.121126170181281E-3</v>
      </c>
      <c r="N15" s="30">
        <v>4.5611040790164849E-2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7.1449302635362638E-5</v>
      </c>
      <c r="D16" s="11">
        <v>2.3056634730594959E-2</v>
      </c>
      <c r="E16" s="29">
        <v>-1.0307425095616183E-4</v>
      </c>
      <c r="F16" s="30">
        <v>2.3727458913904181E-2</v>
      </c>
      <c r="G16" s="10">
        <v>6.7423146843220043E-4</v>
      </c>
      <c r="H16" s="11">
        <v>2.5395031835482567E-2</v>
      </c>
      <c r="I16" s="29">
        <v>1.2023513956076564E-4</v>
      </c>
      <c r="J16" s="30">
        <v>4.2693292837116849E-2</v>
      </c>
      <c r="K16" s="10">
        <v>-9.1500225790709278E-5</v>
      </c>
      <c r="L16" s="11">
        <v>5.3097199956125433E-2</v>
      </c>
      <c r="M16" s="29">
        <v>2.9352564356941693E-4</v>
      </c>
      <c r="N16" s="30">
        <v>5.6155609523036602E-2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2.4876939838310227E-7</v>
      </c>
      <c r="D18" s="11">
        <v>8.4146144299169634E-7</v>
      </c>
      <c r="E18" s="29">
        <v>-4.4855697273305968E-8</v>
      </c>
      <c r="F18" s="30">
        <v>6.3426410238342388E-7</v>
      </c>
      <c r="G18" s="10">
        <v>6.3992035930059384E-8</v>
      </c>
      <c r="H18" s="11">
        <v>8.1675711389346626E-7</v>
      </c>
      <c r="I18" s="29">
        <v>-5.3421111909813957E-7</v>
      </c>
      <c r="J18" s="30">
        <v>6.840457072971285E-7</v>
      </c>
      <c r="K18" s="10">
        <v>-9.615184453784135E-9</v>
      </c>
      <c r="L18" s="11">
        <v>2.8103643683899108E-7</v>
      </c>
      <c r="M18" s="29">
        <v>1.6953429128692621E-9</v>
      </c>
      <c r="N18" s="30">
        <v>2.8261060310630309E-7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3.7788317896306359E-3</v>
      </c>
      <c r="D19" s="11">
        <v>-6.4720257352762307E-3</v>
      </c>
      <c r="E19" s="29">
        <v>1.2066189152268275E-3</v>
      </c>
      <c r="F19" s="30">
        <v>-4.495511046124492E-3</v>
      </c>
      <c r="G19" s="10">
        <v>-1.136047934359596E-3</v>
      </c>
      <c r="H19" s="11">
        <v>-3.6848668019247906E-3</v>
      </c>
      <c r="I19" s="29">
        <v>7.5426682321577828E-4</v>
      </c>
      <c r="J19" s="30">
        <v>-2.930671193524392E-3</v>
      </c>
      <c r="K19" s="10">
        <v>-3.4580447404562151E-4</v>
      </c>
      <c r="L19" s="11">
        <v>-1.8164211362254889E-3</v>
      </c>
      <c r="M19" s="29">
        <v>2.5232335072143913E-3</v>
      </c>
      <c r="N19" s="30">
        <v>1.5356405634692747E-4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-2.4600910841124125E-6</v>
      </c>
      <c r="L20" s="11">
        <v>-1.7188607125535555E-6</v>
      </c>
      <c r="M20" s="29">
        <v>-2.7663254103668404E-5</v>
      </c>
      <c r="N20" s="30">
        <v>8.0781599056946868E-5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4.046700032500616E-5</v>
      </c>
      <c r="F21" s="30">
        <v>5.2823553815396253E-3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-5.7016232441118908E-5</v>
      </c>
      <c r="D22" s="11">
        <v>2.8434300582462439E-2</v>
      </c>
      <c r="E22" s="29">
        <v>4.1569127751183453E-5</v>
      </c>
      <c r="F22" s="30">
        <v>2.9160508273533222E-2</v>
      </c>
      <c r="G22" s="10">
        <v>3.3623161529446792E-4</v>
      </c>
      <c r="H22" s="11">
        <v>3.0707939745523011E-2</v>
      </c>
      <c r="I22" s="29">
        <v>1.3381946622252351E-4</v>
      </c>
      <c r="J22" s="30">
        <v>3.362204175013344E-2</v>
      </c>
      <c r="K22" s="10">
        <v>2.1214592047506169E-4</v>
      </c>
      <c r="L22" s="11">
        <v>3.522840933293335E-2</v>
      </c>
      <c r="M22" s="29">
        <v>3.593220454265259E-4</v>
      </c>
      <c r="N22" s="30">
        <v>3.4551899115108989E-2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1.67E-2</v>
      </c>
      <c r="D27" s="15">
        <v>1</v>
      </c>
      <c r="E27" s="31">
        <v>8.1000000000000013E-3</v>
      </c>
      <c r="F27" s="32">
        <v>1</v>
      </c>
      <c r="G27" s="14">
        <v>9.0003861315239905E-3</v>
      </c>
      <c r="H27" s="15">
        <v>1.0000000000000002</v>
      </c>
      <c r="I27" s="31">
        <v>7.4261790541052504E-3</v>
      </c>
      <c r="J27" s="32">
        <v>0.99999999999999978</v>
      </c>
      <c r="K27" s="14">
        <v>-9.981814403799969E-4</v>
      </c>
      <c r="L27" s="15">
        <v>0.99999999999999989</v>
      </c>
      <c r="M27" s="31">
        <v>1.23E-2</v>
      </c>
      <c r="N27" s="32">
        <v>1.0000000000000002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7">
        <v>493</v>
      </c>
      <c r="D28" s="68"/>
      <c r="E28" s="65">
        <v>250</v>
      </c>
      <c r="F28" s="66"/>
      <c r="G28" s="67">
        <v>286</v>
      </c>
      <c r="H28" s="68"/>
      <c r="I28" s="65">
        <v>245</v>
      </c>
      <c r="J28" s="66"/>
      <c r="K28" s="67">
        <v>-33.08</v>
      </c>
      <c r="L28" s="68"/>
      <c r="M28" s="65">
        <v>412.68</v>
      </c>
      <c r="N28" s="66"/>
      <c r="O28" s="67"/>
      <c r="P28" s="68"/>
      <c r="Q28" s="65"/>
      <c r="R28" s="66"/>
      <c r="S28" s="67"/>
      <c r="T28" s="68"/>
      <c r="U28" s="65"/>
      <c r="V28" s="66"/>
      <c r="W28" s="67"/>
      <c r="X28" s="68"/>
      <c r="Y28" s="65"/>
      <c r="Z28" s="6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2" t="s">
        <v>0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1.4335356622898157E-2</v>
      </c>
      <c r="D34" s="19">
        <v>0.81096774563930962</v>
      </c>
      <c r="E34" s="33">
        <v>7.9451763987387018E-3</v>
      </c>
      <c r="F34" s="34">
        <v>0.81423129195644917</v>
      </c>
      <c r="G34" s="18">
        <v>5.2777541069001545E-3</v>
      </c>
      <c r="H34" s="19">
        <v>0.81187253173015184</v>
      </c>
      <c r="I34" s="33">
        <v>5.9293733389377259E-3</v>
      </c>
      <c r="J34" s="34">
        <v>0.81335028953527466</v>
      </c>
      <c r="K34" s="18">
        <v>2.0274133540970633E-3</v>
      </c>
      <c r="L34" s="19">
        <v>0.81390224846473558</v>
      </c>
      <c r="M34" s="33">
        <v>8.0390714224467304E-3</v>
      </c>
      <c r="N34" s="34">
        <v>0.83976475090629987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2.364643377101845E-3</v>
      </c>
      <c r="D35" s="11">
        <v>0.18903225436069043</v>
      </c>
      <c r="E35" s="29">
        <v>1.5482360126129952E-4</v>
      </c>
      <c r="F35" s="30">
        <v>0.18576870804355075</v>
      </c>
      <c r="G35" s="10">
        <v>3.7226320246238355E-3</v>
      </c>
      <c r="H35" s="11">
        <v>0.18812746826984822</v>
      </c>
      <c r="I35" s="29">
        <v>1.4968057151675241E-3</v>
      </c>
      <c r="J35" s="30">
        <v>0.18664971046472525</v>
      </c>
      <c r="K35" s="10">
        <v>-3.0255947944770605E-3</v>
      </c>
      <c r="L35" s="11">
        <v>0.18609775153526428</v>
      </c>
      <c r="M35" s="29">
        <v>4.2609285775532689E-3</v>
      </c>
      <c r="N35" s="30">
        <v>0.16023524909370013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1.67E-2</v>
      </c>
      <c r="D36" s="15">
        <v>1</v>
      </c>
      <c r="E36" s="31">
        <v>8.1000000000000013E-3</v>
      </c>
      <c r="F36" s="32">
        <v>0.99999999999999989</v>
      </c>
      <c r="G36" s="14">
        <v>9.0003861315239905E-3</v>
      </c>
      <c r="H36" s="15">
        <v>1</v>
      </c>
      <c r="I36" s="31">
        <v>7.4261790541052504E-3</v>
      </c>
      <c r="J36" s="32">
        <v>0.99999999999999989</v>
      </c>
      <c r="K36" s="14">
        <v>-9.981814403799969E-4</v>
      </c>
      <c r="L36" s="15">
        <v>0.99999999999999989</v>
      </c>
      <c r="M36" s="31">
        <v>1.23E-2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2" t="s">
        <v>0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4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1.282797403815337E-2</v>
      </c>
      <c r="D41" s="19">
        <v>0.97389819040423053</v>
      </c>
      <c r="E41" s="33">
        <v>6.8059401134284705E-3</v>
      </c>
      <c r="F41" s="34">
        <v>0.97109764132927767</v>
      </c>
      <c r="G41" s="18">
        <v>9.7449305315042926E-3</v>
      </c>
      <c r="H41" s="19">
        <v>0.96890718790584585</v>
      </c>
      <c r="I41" s="33">
        <v>6.4723451795216901E-3</v>
      </c>
      <c r="J41" s="34">
        <v>0.96531642163239639</v>
      </c>
      <c r="K41" s="18">
        <v>-7.5651743188674919E-4</v>
      </c>
      <c r="L41" s="19">
        <v>0.96255920529149408</v>
      </c>
      <c r="M41" s="33">
        <v>1.0756224281707643E-2</v>
      </c>
      <c r="N41" s="34">
        <v>0.96125830498436482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3.8720259618466321E-3</v>
      </c>
      <c r="D42" s="11">
        <v>2.6101809595769482E-2</v>
      </c>
      <c r="E42" s="29">
        <v>1.2940598865715303E-3</v>
      </c>
      <c r="F42" s="30">
        <v>2.8902358670722338E-2</v>
      </c>
      <c r="G42" s="10">
        <v>-7.445443999803019E-4</v>
      </c>
      <c r="H42" s="11">
        <v>3.1092812094154171E-2</v>
      </c>
      <c r="I42" s="29">
        <v>9.5383387458355961E-4</v>
      </c>
      <c r="J42" s="30">
        <v>3.4683578367603746E-2</v>
      </c>
      <c r="K42" s="10">
        <v>-2.4166400849324774E-4</v>
      </c>
      <c r="L42" s="11">
        <v>3.7440794708505858E-2</v>
      </c>
      <c r="M42" s="29">
        <v>1.5437757182923566E-3</v>
      </c>
      <c r="N42" s="30">
        <v>3.8741695015635035E-2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1.67E-2</v>
      </c>
      <c r="D43" s="15">
        <v>1</v>
      </c>
      <c r="E43" s="31">
        <v>8.1000000000000013E-3</v>
      </c>
      <c r="F43" s="32">
        <v>1</v>
      </c>
      <c r="G43" s="48">
        <v>9.0003861315239905E-3</v>
      </c>
      <c r="H43" s="49">
        <v>1</v>
      </c>
      <c r="I43" s="50">
        <v>7.4261790541052504E-3</v>
      </c>
      <c r="J43" s="51">
        <v>1.0000000000000002</v>
      </c>
      <c r="K43" s="14">
        <v>-9.981814403799969E-4</v>
      </c>
      <c r="L43" s="15">
        <v>0.99999999999999989</v>
      </c>
      <c r="M43" s="31">
        <v>1.23E-2</v>
      </c>
      <c r="N43" s="32">
        <v>0.99999999999999989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4" spans="2:26">
      <c r="G44" s="52"/>
      <c r="H44" s="52"/>
      <c r="I44" s="52"/>
      <c r="J44" s="52"/>
    </row>
    <row r="45" spans="2:26" ht="15.75">
      <c r="C45" s="62" t="s">
        <v>0</v>
      </c>
      <c r="D45" s="63"/>
      <c r="E45" s="63"/>
      <c r="F45" s="63"/>
      <c r="G45" s="53"/>
      <c r="H45" s="53"/>
      <c r="I45" s="53"/>
      <c r="J45" s="53"/>
    </row>
    <row r="46" spans="2:26" ht="15.75">
      <c r="B46" s="23" t="s">
        <v>39</v>
      </c>
      <c r="C46" s="69" t="str">
        <f ca="1">CONCATENATE(INDIRECT(CONCATENATE($C$2,C4))," - ",INDIRECT(CONCATENATE($C$2,G4))," ",$B$4)</f>
        <v>ינואר - מרץ 2019</v>
      </c>
      <c r="D46" s="70"/>
      <c r="E46" s="60" t="str">
        <f ca="1">CONCATENATE(INDIRECT(CONCATENATE($C$2,C4))," - ",INDIRECT(CONCATENATE($C$2,M4))," ",$B$4)</f>
        <v>ינואר - יוני 2019</v>
      </c>
      <c r="F46" s="61"/>
      <c r="G46" s="59"/>
      <c r="H46" s="59"/>
      <c r="I46" s="59"/>
      <c r="J46" s="59"/>
    </row>
    <row r="47" spans="2:26" ht="30">
      <c r="B47" s="23"/>
      <c r="C47" s="7" t="s">
        <v>2</v>
      </c>
      <c r="D47" s="8" t="s">
        <v>3</v>
      </c>
      <c r="E47" s="27" t="s">
        <v>2</v>
      </c>
      <c r="F47" s="43" t="s">
        <v>3</v>
      </c>
      <c r="G47" s="54"/>
      <c r="H47" s="54"/>
      <c r="I47" s="54"/>
      <c r="J47" s="54"/>
    </row>
    <row r="48" spans="2:26">
      <c r="B48" s="9" t="s">
        <v>5</v>
      </c>
      <c r="C48" s="10">
        <f>(C8+1)*(E8+1)*(G8+1)-1</f>
        <v>-3.9420516554089513E-4</v>
      </c>
      <c r="D48" s="11">
        <f>H8</f>
        <v>5.3029463064722032E-2</v>
      </c>
      <c r="E48" s="29">
        <f t="shared" ref="E48:E66" si="0">(I8+1)*(K8+1)*(M8+1)*(C48+1)-1</f>
        <v>-4.5672830356668914E-4</v>
      </c>
      <c r="F48" s="44">
        <f>N8</f>
        <v>7.0791452161098667E-2</v>
      </c>
      <c r="G48" s="55"/>
      <c r="H48" s="55"/>
      <c r="I48" s="55"/>
      <c r="J48" s="55"/>
    </row>
    <row r="49" spans="2:10">
      <c r="B49" s="12" t="s">
        <v>7</v>
      </c>
      <c r="C49" s="10">
        <f t="shared" ref="C49:C67" si="1">(C9+1)*(E9+1)*(G9+1)-1</f>
        <v>1.0085573252357927E-2</v>
      </c>
      <c r="D49" s="11">
        <f t="shared" ref="D49:D67" si="2">H9</f>
        <v>0.344194253860858</v>
      </c>
      <c r="E49" s="29">
        <f t="shared" si="0"/>
        <v>1.5565331600109866E-2</v>
      </c>
      <c r="F49" s="44">
        <f t="shared" ref="F49:F67" si="3">N9</f>
        <v>0.34529790900627255</v>
      </c>
      <c r="G49" s="55"/>
      <c r="H49" s="55"/>
      <c r="I49" s="55"/>
      <c r="J49" s="55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44">
        <f t="shared" si="3"/>
        <v>0</v>
      </c>
      <c r="G50" s="55"/>
      <c r="H50" s="55"/>
      <c r="I50" s="55"/>
      <c r="J50" s="55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44">
        <f t="shared" si="3"/>
        <v>0</v>
      </c>
      <c r="G51" s="55"/>
      <c r="H51" s="55"/>
      <c r="I51" s="55"/>
      <c r="J51" s="55"/>
    </row>
    <row r="52" spans="2:10">
      <c r="B52" s="12" t="s">
        <v>13</v>
      </c>
      <c r="C52" s="10">
        <f t="shared" si="1"/>
        <v>1.1672722913358857E-2</v>
      </c>
      <c r="D52" s="11">
        <f t="shared" si="2"/>
        <v>0.34802211586643184</v>
      </c>
      <c r="E52" s="29">
        <f t="shared" si="0"/>
        <v>2.076095169054426E-2</v>
      </c>
      <c r="F52" s="44">
        <f t="shared" si="3"/>
        <v>0.40928295344627941</v>
      </c>
      <c r="G52" s="55"/>
      <c r="H52" s="55"/>
      <c r="I52" s="55"/>
      <c r="J52" s="55"/>
    </row>
    <row r="53" spans="2:10">
      <c r="B53" s="12" t="s">
        <v>15</v>
      </c>
      <c r="C53" s="10">
        <f t="shared" si="1"/>
        <v>2.5137189598667398E-4</v>
      </c>
      <c r="D53" s="11">
        <f t="shared" si="2"/>
        <v>4.0697391505559533E-3</v>
      </c>
      <c r="E53" s="29">
        <f t="shared" si="0"/>
        <v>3.8020429983287585E-4</v>
      </c>
      <c r="F53" s="44">
        <f t="shared" si="3"/>
        <v>4.2529185593130608E-3</v>
      </c>
      <c r="G53" s="55"/>
      <c r="H53" s="55"/>
      <c r="I53" s="55"/>
      <c r="J53" s="55"/>
    </row>
    <row r="54" spans="2:10">
      <c r="B54" s="12" t="s">
        <v>17</v>
      </c>
      <c r="C54" s="10">
        <f t="shared" si="1"/>
        <v>1.8296289473542782E-3</v>
      </c>
      <c r="D54" s="11">
        <f t="shared" si="2"/>
        <v>2.8339434473081161E-2</v>
      </c>
      <c r="E54" s="29">
        <f t="shared" si="0"/>
        <v>3.5135496834715063E-3</v>
      </c>
      <c r="F54" s="44">
        <f t="shared" si="3"/>
        <v>3.3821589132718904E-2</v>
      </c>
      <c r="G54" s="55"/>
      <c r="H54" s="55"/>
      <c r="I54" s="55"/>
      <c r="J54" s="55"/>
    </row>
    <row r="55" spans="2:10">
      <c r="B55" s="12" t="s">
        <v>19</v>
      </c>
      <c r="C55" s="10">
        <f t="shared" si="1"/>
        <v>5.5872201072215688E-3</v>
      </c>
      <c r="D55" s="11">
        <f t="shared" si="2"/>
        <v>0.16992607204815643</v>
      </c>
      <c r="E55" s="29">
        <f t="shared" si="0"/>
        <v>4.2522954797816759E-3</v>
      </c>
      <c r="F55" s="44">
        <f t="shared" si="3"/>
        <v>4.5611040790164849E-2</v>
      </c>
      <c r="G55" s="55"/>
      <c r="H55" s="55"/>
      <c r="I55" s="55"/>
      <c r="J55" s="55"/>
    </row>
    <row r="56" spans="2:10">
      <c r="B56" s="12" t="s">
        <v>21</v>
      </c>
      <c r="C56" s="10">
        <f t="shared" si="1"/>
        <v>6.4257782802745744E-4</v>
      </c>
      <c r="D56" s="11">
        <f t="shared" si="2"/>
        <v>2.5395031835482567E-2</v>
      </c>
      <c r="E56" s="29">
        <f t="shared" si="0"/>
        <v>9.6504289086674078E-4</v>
      </c>
      <c r="F56" s="44">
        <f t="shared" si="3"/>
        <v>5.6155609523036602E-2</v>
      </c>
      <c r="G56" s="55"/>
      <c r="H56" s="55"/>
      <c r="I56" s="55"/>
      <c r="J56" s="55"/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44">
        <f t="shared" si="3"/>
        <v>0</v>
      </c>
      <c r="G57" s="55"/>
      <c r="H57" s="55"/>
      <c r="I57" s="55"/>
      <c r="J57" s="55"/>
    </row>
    <row r="58" spans="2:10">
      <c r="B58" s="12" t="s">
        <v>25</v>
      </c>
      <c r="C58" s="10">
        <f t="shared" si="1"/>
        <v>2.6790573892654379E-7</v>
      </c>
      <c r="D58" s="11">
        <f t="shared" si="2"/>
        <v>8.1675711389346626E-7</v>
      </c>
      <c r="E58" s="29">
        <f t="shared" si="0"/>
        <v>-2.7422536263976838E-7</v>
      </c>
      <c r="F58" s="44">
        <f t="shared" si="3"/>
        <v>2.8261060310630309E-7</v>
      </c>
      <c r="G58" s="55"/>
      <c r="H58" s="55"/>
      <c r="I58" s="55"/>
      <c r="J58" s="55"/>
    </row>
    <row r="59" spans="2:10">
      <c r="B59" s="12" t="s">
        <v>26</v>
      </c>
      <c r="C59" s="10">
        <f t="shared" si="1"/>
        <v>3.8482934895021081E-3</v>
      </c>
      <c r="D59" s="11">
        <f t="shared" si="2"/>
        <v>-3.6848668019247906E-3</v>
      </c>
      <c r="E59" s="29">
        <f t="shared" si="0"/>
        <v>6.7920434908248506E-3</v>
      </c>
      <c r="F59" s="44">
        <f t="shared" si="3"/>
        <v>1.5356405634692747E-4</v>
      </c>
      <c r="G59" s="55"/>
      <c r="H59" s="55"/>
      <c r="I59" s="55"/>
      <c r="J59" s="55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-3.0123277133586868E-5</v>
      </c>
      <c r="F60" s="44">
        <f t="shared" si="3"/>
        <v>8.0781599056946868E-5</v>
      </c>
      <c r="G60" s="55"/>
      <c r="H60" s="55"/>
      <c r="I60" s="55"/>
      <c r="J60" s="55"/>
    </row>
    <row r="61" spans="2:10">
      <c r="B61" s="12" t="s">
        <v>28</v>
      </c>
      <c r="C61" s="10">
        <f t="shared" si="1"/>
        <v>4.0467000324895253E-5</v>
      </c>
      <c r="D61" s="11">
        <f t="shared" si="2"/>
        <v>0</v>
      </c>
      <c r="E61" s="29">
        <f t="shared" si="0"/>
        <v>4.0467000324895253E-5</v>
      </c>
      <c r="F61" s="44">
        <f t="shared" si="3"/>
        <v>0</v>
      </c>
      <c r="G61" s="55"/>
      <c r="H61" s="55"/>
      <c r="I61" s="55"/>
      <c r="J61" s="55"/>
    </row>
    <row r="62" spans="2:10">
      <c r="B62" s="12" t="s">
        <v>29</v>
      </c>
      <c r="C62" s="10">
        <f t="shared" si="1"/>
        <v>3.2077694588728001E-4</v>
      </c>
      <c r="D62" s="11">
        <f t="shared" si="2"/>
        <v>3.0707939745523011E-2</v>
      </c>
      <c r="E62" s="29">
        <f t="shared" si="0"/>
        <v>1.0264433793918393E-3</v>
      </c>
      <c r="F62" s="44">
        <f t="shared" si="3"/>
        <v>3.4551899115108989E-2</v>
      </c>
      <c r="G62" s="55"/>
      <c r="H62" s="55"/>
      <c r="I62" s="55"/>
      <c r="J62" s="55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44">
        <f t="shared" si="3"/>
        <v>0</v>
      </c>
      <c r="G63" s="55"/>
      <c r="H63" s="55"/>
      <c r="I63" s="55"/>
      <c r="J63" s="55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44">
        <f t="shared" si="3"/>
        <v>0</v>
      </c>
      <c r="G64" s="55"/>
      <c r="H64" s="55"/>
      <c r="I64" s="55"/>
      <c r="J64" s="55"/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44">
        <f t="shared" si="3"/>
        <v>0</v>
      </c>
      <c r="G65" s="55"/>
      <c r="H65" s="55"/>
      <c r="I65" s="55"/>
      <c r="J65" s="55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44">
        <f t="shared" si="3"/>
        <v>0</v>
      </c>
      <c r="G66" s="55"/>
      <c r="H66" s="55"/>
      <c r="I66" s="55"/>
      <c r="J66" s="55"/>
    </row>
    <row r="67" spans="2:10">
      <c r="B67" s="13" t="s">
        <v>44</v>
      </c>
      <c r="C67" s="41">
        <f t="shared" si="1"/>
        <v>3.4160083189817669E-2</v>
      </c>
      <c r="D67" s="42">
        <f t="shared" si="2"/>
        <v>1.0000000000000002</v>
      </c>
      <c r="E67" s="37">
        <f>(I27+1)*(K27+1)*(M27+1)*(C67+1)-1</f>
        <v>5.3601835793997576E-2</v>
      </c>
      <c r="F67" s="45">
        <f t="shared" si="3"/>
        <v>1.0000000000000002</v>
      </c>
      <c r="G67" s="56"/>
      <c r="H67" s="56"/>
      <c r="I67" s="56"/>
      <c r="J67" s="56"/>
    </row>
    <row r="68" spans="2:10">
      <c r="B68" s="35" t="s">
        <v>40</v>
      </c>
      <c r="C68" s="67">
        <f>C28+E28+G28</f>
        <v>1029</v>
      </c>
      <c r="D68" s="68"/>
      <c r="E68" s="65">
        <f>I28+K28+M28+C68</f>
        <v>1653.6</v>
      </c>
      <c r="F68" s="71"/>
      <c r="G68" s="58"/>
      <c r="H68" s="58"/>
      <c r="I68" s="58"/>
      <c r="J68" s="58"/>
    </row>
    <row r="69" spans="2:10">
      <c r="B69" s="16"/>
      <c r="C69" s="17"/>
      <c r="D69" s="17"/>
      <c r="E69" s="17"/>
      <c r="F69" s="17"/>
      <c r="G69" s="57"/>
      <c r="H69" s="57"/>
      <c r="I69" s="57"/>
      <c r="J69" s="57"/>
    </row>
    <row r="70" spans="2:10" ht="15.75">
      <c r="C70" s="62" t="s">
        <v>0</v>
      </c>
      <c r="D70" s="63"/>
      <c r="E70" s="63"/>
      <c r="F70" s="63"/>
      <c r="G70" s="53"/>
      <c r="H70" s="53"/>
      <c r="I70" s="53"/>
      <c r="J70" s="53"/>
    </row>
    <row r="71" spans="2:10" ht="15.75">
      <c r="B71" s="23" t="s">
        <v>39</v>
      </c>
      <c r="C71" s="69" t="str">
        <f ca="1">CONCATENATE(INDIRECT(CONCATENATE($C$2,$C$4))," - ",INDIRECT(CONCATENATE($C$2,$G$4))," ",$B$4)</f>
        <v>ינואר - מרץ 2019</v>
      </c>
      <c r="D71" s="70"/>
      <c r="E71" s="60" t="str">
        <f ca="1">CONCATENATE(INDIRECT(CONCATENATE($C$2,$C$4))," - ",INDIRECT(CONCATENATE($C$2,$M4))," ",$B$4)</f>
        <v>ינואר - יוני 2019</v>
      </c>
      <c r="F71" s="61"/>
      <c r="G71" s="59"/>
      <c r="H71" s="59"/>
      <c r="I71" s="59"/>
      <c r="J71" s="59"/>
    </row>
    <row r="72" spans="2:10" ht="30">
      <c r="B72" s="23"/>
      <c r="C72" s="7" t="s">
        <v>2</v>
      </c>
      <c r="D72" s="8" t="s">
        <v>3</v>
      </c>
      <c r="E72" s="27" t="s">
        <v>2</v>
      </c>
      <c r="F72" s="43" t="s">
        <v>3</v>
      </c>
      <c r="G72" s="54"/>
      <c r="H72" s="54"/>
      <c r="I72" s="54"/>
      <c r="J72" s="54"/>
    </row>
    <row r="73" spans="2:10">
      <c r="B73" s="9" t="s">
        <v>35</v>
      </c>
      <c r="C73" s="18">
        <f>(C34+1)*(E34+1)*(G34+1)-1</f>
        <v>2.7790376360331104E-2</v>
      </c>
      <c r="D73" s="19">
        <f>H34</f>
        <v>0.81187253173015184</v>
      </c>
      <c r="E73" s="33">
        <f t="shared" ref="E73:E74" si="4">(I34+1)*(K34+1)*(M34+1)*(C73+1)-1</f>
        <v>4.4308962878454317E-2</v>
      </c>
      <c r="F73" s="46">
        <f>N34</f>
        <v>0.83976475090629987</v>
      </c>
      <c r="G73" s="55"/>
      <c r="H73" s="55"/>
      <c r="I73" s="55"/>
      <c r="J73" s="55"/>
    </row>
    <row r="74" spans="2:10">
      <c r="B74" s="12" t="s">
        <v>36</v>
      </c>
      <c r="C74" s="18">
        <f t="shared" ref="C74:C75" si="5">(C35+1)*(E35+1)*(G35+1)-1</f>
        <v>6.2518455169142673E-3</v>
      </c>
      <c r="D74" s="19">
        <f t="shared" ref="D74:D75" si="6">H35</f>
        <v>0.18812746826984822</v>
      </c>
      <c r="E74" s="33">
        <f t="shared" si="4"/>
        <v>8.9899346855415452E-3</v>
      </c>
      <c r="F74" s="46">
        <f t="shared" ref="F74:F75" si="7">N35</f>
        <v>0.16023524909370013</v>
      </c>
      <c r="G74" s="55"/>
      <c r="H74" s="55"/>
      <c r="I74" s="55"/>
      <c r="J74" s="55"/>
    </row>
    <row r="75" spans="2:10">
      <c r="B75" s="13" t="s">
        <v>44</v>
      </c>
      <c r="C75" s="39">
        <f t="shared" si="5"/>
        <v>3.4160083189817669E-2</v>
      </c>
      <c r="D75" s="40">
        <f t="shared" si="6"/>
        <v>1</v>
      </c>
      <c r="E75" s="38">
        <f>(I36+1)*(K36+1)*(M36+1)*(C75+1)-1</f>
        <v>5.3601835793997576E-2</v>
      </c>
      <c r="F75" s="47">
        <f t="shared" si="7"/>
        <v>1</v>
      </c>
      <c r="G75" s="56"/>
      <c r="H75" s="56"/>
      <c r="I75" s="56"/>
      <c r="J75" s="56"/>
    </row>
    <row r="76" spans="2:10">
      <c r="B76" s="16"/>
      <c r="C76" s="17"/>
      <c r="D76" s="17"/>
      <c r="E76" s="17"/>
      <c r="F76" s="17"/>
      <c r="G76" s="57"/>
      <c r="H76" s="57"/>
      <c r="I76" s="57"/>
      <c r="J76" s="57"/>
    </row>
    <row r="77" spans="2:10" ht="15.75">
      <c r="C77" s="62" t="s">
        <v>0</v>
      </c>
      <c r="D77" s="63"/>
      <c r="E77" s="63"/>
      <c r="F77" s="63"/>
      <c r="G77" s="53"/>
      <c r="H77" s="53"/>
      <c r="I77" s="53"/>
      <c r="J77" s="53"/>
    </row>
    <row r="78" spans="2:10" ht="15.75">
      <c r="B78" s="23" t="s">
        <v>39</v>
      </c>
      <c r="C78" s="69" t="str">
        <f ca="1">CONCATENATE(INDIRECT(CONCATENATE($C$2,$C$4))," - ",INDIRECT(CONCATENATE($C$2,$G$4))," ",$B$4)</f>
        <v>ינואר - מרץ 2019</v>
      </c>
      <c r="D78" s="70"/>
      <c r="E78" s="60" t="str">
        <f ca="1">CONCATENATE(INDIRECT(CONCATENATE($C$2,$C$4))," - ",INDIRECT(CONCATENATE($C$2,$M$4))," ",$B$4)</f>
        <v>ינואר - יוני 2019</v>
      </c>
      <c r="F78" s="61"/>
      <c r="G78" s="59"/>
      <c r="H78" s="59"/>
      <c r="I78" s="59"/>
      <c r="J78" s="59"/>
    </row>
    <row r="79" spans="2:10" ht="30">
      <c r="B79" s="23"/>
      <c r="C79" s="7" t="s">
        <v>2</v>
      </c>
      <c r="D79" s="8" t="s">
        <v>3</v>
      </c>
      <c r="E79" s="27" t="s">
        <v>2</v>
      </c>
      <c r="F79" s="43" t="s">
        <v>3</v>
      </c>
      <c r="G79" s="54"/>
      <c r="H79" s="54"/>
      <c r="I79" s="54"/>
      <c r="J79" s="54"/>
    </row>
    <row r="80" spans="2:10">
      <c r="B80" s="9" t="s">
        <v>37</v>
      </c>
      <c r="C80" s="18">
        <f>(C41+1)*(E41+1)*(G41+1)-1</f>
        <v>2.9658333030662787E-2</v>
      </c>
      <c r="D80" s="19">
        <f>H41</f>
        <v>0.96890718790584585</v>
      </c>
      <c r="E80" s="33">
        <f t="shared" ref="E80:E82" si="8">(I41+1)*(K41+1)*(M41+1)*(C80+1)-1</f>
        <v>4.6677126914312694E-2</v>
      </c>
      <c r="F80" s="46">
        <f>N41</f>
        <v>0.96125830498436482</v>
      </c>
      <c r="G80" s="55"/>
      <c r="H80" s="55"/>
      <c r="I80" s="55"/>
      <c r="J80" s="55"/>
    </row>
    <row r="81" spans="2:10">
      <c r="B81" s="12" t="s">
        <v>38</v>
      </c>
      <c r="C81" s="18">
        <f t="shared" ref="C81:C82" si="9">(C42+1)*(E42+1)*(G42+1)-1</f>
        <v>4.422701970987486E-3</v>
      </c>
      <c r="D81" s="19">
        <f t="shared" ref="D81:D82" si="10">H42</f>
        <v>3.1092812094154171E-2</v>
      </c>
      <c r="E81" s="33">
        <f t="shared" si="8"/>
        <v>6.689497339144701E-3</v>
      </c>
      <c r="F81" s="46">
        <f t="shared" ref="F81:F82" si="11">N42</f>
        <v>3.8741695015635035E-2</v>
      </c>
      <c r="G81" s="55"/>
      <c r="H81" s="55"/>
      <c r="I81" s="55"/>
      <c r="J81" s="55"/>
    </row>
    <row r="82" spans="2:10">
      <c r="B82" s="13" t="s">
        <v>44</v>
      </c>
      <c r="C82" s="39">
        <f t="shared" si="9"/>
        <v>3.4160083189817669E-2</v>
      </c>
      <c r="D82" s="40">
        <f t="shared" si="10"/>
        <v>1</v>
      </c>
      <c r="E82" s="38">
        <f t="shared" si="8"/>
        <v>5.3601835793997576E-2</v>
      </c>
      <c r="F82" s="47">
        <f t="shared" si="11"/>
        <v>0.99999999999999989</v>
      </c>
      <c r="G82" s="56"/>
      <c r="H82" s="56"/>
      <c r="I82" s="56"/>
      <c r="J82" s="56"/>
    </row>
    <row r="83" spans="2:10">
      <c r="G83" s="52"/>
      <c r="H83" s="52"/>
      <c r="I83" s="52"/>
      <c r="J83" s="52"/>
    </row>
    <row r="84" spans="2:10">
      <c r="G84" s="52"/>
      <c r="H84" s="52"/>
      <c r="I84" s="52"/>
      <c r="J84" s="52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F45"/>
    <mergeCell ref="C70:F70"/>
    <mergeCell ref="C77:F77"/>
    <mergeCell ref="C78:D78"/>
    <mergeCell ref="E78:F78"/>
    <mergeCell ref="C68:D68"/>
    <mergeCell ref="E68:F68"/>
    <mergeCell ref="C46:D46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G68:H68"/>
    <mergeCell ref="I68:J68"/>
    <mergeCell ref="I46:J46"/>
    <mergeCell ref="E46:F46"/>
    <mergeCell ref="G46:H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2019-07-24T07:49:59+00:00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FF8A877D-AAC4-4806-84F1-444908B9CA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2019-07-24T06:33:18Z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