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39" i="5"/>
  <c r="E32" i="5"/>
  <c r="E39" i="5"/>
  <c r="C32" i="5"/>
  <c r="C6" i="5"/>
  <c r="G4" i="5" l="1"/>
  <c r="G32" i="5"/>
  <c r="E6" i="5"/>
  <c r="I4" i="5" l="1"/>
  <c r="G6" i="5"/>
  <c r="C71" i="5"/>
  <c r="I39" i="5"/>
  <c r="G39" i="5"/>
  <c r="C78" i="5"/>
  <c r="I6" i="5"/>
  <c r="I32" i="5"/>
  <c r="C46" i="5"/>
  <c r="K4" i="5" l="1"/>
  <c r="K39" i="5"/>
  <c r="M4" i="5" l="1"/>
  <c r="E78" i="5"/>
  <c r="E71" i="5"/>
  <c r="K32" i="5"/>
  <c r="K6" i="5"/>
  <c r="M32" i="5"/>
  <c r="E46" i="5"/>
  <c r="O4" i="5" l="1"/>
  <c r="M39" i="5"/>
  <c r="O32" i="5"/>
  <c r="O6" i="5"/>
  <c r="M6" i="5"/>
  <c r="Q4" i="5" l="1"/>
  <c r="S4" i="5" s="1"/>
  <c r="Q6" i="5"/>
  <c r="O39" i="5"/>
  <c r="U4" i="5" l="1"/>
  <c r="Q32" i="5"/>
  <c r="S39" i="5"/>
  <c r="S32" i="5"/>
  <c r="Q39" i="5"/>
  <c r="U39" i="5"/>
  <c r="S6" i="5"/>
  <c r="W4" i="5" l="1"/>
  <c r="U6" i="5"/>
  <c r="W39" i="5"/>
  <c r="W32" i="5"/>
  <c r="U32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<sst xmlns="http://schemas.openxmlformats.org/spreadsheetml/2006/main" count="167" uniqueCount="47">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</sst>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6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7" style="1" bestFit="1" customWidth="1"/>
    <col min="4" max="4" width="9.125" style="1" bestFit="1" customWidth="1"/>
    <col min="5" max="5" width="10.125" style="1" customWidth="1"/>
    <col min="6" max="6" width="11.5" style="1" customWidth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8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-1.961971845312795E-4</v>
      </c>
      <c r="D8" s="11">
        <v>7.0996632553407407E-2</v>
      </c>
      <c r="E8" s="29">
        <v>-1.8130310259517824E-4</v>
      </c>
      <c r="F8" s="30">
        <v>7.1741497217600356E-2</v>
      </c>
      <c r="G8" s="10">
        <v>1.2016080236140822E-4</v>
      </c>
      <c r="H8" s="11">
        <v>7.7522581733709656E-2</v>
      </c>
      <c r="I8" s="29">
        <v>-1.2603834870166197E-5</v>
      </c>
      <c r="J8" s="30">
        <v>6.9745266631585201E-2</v>
      </c>
      <c r="K8" s="10">
        <v>1.1182818799159854E-4</v>
      </c>
      <c r="L8" s="11">
        <v>7.6144064515043353E-2</v>
      </c>
      <c r="M8" s="29">
        <v>-1.6423035884172629E-4</v>
      </c>
      <c r="N8" s="30">
        <v>0.13172951054418805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4.2646271171461921E-3</v>
      </c>
      <c r="D9" s="11">
        <v>0.2925619613912866</v>
      </c>
      <c r="E9" s="29">
        <v>1.925931788876036E-3</v>
      </c>
      <c r="F9" s="30">
        <v>0.28600255357730059</v>
      </c>
      <c r="G9" s="10">
        <v>2.3590640256726347E-3</v>
      </c>
      <c r="H9" s="11">
        <v>0.28647538111266613</v>
      </c>
      <c r="I9" s="29">
        <v>1.1322315136979848E-3</v>
      </c>
      <c r="J9" s="30">
        <v>0.28824770805468408</v>
      </c>
      <c r="K9" s="10">
        <v>1.1875019868148222E-3</v>
      </c>
      <c r="L9" s="11">
        <v>0.2844867112529586</v>
      </c>
      <c r="M9" s="29">
        <v>1.9438429632352735E-3</v>
      </c>
      <c r="N9" s="30">
        <v>0.2972268744987509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4.1715407031967253E-3</v>
      </c>
      <c r="D12" s="11">
        <v>0.32232076828644868</v>
      </c>
      <c r="E12" s="29">
        <v>3.5486252260674392E-3</v>
      </c>
      <c r="F12" s="30">
        <v>0.32664424556678839</v>
      </c>
      <c r="G12" s="10">
        <v>2.9936534581027382E-3</v>
      </c>
      <c r="H12" s="11">
        <v>0.32104092861977401</v>
      </c>
      <c r="I12" s="29">
        <v>2.7004389071957637E-3</v>
      </c>
      <c r="J12" s="30">
        <v>0.3307659890525082</v>
      </c>
      <c r="K12" s="10">
        <v>7.1153323581368627E-4</v>
      </c>
      <c r="L12" s="11">
        <v>0.33782986894436901</v>
      </c>
      <c r="M12" s="29">
        <v>3.4728150363171418E-3</v>
      </c>
      <c r="N12" s="30">
        <v>0.33832005536466103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1.6954406156201725E-4</v>
      </c>
      <c r="D13" s="11">
        <v>3.8989750326260644E-3</v>
      </c>
      <c r="E13" s="29">
        <v>4.5582521938951211E-5</v>
      </c>
      <c r="F13" s="30">
        <v>3.8359863030505725E-3</v>
      </c>
      <c r="G13" s="10">
        <v>5.3659046030334E-5</v>
      </c>
      <c r="H13" s="11">
        <v>3.7097463351643744E-3</v>
      </c>
      <c r="I13" s="29">
        <v>6.4066056062642856E-5</v>
      </c>
      <c r="J13" s="30">
        <v>3.5358100303800864E-3</v>
      </c>
      <c r="K13" s="10">
        <v>4.6167668497642921E-6</v>
      </c>
      <c r="L13" s="11">
        <v>3.4446869812430388E-3</v>
      </c>
      <c r="M13" s="29">
        <v>5.7595093762925965E-5</v>
      </c>
      <c r="N13" s="30">
        <v>3.6838740645937147E-3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3.7093913015721711E-3</v>
      </c>
      <c r="D14" s="11">
        <v>6.9834503336352896E-2</v>
      </c>
      <c r="E14" s="29">
        <v>1.1838915833056979E-3</v>
      </c>
      <c r="F14" s="30">
        <v>6.8812147057144196E-2</v>
      </c>
      <c r="G14" s="10">
        <v>-4.935176648136777E-4</v>
      </c>
      <c r="H14" s="11">
        <v>6.7465084899184583E-2</v>
      </c>
      <c r="I14" s="29">
        <v>2.2453168833546783E-3</v>
      </c>
      <c r="J14" s="30">
        <v>6.7353471902940359E-2</v>
      </c>
      <c r="K14" s="10">
        <v>-7.0147960283462214E-4</v>
      </c>
      <c r="L14" s="11">
        <v>6.7913227658202152E-2</v>
      </c>
      <c r="M14" s="29">
        <v>2.5064220386956013E-3</v>
      </c>
      <c r="N14" s="30">
        <v>8.1340328910558438E-2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7.8869228477155932E-3</v>
      </c>
      <c r="D15" s="11">
        <v>0.22691454199006014</v>
      </c>
      <c r="E15" s="29">
        <v>2.8341894689173849E-3</v>
      </c>
      <c r="F15" s="30">
        <v>0.22277699123357575</v>
      </c>
      <c r="G15" s="10">
        <v>4.290384284980929E-3</v>
      </c>
      <c r="H15" s="11">
        <v>0.22730916901965489</v>
      </c>
      <c r="I15" s="29">
        <v>4.1650795371635857E-3</v>
      </c>
      <c r="J15" s="30">
        <v>0.21441023638570503</v>
      </c>
      <c r="K15" s="10">
        <v>-7.4394347696437454E-3</v>
      </c>
      <c r="L15" s="11">
        <v>0.19825976339651125</v>
      </c>
      <c r="M15" s="29">
        <v>2.7959855193254233E-3</v>
      </c>
      <c r="N15" s="30">
        <v>0.10493704528910495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1.2907930186503839E-5</v>
      </c>
      <c r="D16" s="11">
        <v>6.6940785301439661E-3</v>
      </c>
      <c r="E16" s="29">
        <v>-1.7536150407484579E-5</v>
      </c>
      <c r="F16" s="30">
        <v>6.5644860494920403E-3</v>
      </c>
      <c r="G16" s="10">
        <v>1.594660377052267E-4</v>
      </c>
      <c r="H16" s="11">
        <v>6.3604202382486034E-3</v>
      </c>
      <c r="I16" s="29">
        <v>5.5388963131523691E-5</v>
      </c>
      <c r="J16" s="30">
        <v>1.2275249946354911E-2</v>
      </c>
      <c r="K16" s="10">
        <v>2.6587536627815452E-7</v>
      </c>
      <c r="L16" s="11">
        <v>1.6375256564639219E-2</v>
      </c>
      <c r="M16" s="29">
        <v>4.8600945563384215E-4</v>
      </c>
      <c r="N16" s="30">
        <v>2.5107402646565087E-2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8.4826506133232E-8</v>
      </c>
      <c r="L17" s="11">
        <v>1.371809225421767E-4</v>
      </c>
      <c r="M17" s="29">
        <v>1.1725772025243846E-6</v>
      </c>
      <c r="N17" s="30">
        <v>2.0246901320218781E-4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5.7728076516793335E-7</v>
      </c>
      <c r="D18" s="11">
        <v>1.9931004754376307E-6</v>
      </c>
      <c r="E18" s="29">
        <v>-1.0375215485546215E-7</v>
      </c>
      <c r="F18" s="30">
        <v>1.4831282125070906E-6</v>
      </c>
      <c r="G18" s="10">
        <v>1.5003864539219149E-7</v>
      </c>
      <c r="H18" s="11">
        <v>1.9454988413924911E-6</v>
      </c>
      <c r="I18" s="29">
        <v>-1.2687184984724144E-6</v>
      </c>
      <c r="J18" s="30">
        <v>1.637835604855779E-6</v>
      </c>
      <c r="K18" s="10">
        <v>-2.206125963587146E-8</v>
      </c>
      <c r="L18" s="11">
        <v>6.6192735247704374E-7</v>
      </c>
      <c r="M18" s="29">
        <v>3.966975102794822E-9</v>
      </c>
      <c r="N18" s="30">
        <v>6.6397747658731787E-7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2.263389297515077E-3</v>
      </c>
      <c r="D19" s="11">
        <v>-3.5811441687210815E-3</v>
      </c>
      <c r="E19" s="29">
        <v>7.8441958303088991E-4</v>
      </c>
      <c r="F19" s="30">
        <v>-2.0506813075100161E-3</v>
      </c>
      <c r="G19" s="10">
        <v>-8.2724056449288519E-4</v>
      </c>
      <c r="H19" s="11">
        <v>-1.4622549968443866E-3</v>
      </c>
      <c r="I19" s="29">
        <v>3.7682605262904855E-4</v>
      </c>
      <c r="J19" s="30">
        <v>-9.9952577252754391E-4</v>
      </c>
      <c r="K19" s="10">
        <v>-1.0375385278411194E-4</v>
      </c>
      <c r="L19" s="11">
        <v>-6.9339579143686784E-4</v>
      </c>
      <c r="M19" s="29">
        <v>3.8619676224870398E-3</v>
      </c>
      <c r="N19" s="30">
        <v>1.4864086251379998E-4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-5.5881828228541005E-6</v>
      </c>
      <c r="L20" s="11">
        <v>-4.0477052063342695E-6</v>
      </c>
      <c r="M20" s="29">
        <v>-7.8974730856285817E-5</v>
      </c>
      <c r="N20" s="30">
        <v>2.1408809735906677E-4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3.7427646811827446E-5</v>
      </c>
      <c r="F21" s="30">
        <v>4.8935760658675789E-3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1.72966448718321E-5</v>
      </c>
      <c r="D22" s="11">
        <v>1.035768994791989E-2</v>
      </c>
      <c r="E22" s="29">
        <v>3.887518620929322E-5</v>
      </c>
      <c r="F22" s="30">
        <v>1.0777715108478008E-2</v>
      </c>
      <c r="G22" s="10">
        <v>1.0809218885239075E-4</v>
      </c>
      <c r="H22" s="11">
        <v>1.1576997539600602E-2</v>
      </c>
      <c r="I22" s="29">
        <v>6.1304408636510136E-5</v>
      </c>
      <c r="J22" s="30">
        <v>1.4664155932764791E-2</v>
      </c>
      <c r="K22" s="10">
        <v>9.9847819513327514E-5</v>
      </c>
      <c r="L22" s="11">
        <v>1.6106021333782011E-2</v>
      </c>
      <c r="M22" s="29">
        <v>2.173908160631394E-4</v>
      </c>
      <c r="N22" s="30">
        <v>1.5812428995278804E-2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1.2766177357474162E-3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2.23E-2</v>
      </c>
      <c r="D27" s="15">
        <v>0.99999999999999989</v>
      </c>
      <c r="E27" s="31">
        <v>1.0200000000000001E-2</v>
      </c>
      <c r="F27" s="32">
        <v>1</v>
      </c>
      <c r="G27" s="14">
        <v>8.7638716530444895E-3</v>
      </c>
      <c r="H27" s="15">
        <v>0.99999999999999989</v>
      </c>
      <c r="I27" s="31">
        <v>1.0786779768503098E-2</v>
      </c>
      <c r="J27" s="32">
        <v>0.99999999999999978</v>
      </c>
      <c r="K27" s="14">
        <v>-6.1345997704893599E-3</v>
      </c>
      <c r="L27" s="15">
        <v>1</v>
      </c>
      <c r="M27" s="31">
        <v>1.5100000000000001E-2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3">
        <v>2186</v>
      </c>
      <c r="D28" s="64"/>
      <c r="E28" s="61">
        <v>1101</v>
      </c>
      <c r="F28" s="62"/>
      <c r="G28" s="63">
        <v>993</v>
      </c>
      <c r="H28" s="64"/>
      <c r="I28" s="61">
        <v>1293</v>
      </c>
      <c r="J28" s="62"/>
      <c r="K28" s="63">
        <v>-766</v>
      </c>
      <c r="L28" s="64"/>
      <c r="M28" s="61">
        <v>1926</v>
      </c>
      <c r="N28" s="62"/>
      <c r="O28" s="63"/>
      <c r="P28" s="64"/>
      <c r="Q28" s="61"/>
      <c r="R28" s="62"/>
      <c r="S28" s="63"/>
      <c r="T28" s="64"/>
      <c r="U28" s="61"/>
      <c r="V28" s="62"/>
      <c r="W28" s="63"/>
      <c r="X28" s="64"/>
      <c r="Y28" s="61"/>
      <c r="Z28" s="62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8" t="s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60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1.4441199238585077E-2</v>
      </c>
      <c r="D34" s="19">
        <v>0.79980872493148925</v>
      </c>
      <c r="E34" s="33">
        <v>7.792767467885724E-3</v>
      </c>
      <c r="F34" s="34">
        <v>0.79998044184204631</v>
      </c>
      <c r="G34" s="18">
        <v>4.5230206306045026E-3</v>
      </c>
      <c r="H34" s="19">
        <v>0.80234944353659932</v>
      </c>
      <c r="I34" s="33">
        <v>6.3481642456749083E-3</v>
      </c>
      <c r="J34" s="34">
        <v>0.79874619582466244</v>
      </c>
      <c r="K34" s="18">
        <v>1.6283585455462856E-3</v>
      </c>
      <c r="L34" s="19">
        <v>0.80655918837110929</v>
      </c>
      <c r="M34" s="33">
        <v>7.2962615527952237E-3</v>
      </c>
      <c r="N34" s="34">
        <v>0.8754929214967776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7.8588007614149268E-3</v>
      </c>
      <c r="D35" s="11">
        <v>0.20019127506851075</v>
      </c>
      <c r="E35" s="29">
        <v>2.4072325321142746E-3</v>
      </c>
      <c r="F35" s="30">
        <v>0.20001955815795369</v>
      </c>
      <c r="G35" s="10">
        <v>4.240851022439986E-3</v>
      </c>
      <c r="H35" s="11">
        <v>0.19765055646340063</v>
      </c>
      <c r="I35" s="29">
        <v>4.4386155228281887E-3</v>
      </c>
      <c r="J35" s="30">
        <v>0.20125380417533745</v>
      </c>
      <c r="K35" s="10">
        <v>-7.7629583160356459E-3</v>
      </c>
      <c r="L35" s="11">
        <v>0.19344081162889065</v>
      </c>
      <c r="M35" s="29">
        <v>7.8037384472047742E-3</v>
      </c>
      <c r="N35" s="30">
        <v>0.1245070785032224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2.23E-2</v>
      </c>
      <c r="D36" s="15">
        <v>1</v>
      </c>
      <c r="E36" s="31">
        <v>1.0200000000000001E-2</v>
      </c>
      <c r="F36" s="32">
        <v>1</v>
      </c>
      <c r="G36" s="14">
        <v>8.7638716530444895E-3</v>
      </c>
      <c r="H36" s="15">
        <v>1</v>
      </c>
      <c r="I36" s="31">
        <v>1.0786779768503098E-2</v>
      </c>
      <c r="J36" s="32">
        <v>0.99999999999999989</v>
      </c>
      <c r="K36" s="14">
        <v>-6.1345997704893599E-3</v>
      </c>
      <c r="L36" s="15">
        <v>1</v>
      </c>
      <c r="M36" s="31">
        <v>1.5100000000000001E-2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8" t="s">
        <v>0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1.9849769996051071E-2</v>
      </c>
      <c r="D41" s="19">
        <v>0.98932447918817501</v>
      </c>
      <c r="E41" s="33">
        <v>9.3311227088208673E-3</v>
      </c>
      <c r="F41" s="34">
        <v>0.98738627621789443</v>
      </c>
      <c r="G41" s="18">
        <v>9.4293609826546498E-3</v>
      </c>
      <c r="H41" s="19">
        <v>0.98617551112207946</v>
      </c>
      <c r="I41" s="33">
        <v>1.0284583251174897E-2</v>
      </c>
      <c r="J41" s="34">
        <v>0.98279955980938261</v>
      </c>
      <c r="K41" s="18">
        <v>-5.8573379366431725E-3</v>
      </c>
      <c r="L41" s="19">
        <v>0.98098250049763636</v>
      </c>
      <c r="M41" s="33">
        <v>1.4718410431121744E-2</v>
      </c>
      <c r="N41" s="34">
        <v>0.97931593389757132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2.4502300039489274E-3</v>
      </c>
      <c r="D42" s="11">
        <v>1.067552081182487E-2</v>
      </c>
      <c r="E42" s="29">
        <v>8.6887729117913419E-4</v>
      </c>
      <c r="F42" s="30">
        <v>1.2613723782105572E-2</v>
      </c>
      <c r="G42" s="10">
        <v>-6.6548932961016036E-4</v>
      </c>
      <c r="H42" s="11">
        <v>1.382448887792059E-2</v>
      </c>
      <c r="I42" s="29">
        <v>5.0219651732820133E-4</v>
      </c>
      <c r="J42" s="30">
        <v>1.7200440190617328E-2</v>
      </c>
      <c r="K42" s="10">
        <v>-2.7726183384618681E-4</v>
      </c>
      <c r="L42" s="11">
        <v>1.9017499502363599E-2</v>
      </c>
      <c r="M42" s="29">
        <v>3.8158956887825488E-4</v>
      </c>
      <c r="N42" s="30">
        <v>2.0684066102428702E-2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2.23E-2</v>
      </c>
      <c r="D43" s="15">
        <v>0.99999999999999989</v>
      </c>
      <c r="E43" s="31">
        <v>1.0200000000000001E-2</v>
      </c>
      <c r="F43" s="32">
        <v>1</v>
      </c>
      <c r="G43" s="14">
        <v>8.7638716530444895E-3</v>
      </c>
      <c r="H43" s="15">
        <v>1</v>
      </c>
      <c r="I43" s="31">
        <v>1.0786779768503098E-2</v>
      </c>
      <c r="J43" s="32">
        <v>0.99999999999999989</v>
      </c>
      <c r="K43" s="14">
        <v>-6.1345997704893599E-3</v>
      </c>
      <c r="L43" s="15">
        <v>1</v>
      </c>
      <c r="M43" s="31">
        <v>1.5100000000000001E-2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8" t="s">
        <v>0</v>
      </c>
      <c r="D45" s="59"/>
      <c r="E45" s="59"/>
      <c r="F45" s="59"/>
      <c r="G45" s="48"/>
      <c r="H45" s="48"/>
      <c r="I45" s="48"/>
      <c r="J45" s="48"/>
    </row>
    <row r="46" spans="2:26" ht="15.75">
      <c r="B46" s="23" t="s">
        <v>39</v>
      </c>
      <c r="C46" s="65" t="str">
        <f ca="1">CONCATENATE(INDIRECT(CONCATENATE($C$2,C4))," - ",INDIRECT(CONCATENATE($C$2,G4))," ",$B$4)</f>
        <v>ינואר - מרץ 2019</v>
      </c>
      <c r="D46" s="66"/>
      <c r="E46" s="56" t="str">
        <f ca="1">CONCATENATE(INDIRECT(CONCATENATE($C$2,C4))," - ",INDIRECT(CONCATENATE($C$2,M4))," ",$B$4)</f>
        <v>ינואר - יוני 2019</v>
      </c>
      <c r="F46" s="57"/>
      <c r="G46" s="55"/>
      <c r="H46" s="55"/>
      <c r="I46" s="55"/>
      <c r="J46" s="55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-2.5734927007003972E-4</v>
      </c>
      <c r="D48" s="11">
        <f>H8</f>
        <v>7.7522581733709656E-2</v>
      </c>
      <c r="E48" s="29">
        <f t="shared" ref="E48:E66" si="0">(I8+1)*(K8+1)*(M8+1)*(C48+1)-1</f>
        <v>-3.2235624686960396E-4</v>
      </c>
      <c r="F48" s="44">
        <f>N8</f>
        <v>0.13172951054418805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8.5724596133329722E-3</v>
      </c>
      <c r="D49" s="11">
        <f t="shared" ref="D49:D67" si="2">H9</f>
        <v>0.28647538111266613</v>
      </c>
      <c r="E49" s="29">
        <f t="shared" si="0"/>
        <v>1.2878491955712335E-2</v>
      </c>
      <c r="F49" s="44">
        <f t="shared" ref="F49:F67" si="3">N9</f>
        <v>0.2972268744987509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1.0751778439123783E-2</v>
      </c>
      <c r="D52" s="11">
        <f t="shared" si="2"/>
        <v>0.32104092861977401</v>
      </c>
      <c r="E52" s="29">
        <f t="shared" si="0"/>
        <v>1.7724514728033158E-2</v>
      </c>
      <c r="F52" s="44">
        <f t="shared" si="3"/>
        <v>0.33832005536466103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2.688049016790206E-4</v>
      </c>
      <c r="D53" s="11">
        <f t="shared" si="2"/>
        <v>3.7097463351643744E-3</v>
      </c>
      <c r="E53" s="29">
        <f t="shared" si="0"/>
        <v>3.9512101520888798E-4</v>
      </c>
      <c r="F53" s="44">
        <f t="shared" si="3"/>
        <v>3.6838740645937147E-3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4.4017396483715387E-3</v>
      </c>
      <c r="D54" s="11">
        <f t="shared" si="2"/>
        <v>6.7465084899184583E-2</v>
      </c>
      <c r="E54" s="29">
        <f t="shared" si="0"/>
        <v>8.4721277529378192E-3</v>
      </c>
      <c r="F54" s="44">
        <f t="shared" si="3"/>
        <v>8.1340328910558438E-2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1.5079943230196236E-2</v>
      </c>
      <c r="D55" s="11">
        <f t="shared" si="2"/>
        <v>0.22730916901965489</v>
      </c>
      <c r="E55" s="29">
        <f t="shared" si="0"/>
        <v>1.4553525576860959E-2</v>
      </c>
      <c r="F55" s="44">
        <f t="shared" si="3"/>
        <v>0.10493704528910495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1.5483685304906736E-4</v>
      </c>
      <c r="D56" s="11">
        <f t="shared" si="2"/>
        <v>6.3604202382486034E-3</v>
      </c>
      <c r="E56" s="29">
        <f t="shared" si="0"/>
        <v>6.9661208447757694E-4</v>
      </c>
      <c r="F56" s="44">
        <f t="shared" si="3"/>
        <v>2.5107402646565087E-2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1.2574038079637972E-6</v>
      </c>
      <c r="F57" s="44">
        <f t="shared" si="3"/>
        <v>2.0246901320218781E-4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6.2356726671097817E-7</v>
      </c>
      <c r="D58" s="11">
        <f t="shared" si="2"/>
        <v>1.9454988413924911E-6</v>
      </c>
      <c r="E58" s="29">
        <f t="shared" si="0"/>
        <v>-6.6324629577341199E-7</v>
      </c>
      <c r="F58" s="44">
        <f t="shared" si="3"/>
        <v>6.6397747658731787E-7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2.2198210230814919E-3</v>
      </c>
      <c r="D59" s="11">
        <f t="shared" si="2"/>
        <v>-1.4622549968443866E-3</v>
      </c>
      <c r="E59" s="29">
        <f t="shared" si="0"/>
        <v>6.3650574954805528E-3</v>
      </c>
      <c r="F59" s="44">
        <f t="shared" si="3"/>
        <v>1.4864086251379998E-4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-8.4562472353888474E-5</v>
      </c>
      <c r="F60" s="44">
        <f t="shared" si="3"/>
        <v>2.1408809735906677E-4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3.7427646811805104E-5</v>
      </c>
      <c r="D61" s="11">
        <f t="shared" si="2"/>
        <v>0</v>
      </c>
      <c r="E61" s="29">
        <f t="shared" si="0"/>
        <v>3.7427646811805104E-5</v>
      </c>
      <c r="F61" s="44">
        <f t="shared" si="3"/>
        <v>0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1.6427076415270747E-4</v>
      </c>
      <c r="D62" s="11">
        <f t="shared" si="2"/>
        <v>1.1576997539600602E-2</v>
      </c>
      <c r="E62" s="29">
        <f t="shared" si="0"/>
        <v>5.4291715413823383E-4</v>
      </c>
      <c r="F62" s="44">
        <f t="shared" si="3"/>
        <v>1.5812428995278804E-2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1.2766177357474162E-3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41">
        <f t="shared" si="1"/>
        <v>4.1778150912014755E-2</v>
      </c>
      <c r="D67" s="42">
        <f t="shared" si="2"/>
        <v>0.99999999999999989</v>
      </c>
      <c r="E67" s="37">
        <f>(I27+1)*(K27+1)*(M27+1)*(C67+1)-1</f>
        <v>6.2358745117444103E-2</v>
      </c>
      <c r="F67" s="45">
        <f t="shared" si="3"/>
        <v>1</v>
      </c>
      <c r="G67" s="51"/>
      <c r="H67" s="51"/>
      <c r="I67" s="51"/>
      <c r="J67" s="51"/>
    </row>
    <row r="68" spans="2:10">
      <c r="B68" s="35" t="s">
        <v>40</v>
      </c>
      <c r="C68" s="63">
        <f>C28+E28+G28</f>
        <v>4280</v>
      </c>
      <c r="D68" s="64"/>
      <c r="E68" s="61">
        <f>I28+K28+M28+C68</f>
        <v>6733</v>
      </c>
      <c r="F68" s="67"/>
      <c r="G68" s="54"/>
      <c r="H68" s="54"/>
      <c r="I68" s="54"/>
      <c r="J68" s="54"/>
    </row>
    <row r="69" spans="2:10">
      <c r="B69" s="16"/>
      <c r="C69" s="17"/>
      <c r="D69" s="17"/>
      <c r="E69" s="17"/>
      <c r="F69" s="17"/>
      <c r="G69" s="52"/>
      <c r="H69" s="52"/>
      <c r="I69" s="52"/>
      <c r="J69" s="52"/>
    </row>
    <row r="70" spans="2:10" ht="15.75">
      <c r="C70" s="58" t="s">
        <v>0</v>
      </c>
      <c r="D70" s="59"/>
      <c r="E70" s="59"/>
      <c r="F70" s="59"/>
      <c r="G70" s="48"/>
      <c r="H70" s="48"/>
      <c r="I70" s="48"/>
      <c r="J70" s="48"/>
    </row>
    <row r="71" spans="2:10" ht="15.75">
      <c r="B71" s="23" t="s">
        <v>39</v>
      </c>
      <c r="C71" s="65" t="str">
        <f ca="1">CONCATENATE(INDIRECT(CONCATENATE($C$2,$C$4))," - ",INDIRECT(CONCATENATE($C$2,$G$4))," ",$B$4)</f>
        <v>ינואר - מרץ 2019</v>
      </c>
      <c r="D71" s="66"/>
      <c r="E71" s="56" t="str">
        <f ca="1">CONCATENATE(INDIRECT(CONCATENATE($C$2,$C$4))," - ",INDIRECT(CONCATENATE($C$2,$M4))," ",$B$4)</f>
        <v>ינואר - יוני 2019</v>
      </c>
      <c r="F71" s="57"/>
      <c r="G71" s="55"/>
      <c r="H71" s="55"/>
      <c r="I71" s="55"/>
      <c r="J71" s="55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49"/>
      <c r="H72" s="49"/>
      <c r="I72" s="49"/>
      <c r="J72" s="49"/>
    </row>
    <row r="73" spans="2:10">
      <c r="B73" s="9" t="s">
        <v>35</v>
      </c>
      <c r="C73" s="18">
        <f>(C34+1)*(E34+1)*(G34+1)-1</f>
        <v>2.6970597941567753E-2</v>
      </c>
      <c r="D73" s="19">
        <f>H34</f>
        <v>0.80234944353659932</v>
      </c>
      <c r="E73" s="33">
        <f t="shared" ref="E73:E74" si="4">(I34+1)*(K34+1)*(M34+1)*(C73+1)-1</f>
        <v>4.2725760205686081E-2</v>
      </c>
      <c r="F73" s="46">
        <f>N34</f>
        <v>0.8754929214967776</v>
      </c>
      <c r="G73" s="50"/>
      <c r="H73" s="50"/>
      <c r="I73" s="50"/>
      <c r="J73" s="50"/>
    </row>
    <row r="74" spans="2:10">
      <c r="B74" s="12" t="s">
        <v>36</v>
      </c>
      <c r="C74" s="18">
        <f t="shared" ref="C74:C75" si="5">(C35+1)*(E35+1)*(G35+1)-1</f>
        <v>1.4569419222868474E-2</v>
      </c>
      <c r="D74" s="19">
        <f t="shared" ref="D74:D75" si="6">H35</f>
        <v>0.19765055646340063</v>
      </c>
      <c r="E74" s="33">
        <f t="shared" si="4"/>
        <v>1.9052525192062131E-2</v>
      </c>
      <c r="F74" s="46">
        <f t="shared" ref="F74:F75" si="7">N35</f>
        <v>0.1245070785032224</v>
      </c>
      <c r="G74" s="50"/>
      <c r="H74" s="50"/>
      <c r="I74" s="50"/>
      <c r="J74" s="50"/>
    </row>
    <row r="75" spans="2:10">
      <c r="B75" s="13" t="s">
        <v>44</v>
      </c>
      <c r="C75" s="39">
        <f t="shared" si="5"/>
        <v>4.1778150912014755E-2</v>
      </c>
      <c r="D75" s="40">
        <f t="shared" si="6"/>
        <v>1</v>
      </c>
      <c r="E75" s="38">
        <f>(I36+1)*(K36+1)*(M36+1)*(C75+1)-1</f>
        <v>6.2358745117444103E-2</v>
      </c>
      <c r="F75" s="47">
        <f t="shared" si="7"/>
        <v>1</v>
      </c>
      <c r="G75" s="51"/>
      <c r="H75" s="51"/>
      <c r="I75" s="51"/>
      <c r="J75" s="51"/>
    </row>
    <row r="76" spans="2:10">
      <c r="B76" s="16"/>
      <c r="C76" s="17"/>
      <c r="D76" s="17"/>
      <c r="E76" s="17"/>
      <c r="F76" s="17"/>
      <c r="G76" s="52"/>
      <c r="H76" s="52"/>
      <c r="I76" s="52"/>
      <c r="J76" s="52"/>
    </row>
    <row r="77" spans="2:10" ht="15.75">
      <c r="C77" s="58" t="s">
        <v>0</v>
      </c>
      <c r="D77" s="59"/>
      <c r="E77" s="59"/>
      <c r="F77" s="59"/>
      <c r="G77" s="48"/>
      <c r="H77" s="48"/>
      <c r="I77" s="48"/>
      <c r="J77" s="48"/>
    </row>
    <row r="78" spans="2:10" ht="15.75">
      <c r="B78" s="23" t="s">
        <v>39</v>
      </c>
      <c r="C78" s="65" t="str">
        <f ca="1">CONCATENATE(INDIRECT(CONCATENATE($C$2,$C$4))," - ",INDIRECT(CONCATENATE($C$2,$G$4))," ",$B$4)</f>
        <v>ינואר - מרץ 2019</v>
      </c>
      <c r="D78" s="66"/>
      <c r="E78" s="56" t="str">
        <f ca="1">CONCATENATE(INDIRECT(CONCATENATE($C$2,$C$4))," - ",INDIRECT(CONCATENATE($C$2,$M$4))," ",$B$4)</f>
        <v>ינואר - יוני 2019</v>
      </c>
      <c r="F78" s="57"/>
      <c r="G78" s="55"/>
      <c r="H78" s="55"/>
      <c r="I78" s="55"/>
      <c r="J78" s="55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3.9072378010483799E-2</v>
      </c>
      <c r="D80" s="19">
        <f>H41</f>
        <v>0.98617551112207946</v>
      </c>
      <c r="E80" s="33">
        <f t="shared" ref="E80:E82" si="8">(I41+1)*(K41+1)*(M41+1)*(C80+1)-1</f>
        <v>5.8970292808180558E-2</v>
      </c>
      <c r="F80" s="46">
        <f>N41</f>
        <v>0.97931593389757132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2.6535366674447225E-3</v>
      </c>
      <c r="D81" s="19">
        <f t="shared" ref="D81:D82" si="10">H42</f>
        <v>1.382448887792059E-2</v>
      </c>
      <c r="E81" s="33">
        <f t="shared" si="8"/>
        <v>3.2616167519585737E-3</v>
      </c>
      <c r="F81" s="46">
        <f t="shared" ref="F81:F82" si="11">N42</f>
        <v>2.0684066102428702E-2</v>
      </c>
      <c r="G81" s="50"/>
      <c r="H81" s="50"/>
      <c r="I81" s="50"/>
      <c r="J81" s="50"/>
    </row>
    <row r="82" spans="2:10">
      <c r="B82" s="13" t="s">
        <v>44</v>
      </c>
      <c r="C82" s="39">
        <f t="shared" si="9"/>
        <v>4.1778150912014755E-2</v>
      </c>
      <c r="D82" s="40">
        <f t="shared" si="10"/>
        <v>1</v>
      </c>
      <c r="E82" s="38">
        <f t="shared" si="8"/>
        <v>6.2358745117444103E-2</v>
      </c>
      <c r="F82" s="47">
        <f t="shared" si="11"/>
        <v>1</v>
      </c>
      <c r="G82" s="51"/>
      <c r="H82" s="51"/>
      <c r="I82" s="51"/>
      <c r="J82" s="51"/>
    </row>
    <row r="83" spans="2:10">
      <c r="G83" s="53"/>
      <c r="H83" s="53"/>
      <c r="I83" s="53"/>
      <c r="J83" s="53"/>
    </row>
    <row r="84" spans="2:10">
      <c r="G84" s="53"/>
      <c r="H84" s="53"/>
      <c r="I84" s="53"/>
      <c r="J84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70:F70"/>
    <mergeCell ref="C77:F77"/>
    <mergeCell ref="C78:D78"/>
    <mergeCell ref="E78:F78"/>
    <mergeCell ref="C68:D68"/>
    <mergeCell ref="E68:F68"/>
    <mergeCell ref="C46:D46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68:H68"/>
    <mergeCell ref="I68:J68"/>
    <mergeCell ref="I46:J46"/>
    <mergeCell ref="E46:F46"/>
    <mergeCell ref="G46:H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2019-07-24T07:49:59+00:00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9EE2D795-9107-416F-9C68-7EC9613661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