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6" i="5"/>
  <c r="C32" i="5"/>
  <c r="C39" i="5"/>
  <c r="E39" i="5"/>
  <c r="G4" i="5" l="1"/>
  <c r="C46" i="5"/>
  <c r="E6" i="5"/>
  <c r="G6" i="5"/>
  <c r="C71" i="5"/>
  <c r="E32" i="5"/>
  <c r="G32" i="5"/>
  <c r="I4" i="5" l="1"/>
  <c r="I32" i="5"/>
  <c r="C78" i="5"/>
  <c r="I39" i="5"/>
  <c r="G39" i="5"/>
  <c r="K4" i="5" l="1"/>
  <c r="K39" i="5"/>
  <c r="I6" i="5"/>
  <c r="M4" i="5" l="1"/>
  <c r="E71" i="5"/>
  <c r="M6" i="5"/>
  <c r="K32" i="5"/>
  <c r="E78" i="5"/>
  <c r="M32" i="5"/>
  <c r="E46" i="5"/>
  <c r="K6" i="5"/>
  <c r="O4" i="5" l="1"/>
  <c r="O32" i="5"/>
  <c r="O6" i="5"/>
  <c r="M39" i="5"/>
  <c r="Q4" i="5" l="1"/>
  <c r="S4" i="5" s="1"/>
  <c r="O39" i="5"/>
  <c r="U4" i="5" l="1"/>
  <c r="Q6" i="5"/>
  <c r="Q32" i="5"/>
  <c r="S6" i="5"/>
  <c r="U39" i="5"/>
  <c r="S39" i="5"/>
  <c r="S32" i="5"/>
  <c r="Q39" i="5"/>
  <c r="U32" i="5"/>
  <c r="W4" i="5" l="1"/>
  <c r="W39" i="5"/>
  <c r="W32" i="5"/>
  <c r="U6" i="5"/>
  <c r="Y4" i="5" l="1"/>
  <c r="Y39" i="5"/>
  <c r="Y32" i="5"/>
  <c r="W6" i="5"/>
  <c r="Y6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<sst xmlns="http://schemas.openxmlformats.org/spreadsheetml/2006/main" count="167" uniqueCount="47">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</sst>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6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0" fontId="19" fillId="0" borderId="0" xfId="0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6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-4.5305614644106172E-4</v>
      </c>
      <c r="D8" s="11">
        <v>0.1469614208185106</v>
      </c>
      <c r="E8" s="29">
        <v>-1.0700523273169033E-4</v>
      </c>
      <c r="F8" s="30">
        <v>0.14077241173637564</v>
      </c>
      <c r="G8" s="10">
        <v>1.6264041413173552E-4</v>
      </c>
      <c r="H8" s="11">
        <v>0.12906489806722143</v>
      </c>
      <c r="I8" s="29">
        <v>-4.7790587471893379E-5</v>
      </c>
      <c r="J8" s="30">
        <v>0.12842081432936198</v>
      </c>
      <c r="K8" s="10">
        <v>1.3247262394479759E-4</v>
      </c>
      <c r="L8" s="11">
        <v>0.13210694495457445</v>
      </c>
      <c r="M8" s="29">
        <v>-2.350252725377165E-4</v>
      </c>
      <c r="N8" s="30">
        <v>0.13259194584630943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3.4904323424542628E-3</v>
      </c>
      <c r="D9" s="11">
        <v>0.24334327424660074</v>
      </c>
      <c r="E9" s="29">
        <v>1.5299163908175386E-3</v>
      </c>
      <c r="F9" s="30">
        <v>0.233182311349552</v>
      </c>
      <c r="G9" s="10">
        <v>1.8732501295186633E-3</v>
      </c>
      <c r="H9" s="11">
        <v>0.23735790463136716</v>
      </c>
      <c r="I9" s="29">
        <v>8.851200792341341E-4</v>
      </c>
      <c r="J9" s="30">
        <v>0.24037154369167674</v>
      </c>
      <c r="K9" s="10">
        <v>9.0337066526640709E-4</v>
      </c>
      <c r="L9" s="11">
        <v>0.23953533411506525</v>
      </c>
      <c r="M9" s="29">
        <v>1.5094640219882644E-3</v>
      </c>
      <c r="N9" s="30">
        <v>0.24539665527019086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2.9770292215609514E-3</v>
      </c>
      <c r="D12" s="11">
        <v>0.23632936805645971</v>
      </c>
      <c r="E12" s="29">
        <v>2.6126773377811098E-3</v>
      </c>
      <c r="F12" s="30">
        <v>0.23789624571946721</v>
      </c>
      <c r="G12" s="10">
        <v>2.1202542839920367E-3</v>
      </c>
      <c r="H12" s="11">
        <v>0.23844820388506141</v>
      </c>
      <c r="I12" s="29">
        <v>2.5381366934059922E-3</v>
      </c>
      <c r="J12" s="30">
        <v>0.27062648626643093</v>
      </c>
      <c r="K12" s="10">
        <v>4.7641147580201627E-4</v>
      </c>
      <c r="L12" s="11">
        <v>0.29132864539475639</v>
      </c>
      <c r="M12" s="29">
        <v>3.0992368014165499E-3</v>
      </c>
      <c r="N12" s="30">
        <v>0.28976083852511042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1.787885519066439E-4</v>
      </c>
      <c r="D13" s="11">
        <v>4.4926044612260485E-3</v>
      </c>
      <c r="E13" s="29">
        <v>5.6215656020633862E-5</v>
      </c>
      <c r="F13" s="30">
        <v>4.5581100153852154E-3</v>
      </c>
      <c r="G13" s="10">
        <v>6.3739526219993626E-5</v>
      </c>
      <c r="H13" s="11">
        <v>4.4293960144375956E-3</v>
      </c>
      <c r="I13" s="29">
        <v>7.7643238983046733E-5</v>
      </c>
      <c r="J13" s="30">
        <v>4.2925531224573578E-3</v>
      </c>
      <c r="K13" s="10">
        <v>4.4432792570214146E-6</v>
      </c>
      <c r="L13" s="11">
        <v>4.2348067288527861E-3</v>
      </c>
      <c r="M13" s="29">
        <v>7.4557890008638658E-5</v>
      </c>
      <c r="N13" s="30">
        <v>4.4187764283922463E-3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6.2543354291677133E-3</v>
      </c>
      <c r="D14" s="11">
        <v>0.12450690908567751</v>
      </c>
      <c r="E14" s="29">
        <v>1.929179790324972E-3</v>
      </c>
      <c r="F14" s="30">
        <v>0.1247403757531611</v>
      </c>
      <c r="G14" s="10">
        <v>-6.7740509339583822E-4</v>
      </c>
      <c r="H14" s="11">
        <v>0.1239464047087516</v>
      </c>
      <c r="I14" s="29">
        <v>3.8245963718214408E-3</v>
      </c>
      <c r="J14" s="30">
        <v>0.12549404063306066</v>
      </c>
      <c r="K14" s="10">
        <v>-1.4939915500929452E-3</v>
      </c>
      <c r="L14" s="11">
        <v>0.12638226835596422</v>
      </c>
      <c r="M14" s="29">
        <v>3.4406295131991574E-3</v>
      </c>
      <c r="N14" s="30">
        <v>0.12926192176610379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4.4127373183391145E-3</v>
      </c>
      <c r="D15" s="11">
        <v>0.17248773988220747</v>
      </c>
      <c r="E15" s="29">
        <v>4.5790581657284047E-4</v>
      </c>
      <c r="F15" s="30">
        <v>0.17463479032904852</v>
      </c>
      <c r="G15" s="10">
        <v>2.6632723731538819E-3</v>
      </c>
      <c r="H15" s="11">
        <v>0.18511173787189589</v>
      </c>
      <c r="I15" s="29">
        <v>1.3619318187615569E-3</v>
      </c>
      <c r="J15" s="30">
        <v>0.13215675829334519</v>
      </c>
      <c r="K15" s="10">
        <v>-5.0456369405556282E-3</v>
      </c>
      <c r="L15" s="11">
        <v>9.9294937860152227E-2</v>
      </c>
      <c r="M15" s="29">
        <v>3.3869176118947663E-3</v>
      </c>
      <c r="N15" s="30">
        <v>8.9122458845173155E-2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6.4046266085313573E-4</v>
      </c>
      <c r="D16" s="11">
        <v>3.1995915262147123E-2</v>
      </c>
      <c r="E16" s="29">
        <v>5.7720290261506633E-5</v>
      </c>
      <c r="F16" s="30">
        <v>3.2577398617750226E-2</v>
      </c>
      <c r="G16" s="10">
        <v>7.1384698514849021E-4</v>
      </c>
      <c r="H16" s="11">
        <v>3.463666438512069E-2</v>
      </c>
      <c r="I16" s="29">
        <v>3.8423629220346052E-4</v>
      </c>
      <c r="J16" s="30">
        <v>4.621460168010251E-2</v>
      </c>
      <c r="K16" s="10">
        <v>-9.037135713507008E-4</v>
      </c>
      <c r="L16" s="11">
        <v>5.3452386495888786E-2</v>
      </c>
      <c r="M16" s="29">
        <v>7.4222153910328029E-4</v>
      </c>
      <c r="N16" s="30">
        <v>5.4378567282897999E-2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-5.6236665481345012E-4</v>
      </c>
      <c r="D17" s="11">
        <v>1.9962117003440583E-2</v>
      </c>
      <c r="E17" s="29">
        <v>-1.1973815560686741E-4</v>
      </c>
      <c r="F17" s="30">
        <v>1.9918916834860093E-2</v>
      </c>
      <c r="G17" s="10">
        <v>1.4030948824638023E-4</v>
      </c>
      <c r="H17" s="11">
        <v>1.9971637611944936E-2</v>
      </c>
      <c r="I17" s="29">
        <v>-2.4824959654584183E-4</v>
      </c>
      <c r="J17" s="30">
        <v>2.0745105816639124E-2</v>
      </c>
      <c r="K17" s="10">
        <v>1.0351944550611177E-4</v>
      </c>
      <c r="L17" s="11">
        <v>2.1857022795119117E-2</v>
      </c>
      <c r="M17" s="29">
        <v>6.7246611891866534E-5</v>
      </c>
      <c r="N17" s="30">
        <v>2.2555131539056032E-2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1.4556018048540058E-6</v>
      </c>
      <c r="D18" s="11">
        <v>3.0122306056916974E-6</v>
      </c>
      <c r="E18" s="29">
        <v>-8.3438204801071296E-7</v>
      </c>
      <c r="F18" s="30">
        <v>2.8716129657372665E-6</v>
      </c>
      <c r="G18" s="10">
        <v>2.5088940756497702E-7</v>
      </c>
      <c r="H18" s="11">
        <v>2.886718574685057E-6</v>
      </c>
      <c r="I18" s="29">
        <v>-1.6713415842432307E-6</v>
      </c>
      <c r="J18" s="30">
        <v>2.4934775644412392E-6</v>
      </c>
      <c r="K18" s="10">
        <v>-3.0611952518271946E-8</v>
      </c>
      <c r="L18" s="11">
        <v>1.252498809973436E-6</v>
      </c>
      <c r="M18" s="29">
        <v>-2.1131949604415849E-7</v>
      </c>
      <c r="N18" s="30">
        <v>1.1123143748256328E-6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1.1434271547033699E-2</v>
      </c>
      <c r="D19" s="11">
        <v>-4.9158151941677639E-3</v>
      </c>
      <c r="E19" s="29">
        <v>4.4778309341424235E-3</v>
      </c>
      <c r="F19" s="30">
        <v>2.35977158603267E-3</v>
      </c>
      <c r="G19" s="10">
        <v>1.106557679109449E-3</v>
      </c>
      <c r="H19" s="11">
        <v>3.2861554610759159E-4</v>
      </c>
      <c r="I19" s="29">
        <v>4.5007876379586243E-3</v>
      </c>
      <c r="J19" s="30">
        <v>2.1573279532592468E-3</v>
      </c>
      <c r="K19" s="10">
        <v>-5.3863653628581365E-3</v>
      </c>
      <c r="L19" s="11">
        <v>6.6500641611684443E-4</v>
      </c>
      <c r="M19" s="29">
        <v>6.1836296929432908E-3</v>
      </c>
      <c r="N19" s="30">
        <v>1.0873668865696857E-3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-1.8458943184918768E-4</v>
      </c>
      <c r="F20" s="30">
        <v>3.8582455483410487E-4</v>
      </c>
      <c r="G20" s="10">
        <v>-1.1371282980338506E-4</v>
      </c>
      <c r="H20" s="11">
        <v>4.7091483267107164E-4</v>
      </c>
      <c r="I20" s="29">
        <v>0</v>
      </c>
      <c r="J20" s="30">
        <v>0</v>
      </c>
      <c r="K20" s="10">
        <v>-7.8944793380780996E-6</v>
      </c>
      <c r="L20" s="11">
        <v>-5.8310371736275851E-6</v>
      </c>
      <c r="M20" s="29">
        <v>-1.1417444153049743E-4</v>
      </c>
      <c r="N20" s="30">
        <v>3.0899107439834685E-4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2.8136055745823796E-5</v>
      </c>
      <c r="F21" s="30">
        <v>3.6272990539637346E-3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-6.1679835081912736E-8</v>
      </c>
      <c r="D22" s="11">
        <v>2.2096147456608553E-2</v>
      </c>
      <c r="E22" s="29">
        <v>5.3328025705683237E-5</v>
      </c>
      <c r="F22" s="30">
        <v>2.2735721804443328E-2</v>
      </c>
      <c r="G22" s="10">
        <v>2.4377294182603636E-4</v>
      </c>
      <c r="H22" s="11">
        <v>2.3715826458334619E-2</v>
      </c>
      <c r="I22" s="29">
        <v>1.1719189414680998E-4</v>
      </c>
      <c r="J22" s="30">
        <v>2.7102680031588583E-2</v>
      </c>
      <c r="K22" s="10">
        <v>1.6185574543045367E-4</v>
      </c>
      <c r="L22" s="11">
        <v>2.8757592284608176E-2</v>
      </c>
      <c r="M22" s="29">
        <v>3.2379446171400646E-4</v>
      </c>
      <c r="N22" s="30">
        <v>2.7685208567300355E-2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2.5971807969217192E-5</v>
      </c>
      <c r="D25" s="11">
        <v>2.7373066906838149E-3</v>
      </c>
      <c r="E25" s="29">
        <v>9.2569048632264625E-6</v>
      </c>
      <c r="F25" s="30">
        <v>2.6079510321604621E-3</v>
      </c>
      <c r="G25" s="10">
        <v>1.4331949876668968E-5</v>
      </c>
      <c r="H25" s="11">
        <v>2.5149092685111765E-3</v>
      </c>
      <c r="I25" s="29">
        <v>1.3724410297310812E-5</v>
      </c>
      <c r="J25" s="30">
        <v>2.415594704513213E-3</v>
      </c>
      <c r="K25" s="10">
        <v>0</v>
      </c>
      <c r="L25" s="11">
        <v>2.3896331372651927E-3</v>
      </c>
      <c r="M25" s="29">
        <v>2.1712889404437663E-5</v>
      </c>
      <c r="N25" s="30">
        <v>3.431025654122719E-3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2.8399999999999998E-2</v>
      </c>
      <c r="D27" s="15">
        <v>1</v>
      </c>
      <c r="E27" s="31">
        <v>1.0800000000000001E-2</v>
      </c>
      <c r="F27" s="32">
        <v>1</v>
      </c>
      <c r="G27" s="14">
        <v>8.3111087374316793E-3</v>
      </c>
      <c r="H27" s="15">
        <v>0.99999999999999989</v>
      </c>
      <c r="I27" s="31">
        <v>1.3405656911210399E-2</v>
      </c>
      <c r="J27" s="32">
        <v>1</v>
      </c>
      <c r="K27" s="14">
        <v>-1.10555592809412E-2</v>
      </c>
      <c r="L27" s="15">
        <v>0.99999999999999978</v>
      </c>
      <c r="M27" s="31">
        <v>1.8499999999999999E-2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11949</v>
      </c>
      <c r="D28" s="61"/>
      <c r="E28" s="62">
        <v>4794</v>
      </c>
      <c r="F28" s="66"/>
      <c r="G28" s="60">
        <v>3891</v>
      </c>
      <c r="H28" s="61"/>
      <c r="I28" s="62">
        <v>6499</v>
      </c>
      <c r="J28" s="66"/>
      <c r="K28" s="60">
        <v>-5568.58</v>
      </c>
      <c r="L28" s="61"/>
      <c r="M28" s="62">
        <v>9467.6</v>
      </c>
      <c r="N28" s="66"/>
      <c r="O28" s="60"/>
      <c r="P28" s="61"/>
      <c r="Q28" s="62"/>
      <c r="R28" s="66"/>
      <c r="S28" s="60"/>
      <c r="T28" s="61"/>
      <c r="U28" s="62"/>
      <c r="V28" s="66"/>
      <c r="W28" s="60"/>
      <c r="X28" s="61"/>
      <c r="Y28" s="62"/>
      <c r="Z28" s="6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4" t="s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6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1.3257602477247381E-2</v>
      </c>
      <c r="D34" s="19">
        <v>0.7433610728185982</v>
      </c>
      <c r="E34" s="33">
        <v>6.9995929740601769E-3</v>
      </c>
      <c r="F34" s="34">
        <v>0.73361101277754148</v>
      </c>
      <c r="G34" s="18">
        <v>2.7486717879335151E-3</v>
      </c>
      <c r="H34" s="19">
        <v>0.72525829013702148</v>
      </c>
      <c r="I34" s="33">
        <v>6.5621220114477057E-3</v>
      </c>
      <c r="J34" s="34">
        <v>0.72839913617313312</v>
      </c>
      <c r="K34" s="18">
        <v>1.3566200401371089E-3</v>
      </c>
      <c r="L34" s="19">
        <v>0.7365355654885678</v>
      </c>
      <c r="M34" s="33">
        <v>6.8766396233615598E-3</v>
      </c>
      <c r="N34" s="34">
        <v>0.74316258907359811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1.5142397522752621E-2</v>
      </c>
      <c r="D35" s="11">
        <v>0.25663892718140174</v>
      </c>
      <c r="E35" s="29">
        <v>3.8004070259398241E-3</v>
      </c>
      <c r="F35" s="30">
        <v>0.26638898722245857</v>
      </c>
      <c r="G35" s="10">
        <v>5.5624369494981628E-3</v>
      </c>
      <c r="H35" s="11">
        <v>0.27474170986297852</v>
      </c>
      <c r="I35" s="29">
        <v>6.8435348997626941E-3</v>
      </c>
      <c r="J35" s="30">
        <v>0.27160086382686688</v>
      </c>
      <c r="K35" s="10">
        <v>-1.2412179321078309E-2</v>
      </c>
      <c r="L35" s="11">
        <v>0.2634644345114322</v>
      </c>
      <c r="M35" s="29">
        <v>1.1623360376638437E-2</v>
      </c>
      <c r="N35" s="30">
        <v>0.25683741092640189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2.8399999999999998E-2</v>
      </c>
      <c r="D36" s="15">
        <v>1</v>
      </c>
      <c r="E36" s="31">
        <v>1.0800000000000001E-2</v>
      </c>
      <c r="F36" s="32">
        <v>1</v>
      </c>
      <c r="G36" s="14">
        <v>8.3111087374316793E-3</v>
      </c>
      <c r="H36" s="15">
        <v>1</v>
      </c>
      <c r="I36" s="31">
        <v>1.3405656911210399E-2</v>
      </c>
      <c r="J36" s="32">
        <v>1</v>
      </c>
      <c r="K36" s="14">
        <v>-1.10555592809412E-2</v>
      </c>
      <c r="L36" s="15">
        <v>1</v>
      </c>
      <c r="M36" s="31">
        <v>1.8499999999999999E-2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4" t="s"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6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2.6408021602088393E-2</v>
      </c>
      <c r="D41" s="19">
        <v>0.94788092660661183</v>
      </c>
      <c r="E41" s="33">
        <v>9.7639134259089721E-3</v>
      </c>
      <c r="F41" s="34">
        <v>0.94632729940979454</v>
      </c>
      <c r="G41" s="18">
        <v>8.7759258887984692E-3</v>
      </c>
      <c r="H41" s="19">
        <v>0.94480519805227337</v>
      </c>
      <c r="I41" s="33">
        <v>1.2789069902714806E-2</v>
      </c>
      <c r="J41" s="34">
        <v>0.93845362821171141</v>
      </c>
      <c r="K41" s="18">
        <v>-1.133354940268576E-2</v>
      </c>
      <c r="L41" s="19">
        <v>0.93289420759017727</v>
      </c>
      <c r="M41" s="33">
        <v>1.7436181153817711E-2</v>
      </c>
      <c r="N41" s="34">
        <v>0.92904640006230421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1.9919783979116031E-3</v>
      </c>
      <c r="D42" s="11">
        <v>5.211907339338813E-2</v>
      </c>
      <c r="E42" s="29">
        <v>1.0360865740910304E-3</v>
      </c>
      <c r="F42" s="30">
        <v>5.3672700590205492E-2</v>
      </c>
      <c r="G42" s="10">
        <v>-4.6481715136679027E-4</v>
      </c>
      <c r="H42" s="11">
        <v>5.5194801947726621E-2</v>
      </c>
      <c r="I42" s="29">
        <v>6.165870084955924E-4</v>
      </c>
      <c r="J42" s="30">
        <v>6.1546371788288576E-2</v>
      </c>
      <c r="K42" s="10">
        <v>2.7799012174455811E-4</v>
      </c>
      <c r="L42" s="11">
        <v>6.7105792409822673E-2</v>
      </c>
      <c r="M42" s="29">
        <v>1.0638188461822846E-3</v>
      </c>
      <c r="N42" s="30">
        <v>7.0953599937695858E-2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2.8399999999999998E-2</v>
      </c>
      <c r="D43" s="15">
        <v>1</v>
      </c>
      <c r="E43" s="31">
        <v>1.0800000000000001E-2</v>
      </c>
      <c r="F43" s="32">
        <v>1</v>
      </c>
      <c r="G43" s="14">
        <v>8.3111087374316793E-3</v>
      </c>
      <c r="H43" s="15">
        <v>1</v>
      </c>
      <c r="I43" s="31">
        <v>1.3405656911210399E-2</v>
      </c>
      <c r="J43" s="32">
        <v>1</v>
      </c>
      <c r="K43" s="14">
        <v>-1.10555592809412E-2</v>
      </c>
      <c r="L43" s="15">
        <v>1</v>
      </c>
      <c r="M43" s="31">
        <v>1.8499999999999999E-2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4" t="s">
        <v>0</v>
      </c>
      <c r="D45" s="55"/>
      <c r="E45" s="55"/>
      <c r="F45" s="55"/>
      <c r="G45" s="48"/>
      <c r="H45" s="48"/>
      <c r="I45" s="48"/>
      <c r="J45" s="48"/>
    </row>
    <row r="46" spans="2:26" ht="15.75">
      <c r="B46" s="23" t="s">
        <v>39</v>
      </c>
      <c r="C46" s="56" t="str">
        <f ca="1">CONCATENATE(INDIRECT(CONCATENATE($C$2,C4))," - ",INDIRECT(CONCATENATE($C$2,G4))," ",$B$4)</f>
        <v>ינואר - מרץ 2019</v>
      </c>
      <c r="D46" s="57"/>
      <c r="E46" s="58" t="str">
        <f ca="1">CONCATENATE(INDIRECT(CONCATENATE($C$2,C4))," - ",INDIRECT(CONCATENATE($C$2,M4))," ",$B$4)</f>
        <v>ינואר - יוני 2019</v>
      </c>
      <c r="F46" s="59"/>
      <c r="G46" s="64"/>
      <c r="H46" s="64"/>
      <c r="I46" s="64"/>
      <c r="J46" s="64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49"/>
      <c r="H47" s="49"/>
      <c r="I47" s="49"/>
      <c r="J47" s="49"/>
    </row>
    <row r="48" spans="2:26">
      <c r="B48" s="9" t="s">
        <v>5</v>
      </c>
      <c r="C48" s="10">
        <f>(C8+1)*(E8+1)*(G8+1)-1</f>
        <v>-3.9746356639258629E-4</v>
      </c>
      <c r="D48" s="11">
        <f>H8</f>
        <v>0.12906489806722143</v>
      </c>
      <c r="E48" s="29">
        <f t="shared" ref="E48:E66" si="0">(I8+1)*(K8+1)*(M8+1)*(C48+1)-1</f>
        <v>-5.4777326794752668E-4</v>
      </c>
      <c r="F48" s="44">
        <f>N8</f>
        <v>0.13259194584630943</v>
      </c>
      <c r="G48" s="50"/>
      <c r="H48" s="50"/>
      <c r="I48" s="50"/>
      <c r="J48" s="50"/>
    </row>
    <row r="49" spans="2:10">
      <c r="B49" s="12" t="s">
        <v>7</v>
      </c>
      <c r="C49" s="10">
        <f t="shared" ref="C49:C67" si="1">(C9+1)*(E9+1)*(G9+1)-1</f>
        <v>6.9083533046432333E-3</v>
      </c>
      <c r="D49" s="11">
        <f t="shared" ref="D49:D67" si="2">H9</f>
        <v>0.23735790463136716</v>
      </c>
      <c r="E49" s="29">
        <f t="shared" si="0"/>
        <v>1.0232616151164109E-2</v>
      </c>
      <c r="F49" s="44">
        <f t="shared" ref="F49:F67" si="3">N9</f>
        <v>0.24539665527019086</v>
      </c>
      <c r="G49" s="50"/>
      <c r="H49" s="50"/>
      <c r="I49" s="50"/>
      <c r="J49" s="50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0"/>
      <c r="H50" s="50"/>
      <c r="I50" s="50"/>
      <c r="J50" s="50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0"/>
      <c r="H51" s="50"/>
      <c r="I51" s="50"/>
      <c r="J51" s="50"/>
    </row>
    <row r="52" spans="2:10">
      <c r="B52" s="12" t="s">
        <v>13</v>
      </c>
      <c r="C52" s="10">
        <f t="shared" si="1"/>
        <v>7.7296069507670762E-3</v>
      </c>
      <c r="D52" s="11">
        <f t="shared" si="2"/>
        <v>0.23844820388506141</v>
      </c>
      <c r="E52" s="29">
        <f t="shared" si="0"/>
        <v>1.3901286411608815E-2</v>
      </c>
      <c r="F52" s="44">
        <f t="shared" si="3"/>
        <v>0.28976083852511042</v>
      </c>
      <c r="G52" s="50"/>
      <c r="H52" s="50"/>
      <c r="I52" s="50"/>
      <c r="J52" s="50"/>
    </row>
    <row r="53" spans="2:10">
      <c r="B53" s="12" t="s">
        <v>15</v>
      </c>
      <c r="C53" s="10">
        <f t="shared" si="1"/>
        <v>2.9876876456058632E-4</v>
      </c>
      <c r="D53" s="11">
        <f t="shared" si="2"/>
        <v>4.4293960144375956E-3</v>
      </c>
      <c r="E53" s="29">
        <f t="shared" si="0"/>
        <v>4.5546644041105644E-4</v>
      </c>
      <c r="F53" s="44">
        <f t="shared" si="3"/>
        <v>4.4187764283922463E-3</v>
      </c>
      <c r="G53" s="50"/>
      <c r="H53" s="50"/>
      <c r="I53" s="50"/>
      <c r="J53" s="50"/>
    </row>
    <row r="54" spans="2:10">
      <c r="B54" s="12" t="s">
        <v>17</v>
      </c>
      <c r="C54" s="10">
        <f t="shared" si="1"/>
        <v>7.5126241353249412E-3</v>
      </c>
      <c r="D54" s="11">
        <f t="shared" si="2"/>
        <v>0.1239464047087516</v>
      </c>
      <c r="E54" s="29">
        <f t="shared" si="0"/>
        <v>1.3329517925866119E-2</v>
      </c>
      <c r="F54" s="44">
        <f t="shared" si="3"/>
        <v>0.12926192176610379</v>
      </c>
      <c r="G54" s="50"/>
      <c r="H54" s="50"/>
      <c r="I54" s="50"/>
      <c r="J54" s="50"/>
    </row>
    <row r="55" spans="2:10">
      <c r="B55" s="12" t="s">
        <v>19</v>
      </c>
      <c r="C55" s="10">
        <f t="shared" si="1"/>
        <v>7.5489133569079936E-3</v>
      </c>
      <c r="D55" s="11">
        <f t="shared" si="2"/>
        <v>0.18511173787189589</v>
      </c>
      <c r="E55" s="29">
        <f t="shared" si="0"/>
        <v>7.2303676965697061E-3</v>
      </c>
      <c r="F55" s="44">
        <f t="shared" si="3"/>
        <v>8.9122458845173155E-2</v>
      </c>
      <c r="G55" s="50"/>
      <c r="H55" s="50"/>
      <c r="I55" s="50"/>
      <c r="J55" s="50"/>
    </row>
    <row r="56" spans="2:10">
      <c r="B56" s="12" t="s">
        <v>21</v>
      </c>
      <c r="C56" s="10">
        <f t="shared" si="1"/>
        <v>1.4125653261376492E-3</v>
      </c>
      <c r="D56" s="11">
        <f t="shared" si="2"/>
        <v>3.463666438512069E-2</v>
      </c>
      <c r="E56" s="29">
        <f t="shared" si="0"/>
        <v>1.6348901269040983E-3</v>
      </c>
      <c r="F56" s="44">
        <f t="shared" si="3"/>
        <v>5.4378567282897999E-2</v>
      </c>
      <c r="G56" s="50"/>
      <c r="H56" s="50"/>
      <c r="I56" s="50"/>
      <c r="J56" s="50"/>
    </row>
    <row r="57" spans="2:10">
      <c r="B57" s="12" t="s">
        <v>23</v>
      </c>
      <c r="C57" s="10">
        <f t="shared" si="1"/>
        <v>-5.4182368175670348E-4</v>
      </c>
      <c r="D57" s="11">
        <f t="shared" si="2"/>
        <v>1.9971637611944936E-2</v>
      </c>
      <c r="E57" s="29">
        <f t="shared" si="0"/>
        <v>-6.1930065229065523E-4</v>
      </c>
      <c r="F57" s="44">
        <f t="shared" si="3"/>
        <v>2.2555131539056032E-2</v>
      </c>
      <c r="G57" s="50"/>
      <c r="H57" s="50"/>
      <c r="I57" s="50"/>
      <c r="J57" s="50"/>
    </row>
    <row r="58" spans="2:10">
      <c r="B58" s="12" t="s">
        <v>25</v>
      </c>
      <c r="C58" s="10">
        <f t="shared" si="1"/>
        <v>8.7210810573168374E-7</v>
      </c>
      <c r="D58" s="11">
        <f t="shared" si="2"/>
        <v>2.886718574685057E-6</v>
      </c>
      <c r="E58" s="29">
        <f t="shared" si="0"/>
        <v>-1.0411661848230835E-6</v>
      </c>
      <c r="F58" s="44">
        <f t="shared" si="3"/>
        <v>1.1123143748256328E-6</v>
      </c>
      <c r="G58" s="50"/>
      <c r="H58" s="50"/>
      <c r="I58" s="50"/>
      <c r="J58" s="50"/>
    </row>
    <row r="59" spans="2:10">
      <c r="B59" s="12" t="s">
        <v>26</v>
      </c>
      <c r="C59" s="10">
        <f t="shared" si="1"/>
        <v>1.7087525210885968E-2</v>
      </c>
      <c r="D59" s="11">
        <f t="shared" si="2"/>
        <v>3.2861554610759159E-4</v>
      </c>
      <c r="E59" s="29">
        <f t="shared" si="0"/>
        <v>2.2445728509868257E-2</v>
      </c>
      <c r="F59" s="44">
        <f t="shared" si="3"/>
        <v>1.0873668865696857E-3</v>
      </c>
      <c r="G59" s="50"/>
      <c r="H59" s="50"/>
      <c r="I59" s="50"/>
      <c r="J59" s="50"/>
    </row>
    <row r="60" spans="2:10">
      <c r="B60" s="12" t="s">
        <v>27</v>
      </c>
      <c r="C60" s="10">
        <f t="shared" si="1"/>
        <v>-2.9828127146591665E-4</v>
      </c>
      <c r="D60" s="11">
        <f t="shared" si="2"/>
        <v>4.7091483267107164E-4</v>
      </c>
      <c r="E60" s="29">
        <f t="shared" si="0"/>
        <v>-4.2031288038268944E-4</v>
      </c>
      <c r="F60" s="44">
        <f t="shared" si="3"/>
        <v>3.0899107439834685E-4</v>
      </c>
      <c r="G60" s="50"/>
      <c r="H60" s="50"/>
      <c r="I60" s="50"/>
      <c r="J60" s="50"/>
    </row>
    <row r="61" spans="2:10">
      <c r="B61" s="12" t="s">
        <v>28</v>
      </c>
      <c r="C61" s="10">
        <f t="shared" si="1"/>
        <v>2.8136055745919819E-5</v>
      </c>
      <c r="D61" s="11">
        <f t="shared" si="2"/>
        <v>0</v>
      </c>
      <c r="E61" s="29">
        <f t="shared" si="0"/>
        <v>2.8136055745919819E-5</v>
      </c>
      <c r="F61" s="44">
        <f t="shared" si="3"/>
        <v>0</v>
      </c>
      <c r="G61" s="50"/>
      <c r="H61" s="50"/>
      <c r="I61" s="50"/>
      <c r="J61" s="50"/>
    </row>
    <row r="62" spans="2:10">
      <c r="B62" s="12" t="s">
        <v>29</v>
      </c>
      <c r="C62" s="10">
        <f t="shared" si="1"/>
        <v>2.9705226930043516E-4</v>
      </c>
      <c r="D62" s="11">
        <f t="shared" si="2"/>
        <v>2.3715826458334619E-2</v>
      </c>
      <c r="E62" s="29">
        <f t="shared" si="0"/>
        <v>9.0018280708537013E-4</v>
      </c>
      <c r="F62" s="44">
        <f t="shared" si="3"/>
        <v>2.7685208567300355E-2</v>
      </c>
      <c r="G62" s="50"/>
      <c r="H62" s="50"/>
      <c r="I62" s="50"/>
      <c r="J62" s="50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4">
        <f t="shared" si="3"/>
        <v>0</v>
      </c>
      <c r="G63" s="50"/>
      <c r="H63" s="50"/>
      <c r="I63" s="50"/>
      <c r="J63" s="50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0"/>
      <c r="H64" s="50"/>
      <c r="I64" s="50"/>
      <c r="J64" s="50"/>
    </row>
    <row r="65" spans="2:10">
      <c r="B65" s="12" t="s">
        <v>32</v>
      </c>
      <c r="C65" s="10">
        <f t="shared" si="1"/>
        <v>4.9561408027365417E-5</v>
      </c>
      <c r="D65" s="11">
        <f t="shared" si="2"/>
        <v>2.5149092685111765E-3</v>
      </c>
      <c r="E65" s="29">
        <f t="shared" si="0"/>
        <v>8.5000762062970026E-5</v>
      </c>
      <c r="F65" s="44">
        <f t="shared" si="3"/>
        <v>3.431025654122719E-3</v>
      </c>
      <c r="G65" s="50"/>
      <c r="H65" s="50"/>
      <c r="I65" s="50"/>
      <c r="J65" s="50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0"/>
      <c r="H66" s="50"/>
      <c r="I66" s="50"/>
      <c r="J66" s="50"/>
    </row>
    <row r="67" spans="2:10">
      <c r="B67" s="13" t="s">
        <v>44</v>
      </c>
      <c r="C67" s="39">
        <f t="shared" si="1"/>
        <v>4.8146173383210922E-2</v>
      </c>
      <c r="D67" s="40">
        <f t="shared" si="2"/>
        <v>0.99999999999999989</v>
      </c>
      <c r="E67" s="37">
        <f>(I27+1)*(K27+1)*(M27+1)*(C67+1)-1</f>
        <v>6.9887477002010145E-2</v>
      </c>
      <c r="F67" s="45">
        <f t="shared" si="3"/>
        <v>1</v>
      </c>
      <c r="G67" s="51"/>
      <c r="H67" s="51"/>
      <c r="I67" s="51"/>
      <c r="J67" s="51"/>
    </row>
    <row r="68" spans="2:10">
      <c r="B68" s="35" t="s">
        <v>40</v>
      </c>
      <c r="C68" s="60">
        <f>C28+E28+G28</f>
        <v>20634</v>
      </c>
      <c r="D68" s="61"/>
      <c r="E68" s="62">
        <f>I28+K28+M28+C68</f>
        <v>31032.02</v>
      </c>
      <c r="F68" s="63"/>
      <c r="G68" s="67"/>
      <c r="H68" s="67"/>
      <c r="I68" s="67"/>
      <c r="J68" s="67"/>
    </row>
    <row r="69" spans="2:10">
      <c r="B69" s="16"/>
      <c r="C69" s="17"/>
      <c r="D69" s="17"/>
      <c r="E69" s="17"/>
      <c r="F69" s="17"/>
      <c r="G69" s="52"/>
      <c r="H69" s="52"/>
      <c r="I69" s="52"/>
      <c r="J69" s="52"/>
    </row>
    <row r="70" spans="2:10" ht="15.75">
      <c r="C70" s="54" t="s">
        <v>0</v>
      </c>
      <c r="D70" s="55"/>
      <c r="E70" s="55"/>
      <c r="F70" s="55"/>
      <c r="G70" s="48"/>
      <c r="H70" s="48"/>
      <c r="I70" s="48"/>
      <c r="J70" s="48"/>
    </row>
    <row r="71" spans="2:10" ht="15.75">
      <c r="B71" s="23" t="s">
        <v>39</v>
      </c>
      <c r="C71" s="56" t="str">
        <f ca="1">CONCATENATE(INDIRECT(CONCATENATE($C$2,$C$4))," - ",INDIRECT(CONCATENATE($C$2,$G$4))," ",$B$4)</f>
        <v>ינואר - מרץ 2019</v>
      </c>
      <c r="D71" s="57"/>
      <c r="E71" s="58" t="str">
        <f ca="1">CONCATENATE(INDIRECT(CONCATENATE($C$2,$C$4))," - ",INDIRECT(CONCATENATE($C$2,$M4))," ",$B$4)</f>
        <v>ינואר - יוני 2019</v>
      </c>
      <c r="F71" s="59"/>
      <c r="G71" s="64"/>
      <c r="H71" s="64"/>
      <c r="I71" s="64"/>
      <c r="J71" s="64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49"/>
      <c r="H72" s="49"/>
      <c r="I72" s="49"/>
      <c r="J72" s="49"/>
    </row>
    <row r="73" spans="2:10">
      <c r="B73" s="9" t="s">
        <v>35</v>
      </c>
      <c r="C73" s="18">
        <f>(C34+1)*(E34+1)*(G34+1)-1</f>
        <v>2.3154600512786283E-2</v>
      </c>
      <c r="D73" s="19">
        <f>H34</f>
        <v>0.72525829013702148</v>
      </c>
      <c r="E73" s="33">
        <f t="shared" ref="E73:E74" si="4">(I34+1)*(K34+1)*(M34+1)*(C73+1)-1</f>
        <v>3.8357449614590866E-2</v>
      </c>
      <c r="F73" s="46">
        <f>N34</f>
        <v>0.74316258907359811</v>
      </c>
      <c r="G73" s="50"/>
      <c r="H73" s="50"/>
      <c r="I73" s="50"/>
      <c r="J73" s="50"/>
    </row>
    <row r="74" spans="2:10">
      <c r="B74" s="12" t="s">
        <v>36</v>
      </c>
      <c r="C74" s="18">
        <f t="shared" ref="C74:C75" si="5">(C35+1)*(E35+1)*(G35+1)-1</f>
        <v>2.4668477031157376E-2</v>
      </c>
      <c r="D74" s="19">
        <f t="shared" ref="D74:D75" si="6">H35</f>
        <v>0.27474170986297852</v>
      </c>
      <c r="E74" s="33">
        <f t="shared" si="4"/>
        <v>3.0718180263949568E-2</v>
      </c>
      <c r="F74" s="46">
        <f t="shared" ref="F74:F75" si="7">N35</f>
        <v>0.25683741092640189</v>
      </c>
      <c r="G74" s="50"/>
      <c r="H74" s="50"/>
      <c r="I74" s="50"/>
      <c r="J74" s="50"/>
    </row>
    <row r="75" spans="2:10">
      <c r="B75" s="13" t="s">
        <v>44</v>
      </c>
      <c r="C75" s="41">
        <f t="shared" si="5"/>
        <v>4.8146173383210922E-2</v>
      </c>
      <c r="D75" s="42">
        <f t="shared" si="6"/>
        <v>1</v>
      </c>
      <c r="E75" s="38">
        <f>(I36+1)*(K36+1)*(M36+1)*(C75+1)-1</f>
        <v>6.9887477002010145E-2</v>
      </c>
      <c r="F75" s="47">
        <f t="shared" si="7"/>
        <v>1</v>
      </c>
      <c r="G75" s="51"/>
      <c r="H75" s="51"/>
      <c r="I75" s="51"/>
      <c r="J75" s="51"/>
    </row>
    <row r="76" spans="2:10">
      <c r="B76" s="16"/>
      <c r="C76" s="17"/>
      <c r="D76" s="17"/>
      <c r="E76" s="17"/>
      <c r="F76" s="17"/>
      <c r="G76" s="52"/>
      <c r="H76" s="52"/>
      <c r="I76" s="52"/>
      <c r="J76" s="52"/>
    </row>
    <row r="77" spans="2:10" ht="15.75">
      <c r="C77" s="54" t="s">
        <v>0</v>
      </c>
      <c r="D77" s="55"/>
      <c r="E77" s="55"/>
      <c r="F77" s="55"/>
      <c r="G77" s="48"/>
      <c r="H77" s="48"/>
      <c r="I77" s="48"/>
      <c r="J77" s="48"/>
    </row>
    <row r="78" spans="2:10" ht="15.75">
      <c r="B78" s="23" t="s">
        <v>39</v>
      </c>
      <c r="C78" s="56" t="str">
        <f ca="1">CONCATENATE(INDIRECT(CONCATENATE($C$2,$C$4))," - ",INDIRECT(CONCATENATE($C$2,$G$4))," ",$B$4)</f>
        <v>ינואר - מרץ 2019</v>
      </c>
      <c r="D78" s="57"/>
      <c r="E78" s="58" t="str">
        <f ca="1">CONCATENATE(INDIRECT(CONCATENATE($C$2,$C$4))," - ",INDIRECT(CONCATENATE($C$2,$M$4))," ",$B$4)</f>
        <v>ינואר - יוני 2019</v>
      </c>
      <c r="F78" s="59"/>
      <c r="G78" s="64"/>
      <c r="H78" s="64"/>
      <c r="I78" s="64"/>
      <c r="J78" s="64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49"/>
      <c r="H79" s="49"/>
      <c r="I79" s="49"/>
      <c r="J79" s="49"/>
    </row>
    <row r="80" spans="2:10">
      <c r="B80" s="9" t="s">
        <v>37</v>
      </c>
      <c r="C80" s="18">
        <f>(C41+1)*(E41+1)*(G41+1)-1</f>
        <v>4.5525411608726474E-2</v>
      </c>
      <c r="D80" s="19">
        <f>H41</f>
        <v>0.94480519805227337</v>
      </c>
      <c r="E80" s="33">
        <f t="shared" ref="E80:E82" si="8">(I41+1)*(K41+1)*(M41+1)*(C80+1)-1</f>
        <v>6.5149513237266143E-2</v>
      </c>
      <c r="F80" s="46">
        <f>N41</f>
        <v>0.92904640006230421</v>
      </c>
      <c r="G80" s="50"/>
      <c r="H80" s="50"/>
      <c r="I80" s="50"/>
      <c r="J80" s="50"/>
    </row>
    <row r="81" spans="2:10">
      <c r="B81" s="12" t="s">
        <v>38</v>
      </c>
      <c r="C81" s="18">
        <f t="shared" ref="C81:C82" si="9">(C42+1)*(E42+1)*(G42+1)-1</f>
        <v>2.5639032268569562E-3</v>
      </c>
      <c r="D81" s="19">
        <f t="shared" ref="D81:D82" si="10">H42</f>
        <v>5.5194801947726621E-2</v>
      </c>
      <c r="E81" s="33">
        <f t="shared" si="8"/>
        <v>4.5284464764128174E-3</v>
      </c>
      <c r="F81" s="46">
        <f t="shared" ref="F81:F82" si="11">N42</f>
        <v>7.0953599937695858E-2</v>
      </c>
      <c r="G81" s="50"/>
      <c r="H81" s="50"/>
      <c r="I81" s="50"/>
      <c r="J81" s="50"/>
    </row>
    <row r="82" spans="2:10">
      <c r="B82" s="13" t="s">
        <v>44</v>
      </c>
      <c r="C82" s="41">
        <f t="shared" si="9"/>
        <v>4.8146173383210922E-2</v>
      </c>
      <c r="D82" s="42">
        <f t="shared" si="10"/>
        <v>1</v>
      </c>
      <c r="E82" s="38">
        <f t="shared" si="8"/>
        <v>6.9887477002010145E-2</v>
      </c>
      <c r="F82" s="47">
        <f t="shared" si="11"/>
        <v>1</v>
      </c>
      <c r="G82" s="51"/>
      <c r="H82" s="51"/>
      <c r="I82" s="51"/>
      <c r="J82" s="51"/>
    </row>
    <row r="83" spans="2:10">
      <c r="G83" s="53"/>
      <c r="H83" s="53"/>
      <c r="I83" s="53"/>
      <c r="J83" s="53"/>
    </row>
    <row r="84" spans="2:10">
      <c r="G84" s="53"/>
      <c r="H84" s="53"/>
      <c r="I84" s="53"/>
      <c r="J84" s="53"/>
    </row>
    <row r="85" spans="2:10">
      <c r="G85" s="53"/>
      <c r="H85" s="53"/>
      <c r="I85" s="53"/>
      <c r="J85" s="53"/>
    </row>
    <row r="86" spans="2:10">
      <c r="G86" s="53"/>
      <c r="H86" s="53"/>
      <c r="I86" s="53"/>
      <c r="J86" s="53"/>
    </row>
    <row r="87" spans="2:10">
      <c r="G87" s="53"/>
      <c r="H87" s="53"/>
      <c r="I87" s="53"/>
      <c r="J87" s="53"/>
    </row>
    <row r="88" spans="2:10">
      <c r="G88" s="53"/>
      <c r="H88" s="53"/>
      <c r="I88" s="53"/>
      <c r="J88" s="53"/>
    </row>
    <row r="89" spans="2:10">
      <c r="G89" s="53"/>
      <c r="H89" s="53"/>
      <c r="I89" s="53"/>
      <c r="J89" s="53"/>
    </row>
    <row r="90" spans="2:10">
      <c r="G90" s="53"/>
      <c r="H90" s="53"/>
      <c r="I90" s="53"/>
      <c r="J90" s="53"/>
    </row>
    <row r="91" spans="2:10">
      <c r="G91" s="53"/>
      <c r="H91" s="53"/>
      <c r="I91" s="53"/>
      <c r="J91" s="53"/>
    </row>
    <row r="92" spans="2:10">
      <c r="G92" s="53"/>
      <c r="H92" s="53"/>
      <c r="I92" s="53"/>
      <c r="J92" s="53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G68:H68"/>
    <mergeCell ref="I68:J68"/>
    <mergeCell ref="I46:J46"/>
    <mergeCell ref="E46:F46"/>
    <mergeCell ref="G46:H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G78:H78"/>
    <mergeCell ref="I78:J78"/>
    <mergeCell ref="C71:D71"/>
    <mergeCell ref="E71:F71"/>
    <mergeCell ref="G71:H71"/>
    <mergeCell ref="I71:J71"/>
    <mergeCell ref="C45:F45"/>
    <mergeCell ref="C70:F70"/>
    <mergeCell ref="C77:F77"/>
    <mergeCell ref="C78:D78"/>
    <mergeCell ref="E78:F78"/>
    <mergeCell ref="C68:D68"/>
    <mergeCell ref="E68:F68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2019-07-24T07:49:58+00:00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E197CB67-AB7F-4770-9949-F43F848A4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