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workbookProtection lockStructure="1"/>
  <bookViews>
    <workbookView xWindow="600" yWindow="105" windowWidth="17400" windowHeight="10920" tabRatio="774" firstSheet="3" activeTab="8"/>
  </bookViews>
  <sheets>
    <sheet name="כללי" sheetId="3" r:id="rId1"/>
    <sheet name="אג&quot;ח עד 10% מניות" sheetId="34" r:id="rId2"/>
    <sheet name="ביג כללי לפחות 30% מניות" sheetId="25" r:id="rId3"/>
    <sheet name="מניות" sheetId="26" r:id="rId4"/>
    <sheet name="חו&quot;ל" sheetId="29" r:id="rId5"/>
    <sheet name="אג&quot;ח ממשלתי ישראלי" sheetId="30" r:id="rId6"/>
    <sheet name="שקלי טווח קצר" sheetId="27" r:id="rId7"/>
    <sheet name="אג&quot;ח" sheetId="32" r:id="rId8"/>
    <sheet name="כהלכה" sheetId="33" r:id="rId9"/>
    <sheet name="לבני 50 ומטה" sheetId="61" r:id="rId10"/>
    <sheet name="לבני 50 עד 60" sheetId="60" r:id="rId11"/>
    <sheet name="לבני 60 ומעלה" sheetId="59" r:id="rId12"/>
    <sheet name="פאסיבי כללי" sheetId="58" r:id="rId13"/>
    <sheet name="מגדל השתלמות- נספח 1" sheetId="35" r:id="rId14"/>
    <sheet name="מגדל השתלמות-נספח 2" sheetId="54" r:id="rId15"/>
    <sheet name="מגדל השתלמות-נספח 3" sheetId="53" r:id="rId16"/>
  </sheets>
  <calcPr calcId="145621"/>
</workbook>
</file>

<file path=xl/calcChain.xml><?xml version="1.0" encoding="utf-8"?>
<calcChain xmlns="http://schemas.openxmlformats.org/spreadsheetml/2006/main">
  <c r="C58" i="53" l="1"/>
  <c r="C37" i="53"/>
  <c r="C16" i="53"/>
  <c r="D28" i="54"/>
  <c r="D35" i="54" s="1"/>
  <c r="D57" i="54"/>
  <c r="D46" i="54"/>
  <c r="D19" i="54"/>
  <c r="C41" i="35"/>
  <c r="C29" i="35"/>
  <c r="C28" i="35"/>
  <c r="C27" i="35"/>
  <c r="C26" i="35"/>
  <c r="C23" i="35"/>
  <c r="C22" i="35"/>
  <c r="C19" i="35"/>
  <c r="C18" i="35"/>
  <c r="C17" i="35"/>
  <c r="C14" i="35"/>
  <c r="C13" i="35"/>
  <c r="C10" i="35"/>
  <c r="C9" i="35"/>
  <c r="C60" i="53" l="1"/>
  <c r="D67" i="54"/>
  <c r="C31" i="3"/>
  <c r="C21" i="3"/>
  <c r="C38" i="3" s="1"/>
  <c r="C16" i="3"/>
  <c r="C12" i="3"/>
  <c r="C8" i="3"/>
  <c r="C31" i="34"/>
  <c r="C21" i="34"/>
  <c r="C38" i="34" s="1"/>
  <c r="C16" i="34"/>
  <c r="C12" i="34"/>
  <c r="C8" i="34"/>
  <c r="C31" i="25"/>
  <c r="C21" i="25"/>
  <c r="C38" i="25" s="1"/>
  <c r="C16" i="25"/>
  <c r="C12" i="25"/>
  <c r="C8" i="25"/>
  <c r="C31" i="32"/>
  <c r="C21" i="32"/>
  <c r="C38" i="32" s="1"/>
  <c r="C16" i="32"/>
  <c r="C12" i="32"/>
  <c r="C8" i="32"/>
  <c r="C31" i="26"/>
  <c r="C21" i="26"/>
  <c r="C38" i="26" s="1"/>
  <c r="C16" i="26"/>
  <c r="C12" i="26"/>
  <c r="C8" i="26"/>
  <c r="C31" i="27"/>
  <c r="C21" i="27"/>
  <c r="C38" i="27" s="1"/>
  <c r="C16" i="27"/>
  <c r="C12" i="27"/>
  <c r="C8" i="27"/>
  <c r="C31" i="29"/>
  <c r="C21" i="29"/>
  <c r="C38" i="29" s="1"/>
  <c r="C16" i="29"/>
  <c r="C12" i="29"/>
  <c r="C8" i="29"/>
  <c r="C31" i="30"/>
  <c r="C21" i="30"/>
  <c r="C38" i="30" s="1"/>
  <c r="C16" i="30"/>
  <c r="C12" i="30"/>
  <c r="C8" i="30"/>
  <c r="C31" i="61"/>
  <c r="C21" i="61"/>
  <c r="C38" i="61" s="1"/>
  <c r="C16" i="61"/>
  <c r="C12" i="61"/>
  <c r="C8" i="61"/>
  <c r="C31" i="60"/>
  <c r="C21" i="60"/>
  <c r="C38" i="60" s="1"/>
  <c r="C16" i="60"/>
  <c r="C12" i="60"/>
  <c r="C8" i="60"/>
  <c r="C31" i="59"/>
  <c r="C21" i="59"/>
  <c r="C38" i="59" s="1"/>
  <c r="C16" i="59"/>
  <c r="C12" i="59"/>
  <c r="C8" i="59"/>
  <c r="C31" i="58"/>
  <c r="C21" i="58"/>
  <c r="C38" i="58" s="1"/>
  <c r="C16" i="58"/>
  <c r="C12" i="58"/>
  <c r="C8" i="58"/>
  <c r="C31" i="33"/>
  <c r="C21" i="33"/>
  <c r="C38" i="33" s="1"/>
  <c r="C16" i="33"/>
  <c r="C12" i="33"/>
  <c r="C8" i="33"/>
  <c r="C31" i="35"/>
  <c r="C21" i="35"/>
  <c r="C38" i="35" s="1"/>
  <c r="C16" i="35"/>
  <c r="C12" i="35"/>
  <c r="C8" i="35"/>
  <c r="C35" i="35" l="1"/>
  <c r="C39" i="35" s="1"/>
  <c r="C35" i="58"/>
  <c r="C39" i="58" s="1"/>
  <c r="C35" i="59"/>
  <c r="C39" i="59" s="1"/>
  <c r="C35" i="60"/>
  <c r="C39" i="60" s="1"/>
  <c r="C35" i="61"/>
  <c r="C39" i="61" s="1"/>
  <c r="C35" i="33"/>
  <c r="C39" i="33" s="1"/>
  <c r="C35" i="32"/>
  <c r="C39" i="32" s="1"/>
  <c r="C35" i="27"/>
  <c r="C39" i="27" s="1"/>
  <c r="C35" i="30"/>
  <c r="C39" i="30" s="1"/>
  <c r="C35" i="29"/>
  <c r="C39" i="29" s="1"/>
  <c r="C35" i="26"/>
  <c r="C39" i="26" s="1"/>
  <c r="C35" i="25"/>
  <c r="C39" i="25" s="1"/>
  <c r="C35" i="34"/>
  <c r="C39" i="34" s="1"/>
  <c r="C35" i="3"/>
  <c r="C39" i="3" s="1"/>
</calcChain>
</file>

<file path=xl/sharedStrings.xml><?xml version="1.0" encoding="utf-8"?>
<sst xmlns="http://schemas.openxmlformats.org/spreadsheetml/2006/main" count="682" uniqueCount="103">
  <si>
    <t xml:space="preserve">אלפי ₪ </t>
  </si>
  <si>
    <t>סך עמלות קסטודיאן לצדדים קשורים</t>
  </si>
  <si>
    <t>סך עמלות קסטודיאן לצדדים שאינם קשורים</t>
  </si>
  <si>
    <t>סך הוצאות הנובעות מהשקעה בזכויות מקרקעין</t>
  </si>
  <si>
    <t>סך הכל הוצאות ישירות</t>
  </si>
  <si>
    <t>שם הקופה:</t>
  </si>
  <si>
    <t>סך תשלומים בגין השקעה בתעודות סל ישראליות</t>
  </si>
  <si>
    <t>סה"כ מהשקעות לא סחירות</t>
  </si>
  <si>
    <t>UBS</t>
  </si>
  <si>
    <t>בנק לאומי</t>
  </si>
  <si>
    <t>סך תשלומים למנהלי תיקים זרים</t>
  </si>
  <si>
    <t>סה"כ עמלות קניה ומכירה</t>
  </si>
  <si>
    <t>סך עמלות קניה ומכירה לצדדים קשורים</t>
  </si>
  <si>
    <t>סך עמלות קניה ומכירה לצדדים שאינם קשורים</t>
  </si>
  <si>
    <t>סה"כ עמלות קסטודיאן</t>
  </si>
  <si>
    <t>א</t>
  </si>
  <si>
    <t>סך הוצאות הנובעות מהשקעה בניירות ערך לא סחירים שאינם לצורך מימון פרויקטים לתשתיות</t>
  </si>
  <si>
    <t>ב</t>
  </si>
  <si>
    <t>סך הוצאות הנובעות ממימון פרויקטים לתשתיות</t>
  </si>
  <si>
    <t>ג</t>
  </si>
  <si>
    <t xml:space="preserve"> סה"כ עמלות ניהול חיצוני</t>
  </si>
  <si>
    <t>סך תשלומים הנובעים מהשקעה בקרנות השקעה בישראל</t>
  </si>
  <si>
    <t>סך תשלומים הנובעים מהשקעה בקרנות השקעה בחו"ל</t>
  </si>
  <si>
    <t>סך תשלומים למנהלי תיקים ישראלים בגין השקעה בחו"ל</t>
  </si>
  <si>
    <t>סך תשלומים בגין השקעה בתעודות סל זרות</t>
  </si>
  <si>
    <t>סך תשלומים בגין השקעה בקרנות נאמנות ישראליות</t>
  </si>
  <si>
    <t>סך תשלומים בגין השקעה בקרנות נאמנות זרות</t>
  </si>
  <si>
    <t>סה"כ הוצאות אחרות</t>
  </si>
  <si>
    <t>סך הוצאות בעד ניהול תביעות</t>
  </si>
  <si>
    <t>סך הוצאות בעד מתן משכנתאות</t>
  </si>
  <si>
    <t>שיעור הוצאות ישירות</t>
  </si>
  <si>
    <t>שיעור סך ההוצאות הישירות, שההוצאה בגינן מוגבלת לשיעור של 0.25% לפי התקנות (סיכום סעיפים 3א, 4, 5ב חלקי סך הנכסים)</t>
  </si>
  <si>
    <t>שיעור סך הוצאות ישירות מסך נכסים לסוף שנה קודמת (באחוזים)</t>
  </si>
  <si>
    <t>סך נכסים לסוף שנה קודמת</t>
  </si>
  <si>
    <t>ברוקראז'- עמלות קניה ומכירה בגין עיסקאות בניירות ערך סחירים</t>
  </si>
  <si>
    <t>צדדים קשורים</t>
  </si>
  <si>
    <t>צדדים שאינם קשורים</t>
  </si>
  <si>
    <t>אחרים</t>
  </si>
  <si>
    <t>סך עמלות ברוקראז'</t>
  </si>
  <si>
    <t>עמלות קסטודיאן</t>
  </si>
  <si>
    <t>סך עמלות קסטודיאן</t>
  </si>
  <si>
    <t>הוצאה הנובעת מהשקעה בניירות ערך לא סחירים או ממתן הלוואה</t>
  </si>
  <si>
    <t>סך הוצאות הנובעות מהשקעה בניירות ערך לא סחירים וממתן הלוואות</t>
  </si>
  <si>
    <t>הוצאה הנובעת מהשקעה בזכויות מקרקעין</t>
  </si>
  <si>
    <t>הוצאה הנובעת בעד ניהול תביעה או תובענה</t>
  </si>
  <si>
    <t>סך הוצאות הנובעות בעד ניהול תביעה או תובענה</t>
  </si>
  <si>
    <t>הוצאה הנובעת ממתן משכנתא</t>
  </si>
  <si>
    <t xml:space="preserve">גוף </t>
  </si>
  <si>
    <t>סך הכל עמלות והוצאות</t>
  </si>
  <si>
    <t>תשלום הנובע מהשקעה בקרנות השקעה</t>
  </si>
  <si>
    <t>סך תשלומים הנובעים מהשקעה בקרנות השקעה</t>
  </si>
  <si>
    <t>תשלום למנהל תיקים ישראלי</t>
  </si>
  <si>
    <t>סך תשלומים למנהלי תיקים ישראליים</t>
  </si>
  <si>
    <t>תשלום למנהל תיקים זר</t>
  </si>
  <si>
    <t>תשלום בגין השקעה בקרנות נאמנות</t>
  </si>
  <si>
    <t>א.</t>
  </si>
  <si>
    <t>קרן נאמנות ישראלית</t>
  </si>
  <si>
    <t>ב.</t>
  </si>
  <si>
    <t>קרן חוץ</t>
  </si>
  <si>
    <t>תשלום בגין השקעה בתעודת סל</t>
  </si>
  <si>
    <t>תעודת סל ישראלית</t>
  </si>
  <si>
    <t>תעודת סל זרה</t>
  </si>
  <si>
    <t>סך תשלומים בגין השקעה בתעודות סל</t>
  </si>
  <si>
    <t>סך הכל עמלות ניהול חיצוני</t>
  </si>
  <si>
    <t>סך נכסים לסוף תקופה</t>
  </si>
  <si>
    <t/>
  </si>
  <si>
    <t>יו בנק</t>
  </si>
  <si>
    <t>גוף 1</t>
  </si>
  <si>
    <t>גוף 2</t>
  </si>
  <si>
    <t xml:space="preserve">סך תשלומים בגין השקעת בקרנות נאמנות </t>
  </si>
  <si>
    <t>גוף 3</t>
  </si>
  <si>
    <t>גוף 4</t>
  </si>
  <si>
    <t>31.12.2017</t>
  </si>
  <si>
    <t>NEUBERGER BERMAN</t>
  </si>
  <si>
    <t>BlackRock Inc Ireland</t>
  </si>
  <si>
    <t>BlackRock Inc USA</t>
  </si>
  <si>
    <t>LEUMI</t>
  </si>
  <si>
    <t>בנק דיסקונט</t>
  </si>
  <si>
    <t>בנק הפועלים</t>
  </si>
  <si>
    <t>אחר</t>
  </si>
  <si>
    <t>גורם 1</t>
  </si>
  <si>
    <t>גורם 2</t>
  </si>
  <si>
    <t>גורם 3</t>
  </si>
  <si>
    <t>BROOKFIELD</t>
  </si>
  <si>
    <t>M&amp;G Investments</t>
  </si>
  <si>
    <t>מגדל מקפת קרנות פנסיה וקופות גמל בע"מ</t>
  </si>
  <si>
    <t>נספח 3- פירוט עמלות ניהול חיצוני לשנה המסתיימת ביום:</t>
  </si>
  <si>
    <t xml:space="preserve">נספח 2 - פירוט עמלות והוצאות לשנה המסתיימת ביום </t>
  </si>
  <si>
    <t xml:space="preserve">נספח 1 - סך התשלומים ששולמו בעד כל סוג של הוצאה ישירה לשנה המסתיימת ביום </t>
  </si>
  <si>
    <t>מגדל השתלמות- מצרפי (מספרים באוצר- 579, 199, 599, 865, 868, 864, 869, 1157, 2048, 7253, 7254, 7256, 470)</t>
  </si>
  <si>
    <t>מגדל השתלמות- מסלול פאסיבי כללי- מספר באוצר 7256</t>
  </si>
  <si>
    <t>מגדל השתלמות- מסלול לבני 60 ומעלה- מספר באוצר 470</t>
  </si>
  <si>
    <t>מגדל השתלמות- מסלול לבני 50 עד 60- מספר באוצר 7254</t>
  </si>
  <si>
    <t>מגדל השתלמות- מסלול לבני 50 ומטה- מספר באוצר 7253</t>
  </si>
  <si>
    <t>מגדל השתלמות- מסלול כהלכה- מספר באוצר 2048</t>
  </si>
  <si>
    <t>מגדל השתלמות- מסלול אג"ח- מספר באוצר 199</t>
  </si>
  <si>
    <t>מגדל השתלמות- מסלול שקלי טווח קצר- מספר באוצר 864</t>
  </si>
  <si>
    <t>מגדל השתלמות- מסלול אג"ח ממשלתי ישראלי- מספר באוצר 865</t>
  </si>
  <si>
    <t>מגדל השתלמות- מסלול חו"ל- מספר באוצר 868</t>
  </si>
  <si>
    <t>מגדל השתלמות- מסלול מניות- מספר באוצר 869</t>
  </si>
  <si>
    <t>מגדל השתלמות- מסלול ביג כללי לפחות 30% מניות- מספר באוצר 1157</t>
  </si>
  <si>
    <t>מגדל השתלמות- מסלול אג"ח עד 10% מניות- מספר באוצר 599</t>
  </si>
  <si>
    <t>מגדל השתלמות- מסלול כללי- מספר באוצר 579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</si>
</sst>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* #,##0.00_ ;_ * \-#,##0.00_ ;_ * &quot;-&quot;??_ ;_ @_ "/>
    <numFmt numFmtId="165" formatCode="_ * #,##0_ ;_ * \-#,##0_ ;_ * &quot;-&quot;??_ ;_ @_ "/>
  </numFmts>
  <fonts count="13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0"/>
      <name val="Arial"/>
      <family val="2"/>
    </font>
    <font>
      <sz val="11"/>
      <name val="Arial"/>
      <family val="2"/>
      <scheme val="minor"/>
    </font>
    <font>
      <b/>
      <u/>
      <sz val="10"/>
      <name val="Arial"/>
      <family val="2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charset val="177"/>
      <scheme val="minor"/>
    </font>
    <font>
      <sz val="10"/>
      <name val="Arial"/>
      <family val="2"/>
    </font>
    <font>
      <b/>
      <u/>
      <sz val="11"/>
      <color theme="1"/>
      <name val="Arial"/>
      <family val="2"/>
      <scheme val="minor"/>
    </font>
    <font>
      <sz val="10"/>
      <name val="Arial"/>
      <family val="2"/>
      <scheme val="minor"/>
    </font>
    <font>
      <sz val="10"/>
      <name val="Arial"/>
      <family val="2"/>
    </font>
    <font>
      <sz val="10"/>
      <color theme="1"/>
      <name val="Arial"/>
      <family val="2"/>
      <scheme val="minor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7" fillId="0" borderId="0"/>
    <xf numFmtId="0" fontId="10" fillId="0" borderId="0"/>
  </cellStyleXfs>
  <cellXfs count="91">
    <xf numFmtId="0" fontId="0" fillId="0" borderId="0" xfId="0"/>
    <xf numFmtId="0" fontId="2" fillId="0" borderId="0" xfId="0" applyFont="1" applyAlignment="1"/>
    <xf numFmtId="165" fontId="0" fillId="0" borderId="0" xfId="1" applyNumberFormat="1" applyFont="1"/>
    <xf numFmtId="0" fontId="2" fillId="0" borderId="0" xfId="0" applyFont="1" applyAlignment="1">
      <alignment horizontal="left"/>
    </xf>
    <xf numFmtId="165" fontId="2" fillId="0" borderId="0" xfId="1" applyNumberFormat="1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right" wrapText="1"/>
    </xf>
    <xf numFmtId="165" fontId="0" fillId="3" borderId="3" xfId="1" applyNumberFormat="1" applyFont="1" applyFill="1" applyBorder="1"/>
    <xf numFmtId="165" fontId="0" fillId="2" borderId="3" xfId="1" applyNumberFormat="1" applyFont="1" applyFill="1" applyBorder="1"/>
    <xf numFmtId="0" fontId="2" fillId="2" borderId="4" xfId="0" applyFont="1" applyFill="1" applyBorder="1" applyAlignment="1"/>
    <xf numFmtId="0" fontId="5" fillId="0" borderId="0" xfId="0" applyFont="1" applyAlignment="1"/>
    <xf numFmtId="0" fontId="5" fillId="2" borderId="7" xfId="0" applyFont="1" applyFill="1" applyBorder="1" applyAlignment="1"/>
    <xf numFmtId="0" fontId="2" fillId="2" borderId="8" xfId="0" applyFont="1" applyFill="1" applyBorder="1" applyAlignment="1"/>
    <xf numFmtId="0" fontId="2" fillId="2" borderId="9" xfId="0" applyFont="1" applyFill="1" applyBorder="1" applyAlignment="1"/>
    <xf numFmtId="0" fontId="0" fillId="2" borderId="8" xfId="0" applyFill="1" applyBorder="1" applyAlignment="1"/>
    <xf numFmtId="0" fontId="2" fillId="2" borderId="10" xfId="0" applyFont="1" applyFill="1" applyBorder="1" applyAlignment="1"/>
    <xf numFmtId="0" fontId="5" fillId="2" borderId="13" xfId="0" applyFont="1" applyFill="1" applyBorder="1" applyAlignment="1"/>
    <xf numFmtId="0" fontId="0" fillId="2" borderId="4" xfId="0" applyFill="1" applyBorder="1" applyAlignment="1"/>
    <xf numFmtId="0" fontId="4" fillId="2" borderId="4" xfId="0" applyFont="1" applyFill="1" applyBorder="1" applyAlignment="1"/>
    <xf numFmtId="0" fontId="2" fillId="2" borderId="14" xfId="0" applyFont="1" applyFill="1" applyBorder="1" applyAlignment="1"/>
    <xf numFmtId="0" fontId="6" fillId="0" borderId="0" xfId="0" applyFont="1"/>
    <xf numFmtId="165" fontId="0" fillId="0" borderId="0" xfId="0" applyNumberFormat="1"/>
    <xf numFmtId="0" fontId="5" fillId="0" borderId="0" xfId="0" applyFont="1"/>
    <xf numFmtId="0" fontId="0" fillId="0" borderId="0" xfId="0" applyBorder="1"/>
    <xf numFmtId="0" fontId="2" fillId="0" borderId="0" xfId="0" applyFont="1" applyFill="1" applyBorder="1" applyAlignment="1"/>
    <xf numFmtId="0" fontId="0" fillId="2" borderId="13" xfId="0" applyFill="1" applyBorder="1" applyAlignment="1"/>
    <xf numFmtId="0" fontId="0" fillId="2" borderId="7" xfId="0" applyFill="1" applyBorder="1" applyAlignment="1"/>
    <xf numFmtId="0" fontId="8" fillId="0" borderId="0" xfId="0" applyFont="1"/>
    <xf numFmtId="0" fontId="2" fillId="2" borderId="8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165" fontId="0" fillId="0" borderId="0" xfId="1" applyNumberFormat="1" applyFont="1" applyAlignment="1">
      <alignment horizontal="right"/>
    </xf>
    <xf numFmtId="0" fontId="2" fillId="2" borderId="18" xfId="0" applyFont="1" applyFill="1" applyBorder="1" applyAlignment="1">
      <alignment horizontal="right"/>
    </xf>
    <xf numFmtId="0" fontId="7" fillId="2" borderId="19" xfId="0" applyFont="1" applyFill="1" applyBorder="1" applyAlignment="1">
      <alignment horizontal="right"/>
    </xf>
    <xf numFmtId="165" fontId="2" fillId="2" borderId="1" xfId="1" applyNumberFormat="1" applyFont="1" applyFill="1" applyBorder="1" applyAlignment="1">
      <alignment horizontal="right"/>
    </xf>
    <xf numFmtId="0" fontId="2" fillId="2" borderId="20" xfId="0" applyFont="1" applyFill="1" applyBorder="1" applyAlignment="1">
      <alignment horizontal="right"/>
    </xf>
    <xf numFmtId="165" fontId="0" fillId="2" borderId="3" xfId="1" applyNumberFormat="1" applyFont="1" applyFill="1" applyBorder="1" applyAlignment="1">
      <alignment horizontal="right"/>
    </xf>
    <xf numFmtId="0" fontId="7" fillId="2" borderId="21" xfId="0" applyNumberFormat="1" applyFont="1" applyFill="1" applyBorder="1" applyAlignment="1">
      <alignment horizontal="right" readingOrder="2"/>
    </xf>
    <xf numFmtId="0" fontId="7" fillId="2" borderId="9" xfId="0" applyFont="1" applyFill="1" applyBorder="1" applyAlignment="1">
      <alignment horizontal="right"/>
    </xf>
    <xf numFmtId="165" fontId="0" fillId="3" borderId="3" xfId="1" applyNumberFormat="1" applyFont="1" applyFill="1" applyBorder="1" applyAlignment="1">
      <alignment horizontal="right"/>
    </xf>
    <xf numFmtId="0" fontId="2" fillId="2" borderId="17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right"/>
    </xf>
    <xf numFmtId="0" fontId="7" fillId="2" borderId="20" xfId="0" applyNumberFormat="1" applyFont="1" applyFill="1" applyBorder="1" applyAlignment="1">
      <alignment horizontal="right" readingOrder="2"/>
    </xf>
    <xf numFmtId="0" fontId="7" fillId="2" borderId="7" xfId="0" applyFont="1" applyFill="1" applyBorder="1" applyAlignment="1">
      <alignment horizontal="right"/>
    </xf>
    <xf numFmtId="0" fontId="2" fillId="2" borderId="21" xfId="0" applyFont="1" applyFill="1" applyBorder="1" applyAlignment="1">
      <alignment horizontal="right"/>
    </xf>
    <xf numFmtId="0" fontId="2" fillId="2" borderId="8" xfId="0" applyFont="1" applyFill="1" applyBorder="1" applyAlignment="1">
      <alignment horizontal="right"/>
    </xf>
    <xf numFmtId="0" fontId="7" fillId="2" borderId="15" xfId="0" applyFont="1" applyFill="1" applyBorder="1" applyAlignment="1">
      <alignment horizontal="right"/>
    </xf>
    <xf numFmtId="0" fontId="7" fillId="2" borderId="8" xfId="0" applyFont="1" applyFill="1" applyBorder="1" applyAlignment="1">
      <alignment horizontal="right"/>
    </xf>
    <xf numFmtId="0" fontId="2" fillId="2" borderId="22" xfId="0" applyFont="1" applyFill="1" applyBorder="1" applyAlignment="1">
      <alignment horizontal="right"/>
    </xf>
    <xf numFmtId="0" fontId="2" fillId="2" borderId="10" xfId="0" applyFont="1" applyFill="1" applyBorder="1" applyAlignment="1">
      <alignment horizontal="right"/>
    </xf>
    <xf numFmtId="0" fontId="2" fillId="2" borderId="16" xfId="0" applyFont="1" applyFill="1" applyBorder="1" applyAlignment="1">
      <alignment horizontal="right"/>
    </xf>
    <xf numFmtId="0" fontId="2" fillId="2" borderId="1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7" fillId="2" borderId="23" xfId="0" applyFont="1" applyFill="1" applyBorder="1" applyAlignment="1">
      <alignment horizontal="right"/>
    </xf>
    <xf numFmtId="165" fontId="0" fillId="3" borderId="5" xfId="1" applyNumberFormat="1" applyFont="1" applyFill="1" applyBorder="1" applyAlignment="1">
      <alignment horizontal="right"/>
    </xf>
    <xf numFmtId="0" fontId="7" fillId="2" borderId="20" xfId="0" applyFont="1" applyFill="1" applyBorder="1" applyAlignment="1">
      <alignment horizontal="right"/>
    </xf>
    <xf numFmtId="0" fontId="2" fillId="2" borderId="23" xfId="0" applyFont="1" applyFill="1" applyBorder="1" applyAlignment="1">
      <alignment horizontal="right"/>
    </xf>
    <xf numFmtId="0" fontId="7" fillId="2" borderId="5" xfId="0" applyFont="1" applyFill="1" applyBorder="1" applyAlignment="1">
      <alignment horizontal="right"/>
    </xf>
    <xf numFmtId="0" fontId="7" fillId="2" borderId="17" xfId="0" applyFont="1" applyFill="1" applyBorder="1" applyAlignment="1">
      <alignment horizontal="right"/>
    </xf>
    <xf numFmtId="0" fontId="2" fillId="2" borderId="24" xfId="0" applyFont="1" applyFill="1" applyBorder="1" applyAlignment="1">
      <alignment horizontal="right"/>
    </xf>
    <xf numFmtId="0" fontId="7" fillId="2" borderId="24" xfId="0" applyFont="1" applyFill="1" applyBorder="1" applyAlignment="1">
      <alignment horizontal="right"/>
    </xf>
    <xf numFmtId="0" fontId="7" fillId="2" borderId="17" xfId="0" applyNumberFormat="1" applyFont="1" applyFill="1" applyBorder="1" applyAlignment="1">
      <alignment horizontal="right" readingOrder="2"/>
    </xf>
    <xf numFmtId="0" fontId="2" fillId="2" borderId="9" xfId="0" applyFont="1" applyFill="1" applyBorder="1" applyAlignment="1">
      <alignment horizontal="right"/>
    </xf>
    <xf numFmtId="0" fontId="2" fillId="2" borderId="25" xfId="0" applyFont="1" applyFill="1" applyBorder="1" applyAlignment="1">
      <alignment horizontal="right"/>
    </xf>
    <xf numFmtId="0" fontId="7" fillId="2" borderId="26" xfId="0" applyFont="1" applyFill="1" applyBorder="1" applyAlignment="1">
      <alignment horizontal="right"/>
    </xf>
    <xf numFmtId="0" fontId="0" fillId="2" borderId="13" xfId="0" applyFill="1" applyBorder="1" applyAlignment="1"/>
    <xf numFmtId="0" fontId="0" fillId="2" borderId="7" xfId="0" applyFill="1" applyBorder="1" applyAlignment="1"/>
    <xf numFmtId="0" fontId="2" fillId="2" borderId="28" xfId="0" applyFont="1" applyFill="1" applyBorder="1" applyAlignment="1">
      <alignment horizontal="right"/>
    </xf>
    <xf numFmtId="0" fontId="2" fillId="2" borderId="29" xfId="0" applyFont="1" applyFill="1" applyBorder="1" applyAlignment="1">
      <alignment horizontal="right"/>
    </xf>
    <xf numFmtId="0" fontId="7" fillId="2" borderId="8" xfId="0" applyNumberFormat="1" applyFont="1" applyFill="1" applyBorder="1" applyAlignment="1">
      <alignment horizontal="right" readingOrder="2"/>
    </xf>
    <xf numFmtId="0" fontId="2" fillId="2" borderId="0" xfId="0" applyFont="1" applyFill="1" applyBorder="1" applyAlignment="1">
      <alignment horizontal="right"/>
    </xf>
    <xf numFmtId="0" fontId="7" fillId="2" borderId="29" xfId="0" applyNumberFormat="1" applyFont="1" applyFill="1" applyBorder="1" applyAlignment="1">
      <alignment horizontal="right" readingOrder="2"/>
    </xf>
    <xf numFmtId="165" fontId="2" fillId="4" borderId="3" xfId="1" applyNumberFormat="1" applyFont="1" applyFill="1" applyBorder="1" applyAlignment="1">
      <alignment horizontal="right"/>
    </xf>
    <xf numFmtId="165" fontId="11" fillId="2" borderId="3" xfId="1" applyNumberFormat="1" applyFont="1" applyFill="1" applyBorder="1" applyAlignment="1">
      <alignment horizontal="right"/>
    </xf>
    <xf numFmtId="165" fontId="5" fillId="3" borderId="11" xfId="1" applyNumberFormat="1" applyFont="1" applyFill="1" applyBorder="1" applyAlignment="1">
      <alignment horizontal="right"/>
    </xf>
    <xf numFmtId="0" fontId="7" fillId="2" borderId="6" xfId="0" applyFont="1" applyFill="1" applyBorder="1" applyAlignment="1">
      <alignment horizontal="right"/>
    </xf>
    <xf numFmtId="165" fontId="2" fillId="2" borderId="5" xfId="0" applyNumberFormat="1" applyFont="1" applyFill="1" applyBorder="1" applyAlignment="1">
      <alignment horizontal="right"/>
    </xf>
    <xf numFmtId="165" fontId="5" fillId="3" borderId="27" xfId="1" applyNumberFormat="1" applyFont="1" applyFill="1" applyBorder="1" applyAlignment="1">
      <alignment horizontal="right"/>
    </xf>
    <xf numFmtId="164" fontId="0" fillId="0" borderId="0" xfId="0" applyNumberFormat="1"/>
    <xf numFmtId="165" fontId="5" fillId="4" borderId="3" xfId="1" applyNumberFormat="1" applyFont="1" applyFill="1" applyBorder="1" applyProtection="1"/>
    <xf numFmtId="10" fontId="5" fillId="4" borderId="3" xfId="2" applyNumberFormat="1" applyFont="1" applyFill="1" applyBorder="1" applyProtection="1"/>
    <xf numFmtId="165" fontId="5" fillId="4" borderId="3" xfId="1" applyNumberFormat="1" applyFont="1" applyFill="1" applyBorder="1"/>
    <xf numFmtId="165" fontId="5" fillId="4" borderId="11" xfId="1" applyNumberFormat="1" applyFont="1" applyFill="1" applyBorder="1"/>
    <xf numFmtId="0" fontId="12" fillId="0" borderId="0" xfId="0" applyFont="1" applyFill="1" applyBorder="1" applyAlignment="1">
      <alignment horizontal="right"/>
    </xf>
    <xf numFmtId="0" fontId="12" fillId="0" borderId="0" xfId="0" applyFont="1" applyFill="1" applyBorder="1" applyAlignment="1">
      <alignment horizontal="right" wrapText="1"/>
    </xf>
    <xf numFmtId="0" fontId="0" fillId="2" borderId="6" xfId="0" applyFill="1" applyBorder="1" applyAlignment="1"/>
    <xf numFmtId="0" fontId="0" fillId="2" borderId="7" xfId="0" applyFill="1" applyBorder="1" applyAlignment="1"/>
    <xf numFmtId="165" fontId="2" fillId="2" borderId="1" xfId="1" applyNumberFormat="1" applyFont="1" applyFill="1" applyBorder="1" applyAlignment="1">
      <alignment horizontal="center"/>
    </xf>
    <xf numFmtId="165" fontId="2" fillId="2" borderId="2" xfId="1" applyNumberFormat="1" applyFont="1" applyFill="1" applyBorder="1" applyAlignment="1">
      <alignment horizontal="center"/>
    </xf>
    <xf numFmtId="0" fontId="0" fillId="2" borderId="12" xfId="0" applyFill="1" applyBorder="1" applyAlignment="1"/>
    <xf numFmtId="0" fontId="0" fillId="2" borderId="13" xfId="0" applyFill="1" applyBorder="1" applyAlignment="1"/>
  </cellXfs>
  <cellStyles count="6">
    <cellStyle name="Comma" xfId="1" builtinId="3"/>
    <cellStyle name="Normal" xfId="0" builtinId="0"/>
    <cellStyle name="Normal 2" xfId="3"/>
    <cellStyle name="Normal 3" xfId="4"/>
    <cellStyle name="Normal 5" xfId="5"/>
    <cellStyle name="Percent" xfId="2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7"/>
  <dimension ref="A1:G51"/>
  <sheetViews>
    <sheetView rightToLeft="1" workbookViewId="0">
      <selection activeCell="F21" sqref="F21"/>
    </sheetView>
  </sheetViews>
  <sheetFormatPr defaultRowHeight="14.25" x14ac:dyDescent="0.2"/>
  <cols>
    <col min="1" max="1" width="1.75" bestFit="1" customWidth="1"/>
    <col min="2" max="2" width="55.875" bestFit="1" customWidth="1"/>
    <col min="3" max="3" width="10.875" bestFit="1" customWidth="1"/>
    <col min="5" max="7" width="10.75" customWidth="1"/>
    <col min="8" max="8" width="11.5" customWidth="1"/>
  </cols>
  <sheetData>
    <row r="1" spans="1:7" ht="15" x14ac:dyDescent="0.25">
      <c r="B1" s="27" t="s">
        <v>85</v>
      </c>
    </row>
    <row r="2" spans="1:7" x14ac:dyDescent="0.2">
      <c r="B2" s="1" t="s">
        <v>88</v>
      </c>
      <c r="C2" s="4" t="s">
        <v>72</v>
      </c>
    </row>
    <row r="3" spans="1:7" x14ac:dyDescent="0.2">
      <c r="B3" s="3"/>
      <c r="D3" s="5"/>
      <c r="G3" s="20"/>
    </row>
    <row r="4" spans="1:7" ht="15" x14ac:dyDescent="0.25">
      <c r="B4" s="10" t="s">
        <v>5</v>
      </c>
      <c r="C4" s="2"/>
      <c r="G4" s="20"/>
    </row>
    <row r="5" spans="1:7" ht="16.5" thickBot="1" x14ac:dyDescent="0.3">
      <c r="B5" s="83" t="s">
        <v>102</v>
      </c>
      <c r="C5" s="2"/>
    </row>
    <row r="6" spans="1:7" ht="14.25" customHeight="1" x14ac:dyDescent="0.2">
      <c r="A6" s="89"/>
      <c r="B6" s="85"/>
      <c r="C6" s="87" t="s">
        <v>0</v>
      </c>
    </row>
    <row r="7" spans="1:7" x14ac:dyDescent="0.2">
      <c r="A7" s="90"/>
      <c r="B7" s="86"/>
      <c r="C7" s="88"/>
    </row>
    <row r="8" spans="1:7" ht="15" x14ac:dyDescent="0.25">
      <c r="A8" s="16">
        <v>1</v>
      </c>
      <c r="B8" s="11" t="s">
        <v>11</v>
      </c>
      <c r="C8" s="79">
        <f t="shared" ref="C8" si="0">SUM(C9:C10)</f>
        <v>1981</v>
      </c>
    </row>
    <row r="9" spans="1:7" x14ac:dyDescent="0.2">
      <c r="A9" s="9"/>
      <c r="B9" s="12" t="s">
        <v>12</v>
      </c>
      <c r="C9" s="7">
        <v>6</v>
      </c>
    </row>
    <row r="10" spans="1:7" x14ac:dyDescent="0.2">
      <c r="A10" s="9"/>
      <c r="B10" s="12" t="s">
        <v>13</v>
      </c>
      <c r="C10" s="7">
        <v>1975</v>
      </c>
    </row>
    <row r="11" spans="1:7" x14ac:dyDescent="0.2">
      <c r="A11" s="9"/>
      <c r="B11" s="12"/>
      <c r="C11" s="8">
        <v>0</v>
      </c>
    </row>
    <row r="12" spans="1:7" ht="15" x14ac:dyDescent="0.25">
      <c r="A12" s="16">
        <v>2</v>
      </c>
      <c r="B12" s="11" t="s">
        <v>14</v>
      </c>
      <c r="C12" s="79">
        <f t="shared" ref="C12" si="1">SUM(C13:C14)</f>
        <v>855</v>
      </c>
    </row>
    <row r="13" spans="1:7" x14ac:dyDescent="0.2">
      <c r="A13" s="9"/>
      <c r="B13" s="13" t="s">
        <v>1</v>
      </c>
      <c r="C13" s="7">
        <v>0</v>
      </c>
    </row>
    <row r="14" spans="1:7" x14ac:dyDescent="0.2">
      <c r="A14" s="9"/>
      <c r="B14" s="13" t="s">
        <v>2</v>
      </c>
      <c r="C14" s="7">
        <v>855</v>
      </c>
    </row>
    <row r="15" spans="1:7" x14ac:dyDescent="0.2">
      <c r="A15" s="25"/>
      <c r="B15" s="26"/>
      <c r="C15" s="8">
        <v>0</v>
      </c>
    </row>
    <row r="16" spans="1:7" ht="15" x14ac:dyDescent="0.25">
      <c r="A16" s="16">
        <v>3</v>
      </c>
      <c r="B16" s="11" t="s">
        <v>7</v>
      </c>
      <c r="C16" s="79">
        <f t="shared" ref="C16" si="2">SUM(C17:C19)</f>
        <v>955</v>
      </c>
    </row>
    <row r="17" spans="1:3" ht="25.5" x14ac:dyDescent="0.2">
      <c r="A17" s="9" t="s">
        <v>15</v>
      </c>
      <c r="B17" s="28" t="s">
        <v>16</v>
      </c>
      <c r="C17" s="7">
        <v>239</v>
      </c>
    </row>
    <row r="18" spans="1:3" x14ac:dyDescent="0.2">
      <c r="A18" s="9" t="s">
        <v>17</v>
      </c>
      <c r="B18" s="28" t="s">
        <v>18</v>
      </c>
      <c r="C18" s="7">
        <v>44</v>
      </c>
    </row>
    <row r="19" spans="1:3" x14ac:dyDescent="0.2">
      <c r="A19" s="9" t="s">
        <v>19</v>
      </c>
      <c r="B19" s="12" t="s">
        <v>3</v>
      </c>
      <c r="C19" s="7">
        <v>672</v>
      </c>
    </row>
    <row r="20" spans="1:3" x14ac:dyDescent="0.2">
      <c r="A20" s="17"/>
      <c r="B20" s="14"/>
      <c r="C20" s="8">
        <v>0</v>
      </c>
    </row>
    <row r="21" spans="1:3" ht="15" x14ac:dyDescent="0.25">
      <c r="A21" s="18">
        <v>4</v>
      </c>
      <c r="B21" s="11" t="s">
        <v>20</v>
      </c>
      <c r="C21" s="79">
        <f>SUM(C22:C29)</f>
        <v>12106</v>
      </c>
    </row>
    <row r="22" spans="1:3" x14ac:dyDescent="0.2">
      <c r="A22" s="9"/>
      <c r="B22" s="12" t="s">
        <v>21</v>
      </c>
      <c r="C22" s="7">
        <v>1418</v>
      </c>
    </row>
    <row r="23" spans="1:3" x14ac:dyDescent="0.2">
      <c r="A23" s="9"/>
      <c r="B23" s="12" t="s">
        <v>22</v>
      </c>
      <c r="C23" s="7">
        <v>4174</v>
      </c>
    </row>
    <row r="24" spans="1:3" x14ac:dyDescent="0.2">
      <c r="A24" s="9"/>
      <c r="B24" s="12" t="s">
        <v>23</v>
      </c>
      <c r="C24" s="7">
        <v>0</v>
      </c>
    </row>
    <row r="25" spans="1:3" x14ac:dyDescent="0.2">
      <c r="A25" s="9"/>
      <c r="B25" s="12" t="s">
        <v>10</v>
      </c>
      <c r="C25" s="7">
        <v>0</v>
      </c>
    </row>
    <row r="26" spans="1:3" x14ac:dyDescent="0.2">
      <c r="A26" s="9"/>
      <c r="B26" s="12" t="s">
        <v>6</v>
      </c>
      <c r="C26" s="7">
        <v>0</v>
      </c>
    </row>
    <row r="27" spans="1:3" x14ac:dyDescent="0.2">
      <c r="A27" s="9"/>
      <c r="B27" s="12" t="s">
        <v>24</v>
      </c>
      <c r="C27" s="7">
        <v>1706</v>
      </c>
    </row>
    <row r="28" spans="1:3" x14ac:dyDescent="0.2">
      <c r="A28" s="9"/>
      <c r="B28" s="12" t="s">
        <v>25</v>
      </c>
      <c r="C28" s="7">
        <v>0</v>
      </c>
    </row>
    <row r="29" spans="1:3" x14ac:dyDescent="0.2">
      <c r="A29" s="9"/>
      <c r="B29" s="12" t="s">
        <v>26</v>
      </c>
      <c r="C29" s="7">
        <v>4808</v>
      </c>
    </row>
    <row r="30" spans="1:3" x14ac:dyDescent="0.2">
      <c r="A30" s="9"/>
      <c r="B30" s="12"/>
      <c r="C30" s="8">
        <v>0</v>
      </c>
    </row>
    <row r="31" spans="1:3" ht="15" x14ac:dyDescent="0.25">
      <c r="A31" s="9">
        <v>5</v>
      </c>
      <c r="B31" s="11" t="s">
        <v>27</v>
      </c>
      <c r="C31" s="79">
        <f t="shared" ref="C31" si="3">SUM(C32:C33)</f>
        <v>0</v>
      </c>
    </row>
    <row r="32" spans="1:3" x14ac:dyDescent="0.2">
      <c r="A32" s="9" t="s">
        <v>15</v>
      </c>
      <c r="B32" s="12" t="s">
        <v>28</v>
      </c>
      <c r="C32" s="7">
        <v>0</v>
      </c>
    </row>
    <row r="33" spans="1:4" x14ac:dyDescent="0.2">
      <c r="A33" s="9" t="s">
        <v>17</v>
      </c>
      <c r="B33" s="12" t="s">
        <v>29</v>
      </c>
      <c r="C33" s="7">
        <v>0</v>
      </c>
    </row>
    <row r="34" spans="1:4" x14ac:dyDescent="0.2">
      <c r="A34" s="9"/>
      <c r="B34" s="12"/>
      <c r="C34" s="8">
        <v>0</v>
      </c>
    </row>
    <row r="35" spans="1:4" ht="15" x14ac:dyDescent="0.25">
      <c r="A35" s="9"/>
      <c r="B35" s="12" t="s">
        <v>4</v>
      </c>
      <c r="C35" s="81">
        <f>C31+C21+C16+C12+C8</f>
        <v>15897</v>
      </c>
    </row>
    <row r="36" spans="1:4" x14ac:dyDescent="0.2">
      <c r="A36" s="9"/>
      <c r="B36" s="12"/>
      <c r="C36" s="8"/>
    </row>
    <row r="37" spans="1:4" ht="15" x14ac:dyDescent="0.25">
      <c r="A37" s="9">
        <v>7</v>
      </c>
      <c r="B37" s="11" t="s">
        <v>30</v>
      </c>
      <c r="C37" s="8"/>
    </row>
    <row r="38" spans="1:4" ht="26.25" x14ac:dyDescent="0.25">
      <c r="A38" s="9" t="s">
        <v>15</v>
      </c>
      <c r="B38" s="28" t="s">
        <v>31</v>
      </c>
      <c r="C38" s="80">
        <f t="shared" ref="C38" si="4">(C33+C21+C17)/C41</f>
        <v>1.1035209962635825E-3</v>
      </c>
    </row>
    <row r="39" spans="1:4" ht="15" x14ac:dyDescent="0.25">
      <c r="A39" s="9" t="s">
        <v>17</v>
      </c>
      <c r="B39" s="12" t="s">
        <v>32</v>
      </c>
      <c r="C39" s="80">
        <f t="shared" ref="C39" si="5">C35/C41</f>
        <v>1.4210346923938576E-3</v>
      </c>
    </row>
    <row r="40" spans="1:4" x14ac:dyDescent="0.2">
      <c r="A40" s="9"/>
      <c r="B40" s="12"/>
      <c r="C40" s="8"/>
    </row>
    <row r="41" spans="1:4" ht="15.75" thickBot="1" x14ac:dyDescent="0.3">
      <c r="A41" s="19"/>
      <c r="B41" s="15" t="s">
        <v>33</v>
      </c>
      <c r="C41" s="82">
        <v>11186919</v>
      </c>
    </row>
    <row r="43" spans="1:4" x14ac:dyDescent="0.2">
      <c r="B43" s="24"/>
    </row>
    <row r="44" spans="1:4" ht="15" x14ac:dyDescent="0.25">
      <c r="C44" s="22"/>
      <c r="D44" s="22"/>
    </row>
    <row r="45" spans="1:4" ht="15" x14ac:dyDescent="0.25">
      <c r="C45" s="22"/>
      <c r="D45" s="22"/>
    </row>
    <row r="46" spans="1:4" x14ac:dyDescent="0.2">
      <c r="C46" s="2"/>
      <c r="D46" s="21"/>
    </row>
    <row r="47" spans="1:4" ht="15" x14ac:dyDescent="0.25">
      <c r="C47" s="22"/>
    </row>
    <row r="51" spans="6:6" x14ac:dyDescent="0.2">
      <c r="F51" s="21"/>
    </row>
  </sheetData>
  <sheetProtection sheet="1" objects="1" scenarios="1"/>
  <mergeCells count="3">
    <mergeCell ref="B6:B7"/>
    <mergeCell ref="C6:C7"/>
    <mergeCell ref="A6:A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rightToLeft="1" workbookViewId="0">
      <selection activeCell="F21" sqref="F21"/>
    </sheetView>
  </sheetViews>
  <sheetFormatPr defaultRowHeight="14.25" x14ac:dyDescent="0.2"/>
  <cols>
    <col min="1" max="1" width="1.75" bestFit="1" customWidth="1"/>
    <col min="2" max="2" width="55.875" bestFit="1" customWidth="1"/>
    <col min="3" max="3" width="9.875" bestFit="1" customWidth="1"/>
  </cols>
  <sheetData>
    <row r="1" spans="1:6" ht="15" x14ac:dyDescent="0.25">
      <c r="B1" s="27" t="s">
        <v>85</v>
      </c>
    </row>
    <row r="2" spans="1:6" x14ac:dyDescent="0.2">
      <c r="B2" s="1" t="s">
        <v>88</v>
      </c>
      <c r="C2" s="4" t="s">
        <v>72</v>
      </c>
    </row>
    <row r="3" spans="1:6" x14ac:dyDescent="0.2">
      <c r="B3" s="3"/>
      <c r="D3" s="5"/>
      <c r="F3" s="20"/>
    </row>
    <row r="4" spans="1:6" ht="15" x14ac:dyDescent="0.25">
      <c r="B4" s="10" t="s">
        <v>5</v>
      </c>
      <c r="C4" s="2"/>
      <c r="F4" s="20"/>
    </row>
    <row r="5" spans="1:6" ht="16.5" thickBot="1" x14ac:dyDescent="0.3">
      <c r="B5" s="83" t="s">
        <v>93</v>
      </c>
      <c r="C5" s="2"/>
    </row>
    <row r="6" spans="1:6" ht="14.25" customHeight="1" x14ac:dyDescent="0.2">
      <c r="A6" s="89"/>
      <c r="B6" s="85"/>
      <c r="C6" s="87" t="s">
        <v>0</v>
      </c>
    </row>
    <row r="7" spans="1:6" x14ac:dyDescent="0.2">
      <c r="A7" s="90"/>
      <c r="B7" s="86"/>
      <c r="C7" s="88"/>
    </row>
    <row r="8" spans="1:6" ht="15" x14ac:dyDescent="0.25">
      <c r="A8" s="16">
        <v>1</v>
      </c>
      <c r="B8" s="11" t="s">
        <v>11</v>
      </c>
      <c r="C8" s="79">
        <f t="shared" ref="C8" si="0">SUM(C9:C10)</f>
        <v>34</v>
      </c>
    </row>
    <row r="9" spans="1:6" x14ac:dyDescent="0.2">
      <c r="A9" s="9"/>
      <c r="B9" s="12" t="s">
        <v>12</v>
      </c>
      <c r="C9" s="7">
        <v>0</v>
      </c>
    </row>
    <row r="10" spans="1:6" x14ac:dyDescent="0.2">
      <c r="A10" s="9"/>
      <c r="B10" s="12" t="s">
        <v>13</v>
      </c>
      <c r="C10" s="7">
        <v>34</v>
      </c>
    </row>
    <row r="11" spans="1:6" x14ac:dyDescent="0.2">
      <c r="A11" s="9"/>
      <c r="B11" s="12"/>
      <c r="C11" s="8">
        <v>0</v>
      </c>
    </row>
    <row r="12" spans="1:6" ht="15" x14ac:dyDescent="0.25">
      <c r="A12" s="16">
        <v>2</v>
      </c>
      <c r="B12" s="11" t="s">
        <v>14</v>
      </c>
      <c r="C12" s="79">
        <f t="shared" ref="C12" si="1">SUM(C13:C14)</f>
        <v>18</v>
      </c>
    </row>
    <row r="13" spans="1:6" x14ac:dyDescent="0.2">
      <c r="A13" s="9"/>
      <c r="B13" s="13" t="s">
        <v>1</v>
      </c>
      <c r="C13" s="7">
        <v>0</v>
      </c>
    </row>
    <row r="14" spans="1:6" x14ac:dyDescent="0.2">
      <c r="A14" s="9"/>
      <c r="B14" s="13" t="s">
        <v>2</v>
      </c>
      <c r="C14" s="7">
        <v>18</v>
      </c>
    </row>
    <row r="15" spans="1:6" x14ac:dyDescent="0.2">
      <c r="A15" s="65"/>
      <c r="B15" s="66"/>
      <c r="C15" s="8">
        <v>0</v>
      </c>
    </row>
    <row r="16" spans="1:6" ht="15" x14ac:dyDescent="0.25">
      <c r="A16" s="16">
        <v>3</v>
      </c>
      <c r="B16" s="11" t="s">
        <v>7</v>
      </c>
      <c r="C16" s="79">
        <f t="shared" ref="C16" si="2">SUM(C17:C19)</f>
        <v>0</v>
      </c>
    </row>
    <row r="17" spans="1:3" ht="25.5" x14ac:dyDescent="0.2">
      <c r="A17" s="9" t="s">
        <v>15</v>
      </c>
      <c r="B17" s="28" t="s">
        <v>16</v>
      </c>
      <c r="C17" s="7">
        <v>0</v>
      </c>
    </row>
    <row r="18" spans="1:3" x14ac:dyDescent="0.2">
      <c r="A18" s="9" t="s">
        <v>17</v>
      </c>
      <c r="B18" s="28" t="s">
        <v>18</v>
      </c>
      <c r="C18" s="7">
        <v>0</v>
      </c>
    </row>
    <row r="19" spans="1:3" x14ac:dyDescent="0.2">
      <c r="A19" s="9" t="s">
        <v>19</v>
      </c>
      <c r="B19" s="12" t="s">
        <v>3</v>
      </c>
      <c r="C19" s="7">
        <v>0</v>
      </c>
    </row>
    <row r="20" spans="1:3" x14ac:dyDescent="0.2">
      <c r="A20" s="17"/>
      <c r="B20" s="14"/>
      <c r="C20" s="8">
        <v>0</v>
      </c>
    </row>
    <row r="21" spans="1:3" ht="15" x14ac:dyDescent="0.25">
      <c r="A21" s="18">
        <v>4</v>
      </c>
      <c r="B21" s="11" t="s">
        <v>20</v>
      </c>
      <c r="C21" s="79">
        <f>SUM(C22:C29)</f>
        <v>40</v>
      </c>
    </row>
    <row r="22" spans="1:3" x14ac:dyDescent="0.2">
      <c r="A22" s="9"/>
      <c r="B22" s="12" t="s">
        <v>21</v>
      </c>
      <c r="C22" s="7">
        <v>0</v>
      </c>
    </row>
    <row r="23" spans="1:3" x14ac:dyDescent="0.2">
      <c r="A23" s="9"/>
      <c r="B23" s="12" t="s">
        <v>22</v>
      </c>
      <c r="C23" s="7">
        <v>0</v>
      </c>
    </row>
    <row r="24" spans="1:3" x14ac:dyDescent="0.2">
      <c r="A24" s="9"/>
      <c r="B24" s="12" t="s">
        <v>23</v>
      </c>
      <c r="C24" s="7">
        <v>0</v>
      </c>
    </row>
    <row r="25" spans="1:3" x14ac:dyDescent="0.2">
      <c r="A25" s="9"/>
      <c r="B25" s="12" t="s">
        <v>10</v>
      </c>
      <c r="C25" s="7">
        <v>0</v>
      </c>
    </row>
    <row r="26" spans="1:3" x14ac:dyDescent="0.2">
      <c r="A26" s="9"/>
      <c r="B26" s="12" t="s">
        <v>6</v>
      </c>
      <c r="C26" s="7">
        <v>0</v>
      </c>
    </row>
    <row r="27" spans="1:3" x14ac:dyDescent="0.2">
      <c r="A27" s="9"/>
      <c r="B27" s="12" t="s">
        <v>24</v>
      </c>
      <c r="C27" s="7">
        <v>35</v>
      </c>
    </row>
    <row r="28" spans="1:3" x14ac:dyDescent="0.2">
      <c r="A28" s="9"/>
      <c r="B28" s="12" t="s">
        <v>25</v>
      </c>
      <c r="C28" s="7">
        <v>0</v>
      </c>
    </row>
    <row r="29" spans="1:3" x14ac:dyDescent="0.2">
      <c r="A29" s="9"/>
      <c r="B29" s="12" t="s">
        <v>26</v>
      </c>
      <c r="C29" s="7">
        <v>5</v>
      </c>
    </row>
    <row r="30" spans="1:3" x14ac:dyDescent="0.2">
      <c r="A30" s="9"/>
      <c r="B30" s="12"/>
      <c r="C30" s="8">
        <v>0</v>
      </c>
    </row>
    <row r="31" spans="1:3" ht="15" x14ac:dyDescent="0.25">
      <c r="A31" s="9">
        <v>5</v>
      </c>
      <c r="B31" s="11" t="s">
        <v>27</v>
      </c>
      <c r="C31" s="79">
        <f t="shared" ref="C31" si="3">SUM(C32:C33)</f>
        <v>0</v>
      </c>
    </row>
    <row r="32" spans="1:3" x14ac:dyDescent="0.2">
      <c r="A32" s="9" t="s">
        <v>15</v>
      </c>
      <c r="B32" s="12" t="s">
        <v>28</v>
      </c>
      <c r="C32" s="7">
        <v>0</v>
      </c>
    </row>
    <row r="33" spans="1:4" x14ac:dyDescent="0.2">
      <c r="A33" s="9" t="s">
        <v>17</v>
      </c>
      <c r="B33" s="12" t="s">
        <v>29</v>
      </c>
      <c r="C33" s="7">
        <v>0</v>
      </c>
    </row>
    <row r="34" spans="1:4" x14ac:dyDescent="0.2">
      <c r="A34" s="9"/>
      <c r="B34" s="12"/>
      <c r="C34" s="8">
        <v>0</v>
      </c>
    </row>
    <row r="35" spans="1:4" ht="15" x14ac:dyDescent="0.25">
      <c r="A35" s="9"/>
      <c r="B35" s="12" t="s">
        <v>4</v>
      </c>
      <c r="C35" s="81">
        <f>C31+C21+C16+C12+C8</f>
        <v>92</v>
      </c>
    </row>
    <row r="36" spans="1:4" x14ac:dyDescent="0.2">
      <c r="A36" s="9"/>
      <c r="B36" s="12"/>
      <c r="C36" s="8"/>
    </row>
    <row r="37" spans="1:4" ht="15" x14ac:dyDescent="0.25">
      <c r="A37" s="9">
        <v>7</v>
      </c>
      <c r="B37" s="11" t="s">
        <v>30</v>
      </c>
      <c r="C37" s="8"/>
    </row>
    <row r="38" spans="1:4" ht="26.25" x14ac:dyDescent="0.25">
      <c r="A38" s="9" t="s">
        <v>15</v>
      </c>
      <c r="B38" s="28" t="s">
        <v>31</v>
      </c>
      <c r="C38" s="80">
        <f t="shared" ref="C38" si="4">(C33+C21+C17)/C41</f>
        <v>1.3207422571485175E-3</v>
      </c>
    </row>
    <row r="39" spans="1:4" ht="15" x14ac:dyDescent="0.25">
      <c r="A39" s="9" t="s">
        <v>17</v>
      </c>
      <c r="B39" s="12" t="s">
        <v>32</v>
      </c>
      <c r="C39" s="80">
        <f t="shared" ref="C39" si="5">C35/C41</f>
        <v>3.0377071914415902E-3</v>
      </c>
    </row>
    <row r="40" spans="1:4" x14ac:dyDescent="0.2">
      <c r="A40" s="9"/>
      <c r="B40" s="12"/>
      <c r="C40" s="8"/>
    </row>
    <row r="41" spans="1:4" ht="15.75" thickBot="1" x14ac:dyDescent="0.3">
      <c r="A41" s="19"/>
      <c r="B41" s="15" t="s">
        <v>33</v>
      </c>
      <c r="C41" s="82">
        <v>30286</v>
      </c>
    </row>
    <row r="43" spans="1:4" x14ac:dyDescent="0.2">
      <c r="B43" s="24"/>
    </row>
    <row r="44" spans="1:4" ht="15" x14ac:dyDescent="0.25">
      <c r="C44" s="22"/>
      <c r="D44" s="22"/>
    </row>
    <row r="45" spans="1:4" ht="15" x14ac:dyDescent="0.25">
      <c r="C45" s="22"/>
      <c r="D45" s="22"/>
    </row>
    <row r="46" spans="1:4" x14ac:dyDescent="0.2">
      <c r="C46" s="2"/>
      <c r="D46" s="21"/>
    </row>
    <row r="47" spans="1:4" ht="15" x14ac:dyDescent="0.25">
      <c r="C47" s="22"/>
    </row>
  </sheetData>
  <sheetProtection sheet="1" objects="1" scenarios="1"/>
  <mergeCells count="3">
    <mergeCell ref="A6:A7"/>
    <mergeCell ref="B6:B7"/>
    <mergeCell ref="C6:C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rightToLeft="1" workbookViewId="0">
      <selection activeCell="F21" sqref="F21"/>
    </sheetView>
  </sheetViews>
  <sheetFormatPr defaultRowHeight="14.25" x14ac:dyDescent="0.2"/>
  <cols>
    <col min="1" max="1" width="1.75" bestFit="1" customWidth="1"/>
    <col min="2" max="2" width="55.875" bestFit="1" customWidth="1"/>
    <col min="3" max="3" width="9.875" bestFit="1" customWidth="1"/>
  </cols>
  <sheetData>
    <row r="1" spans="1:6" ht="15" x14ac:dyDescent="0.25">
      <c r="B1" s="27" t="s">
        <v>85</v>
      </c>
    </row>
    <row r="2" spans="1:6" x14ac:dyDescent="0.2">
      <c r="B2" s="1" t="s">
        <v>88</v>
      </c>
      <c r="C2" s="4" t="s">
        <v>72</v>
      </c>
    </row>
    <row r="3" spans="1:6" x14ac:dyDescent="0.2">
      <c r="B3" s="3"/>
      <c r="D3" s="5"/>
      <c r="F3" s="20"/>
    </row>
    <row r="4" spans="1:6" ht="15" x14ac:dyDescent="0.25">
      <c r="B4" s="10" t="s">
        <v>5</v>
      </c>
      <c r="C4" s="2"/>
      <c r="F4" s="20"/>
    </row>
    <row r="5" spans="1:6" ht="16.5" thickBot="1" x14ac:dyDescent="0.3">
      <c r="B5" s="83" t="s">
        <v>92</v>
      </c>
      <c r="C5" s="2"/>
    </row>
    <row r="6" spans="1:6" ht="14.25" customHeight="1" x14ac:dyDescent="0.2">
      <c r="A6" s="89"/>
      <c r="B6" s="85"/>
      <c r="C6" s="87" t="s">
        <v>0</v>
      </c>
    </row>
    <row r="7" spans="1:6" x14ac:dyDescent="0.2">
      <c r="A7" s="90"/>
      <c r="B7" s="86"/>
      <c r="C7" s="88"/>
    </row>
    <row r="8" spans="1:6" ht="15" x14ac:dyDescent="0.25">
      <c r="A8" s="16">
        <v>1</v>
      </c>
      <c r="B8" s="11" t="s">
        <v>11</v>
      </c>
      <c r="C8" s="79">
        <f t="shared" ref="C8" si="0">SUM(C9:C10)</f>
        <v>15</v>
      </c>
    </row>
    <row r="9" spans="1:6" x14ac:dyDescent="0.2">
      <c r="A9" s="9"/>
      <c r="B9" s="12" t="s">
        <v>12</v>
      </c>
      <c r="C9" s="7">
        <v>0</v>
      </c>
    </row>
    <row r="10" spans="1:6" x14ac:dyDescent="0.2">
      <c r="A10" s="9"/>
      <c r="B10" s="12" t="s">
        <v>13</v>
      </c>
      <c r="C10" s="7">
        <v>15</v>
      </c>
    </row>
    <row r="11" spans="1:6" x14ac:dyDescent="0.2">
      <c r="A11" s="9"/>
      <c r="B11" s="12"/>
      <c r="C11" s="8">
        <v>0</v>
      </c>
    </row>
    <row r="12" spans="1:6" ht="15" x14ac:dyDescent="0.25">
      <c r="A12" s="16">
        <v>2</v>
      </c>
      <c r="B12" s="11" t="s">
        <v>14</v>
      </c>
      <c r="C12" s="79">
        <f t="shared" ref="C12" si="1">SUM(C13:C14)</f>
        <v>7</v>
      </c>
    </row>
    <row r="13" spans="1:6" x14ac:dyDescent="0.2">
      <c r="A13" s="9"/>
      <c r="B13" s="13" t="s">
        <v>1</v>
      </c>
      <c r="C13" s="7">
        <v>0</v>
      </c>
    </row>
    <row r="14" spans="1:6" x14ac:dyDescent="0.2">
      <c r="A14" s="9"/>
      <c r="B14" s="13" t="s">
        <v>2</v>
      </c>
      <c r="C14" s="7">
        <v>7</v>
      </c>
    </row>
    <row r="15" spans="1:6" x14ac:dyDescent="0.2">
      <c r="A15" s="65"/>
      <c r="B15" s="66"/>
      <c r="C15" s="8">
        <v>0</v>
      </c>
    </row>
    <row r="16" spans="1:6" ht="15" x14ac:dyDescent="0.25">
      <c r="A16" s="16">
        <v>3</v>
      </c>
      <c r="B16" s="11" t="s">
        <v>7</v>
      </c>
      <c r="C16" s="79">
        <f t="shared" ref="C16" si="2">SUM(C17:C19)</f>
        <v>0</v>
      </c>
    </row>
    <row r="17" spans="1:3" ht="25.5" x14ac:dyDescent="0.2">
      <c r="A17" s="9" t="s">
        <v>15</v>
      </c>
      <c r="B17" s="28" t="s">
        <v>16</v>
      </c>
      <c r="C17" s="7">
        <v>0</v>
      </c>
    </row>
    <row r="18" spans="1:3" x14ac:dyDescent="0.2">
      <c r="A18" s="9" t="s">
        <v>17</v>
      </c>
      <c r="B18" s="28" t="s">
        <v>18</v>
      </c>
      <c r="C18" s="7">
        <v>0</v>
      </c>
    </row>
    <row r="19" spans="1:3" x14ac:dyDescent="0.2">
      <c r="A19" s="9" t="s">
        <v>19</v>
      </c>
      <c r="B19" s="12" t="s">
        <v>3</v>
      </c>
      <c r="C19" s="7">
        <v>0</v>
      </c>
    </row>
    <row r="20" spans="1:3" x14ac:dyDescent="0.2">
      <c r="A20" s="17"/>
      <c r="B20" s="14"/>
      <c r="C20" s="8">
        <v>0</v>
      </c>
    </row>
    <row r="21" spans="1:3" ht="15" x14ac:dyDescent="0.25">
      <c r="A21" s="18">
        <v>4</v>
      </c>
      <c r="B21" s="11" t="s">
        <v>20</v>
      </c>
      <c r="C21" s="79">
        <f>SUM(C22:C29)</f>
        <v>15</v>
      </c>
    </row>
    <row r="22" spans="1:3" x14ac:dyDescent="0.2">
      <c r="A22" s="9"/>
      <c r="B22" s="12" t="s">
        <v>21</v>
      </c>
      <c r="C22" s="7">
        <v>0</v>
      </c>
    </row>
    <row r="23" spans="1:3" x14ac:dyDescent="0.2">
      <c r="A23" s="9"/>
      <c r="B23" s="12" t="s">
        <v>22</v>
      </c>
      <c r="C23" s="7">
        <v>0</v>
      </c>
    </row>
    <row r="24" spans="1:3" x14ac:dyDescent="0.2">
      <c r="A24" s="9"/>
      <c r="B24" s="12" t="s">
        <v>23</v>
      </c>
      <c r="C24" s="7">
        <v>0</v>
      </c>
    </row>
    <row r="25" spans="1:3" x14ac:dyDescent="0.2">
      <c r="A25" s="9"/>
      <c r="B25" s="12" t="s">
        <v>10</v>
      </c>
      <c r="C25" s="7">
        <v>0</v>
      </c>
    </row>
    <row r="26" spans="1:3" x14ac:dyDescent="0.2">
      <c r="A26" s="9"/>
      <c r="B26" s="12" t="s">
        <v>6</v>
      </c>
      <c r="C26" s="7">
        <v>0</v>
      </c>
    </row>
    <row r="27" spans="1:3" x14ac:dyDescent="0.2">
      <c r="A27" s="9"/>
      <c r="B27" s="12" t="s">
        <v>24</v>
      </c>
      <c r="C27" s="7">
        <v>12</v>
      </c>
    </row>
    <row r="28" spans="1:3" x14ac:dyDescent="0.2">
      <c r="A28" s="9"/>
      <c r="B28" s="12" t="s">
        <v>25</v>
      </c>
      <c r="C28" s="7">
        <v>0</v>
      </c>
    </row>
    <row r="29" spans="1:3" x14ac:dyDescent="0.2">
      <c r="A29" s="9"/>
      <c r="B29" s="12" t="s">
        <v>26</v>
      </c>
      <c r="C29" s="7">
        <v>3</v>
      </c>
    </row>
    <row r="30" spans="1:3" x14ac:dyDescent="0.2">
      <c r="A30" s="9"/>
      <c r="B30" s="12"/>
      <c r="C30" s="8">
        <v>0</v>
      </c>
    </row>
    <row r="31" spans="1:3" ht="15" x14ac:dyDescent="0.25">
      <c r="A31" s="9">
        <v>5</v>
      </c>
      <c r="B31" s="11" t="s">
        <v>27</v>
      </c>
      <c r="C31" s="79">
        <f t="shared" ref="C31" si="3">SUM(C32:C33)</f>
        <v>0</v>
      </c>
    </row>
    <row r="32" spans="1:3" x14ac:dyDescent="0.2">
      <c r="A32" s="9" t="s">
        <v>15</v>
      </c>
      <c r="B32" s="12" t="s">
        <v>28</v>
      </c>
      <c r="C32" s="7">
        <v>0</v>
      </c>
    </row>
    <row r="33" spans="1:4" x14ac:dyDescent="0.2">
      <c r="A33" s="9" t="s">
        <v>17</v>
      </c>
      <c r="B33" s="12" t="s">
        <v>29</v>
      </c>
      <c r="C33" s="7">
        <v>0</v>
      </c>
    </row>
    <row r="34" spans="1:4" x14ac:dyDescent="0.2">
      <c r="A34" s="9"/>
      <c r="B34" s="12"/>
      <c r="C34" s="8">
        <v>0</v>
      </c>
    </row>
    <row r="35" spans="1:4" ht="15" x14ac:dyDescent="0.25">
      <c r="A35" s="9"/>
      <c r="B35" s="12" t="s">
        <v>4</v>
      </c>
      <c r="C35" s="81">
        <f>C31+C21+C16+C12+C8</f>
        <v>37</v>
      </c>
    </row>
    <row r="36" spans="1:4" x14ac:dyDescent="0.2">
      <c r="A36" s="9"/>
      <c r="B36" s="12"/>
      <c r="C36" s="8"/>
    </row>
    <row r="37" spans="1:4" ht="15" x14ac:dyDescent="0.25">
      <c r="A37" s="9">
        <v>7</v>
      </c>
      <c r="B37" s="11" t="s">
        <v>30</v>
      </c>
      <c r="C37" s="8"/>
    </row>
    <row r="38" spans="1:4" ht="26.25" x14ac:dyDescent="0.25">
      <c r="A38" s="9" t="s">
        <v>15</v>
      </c>
      <c r="B38" s="28" t="s">
        <v>31</v>
      </c>
      <c r="C38" s="80">
        <f t="shared" ref="C38" si="4">(C33+C21+C17)/C41</f>
        <v>1.1639636843330488E-3</v>
      </c>
    </row>
    <row r="39" spans="1:4" ht="15" x14ac:dyDescent="0.25">
      <c r="A39" s="9" t="s">
        <v>17</v>
      </c>
      <c r="B39" s="12" t="s">
        <v>32</v>
      </c>
      <c r="C39" s="80">
        <f t="shared" ref="C39" si="5">C35/C41</f>
        <v>2.8711104213548539E-3</v>
      </c>
    </row>
    <row r="40" spans="1:4" x14ac:dyDescent="0.2">
      <c r="A40" s="9"/>
      <c r="B40" s="12"/>
      <c r="C40" s="8"/>
    </row>
    <row r="41" spans="1:4" ht="15.75" thickBot="1" x14ac:dyDescent="0.3">
      <c r="A41" s="19"/>
      <c r="B41" s="15" t="s">
        <v>33</v>
      </c>
      <c r="C41" s="82">
        <v>12887</v>
      </c>
    </row>
    <row r="43" spans="1:4" x14ac:dyDescent="0.2">
      <c r="B43" s="24"/>
    </row>
    <row r="44" spans="1:4" ht="15" x14ac:dyDescent="0.25">
      <c r="C44" s="22"/>
      <c r="D44" s="22"/>
    </row>
    <row r="45" spans="1:4" ht="15" x14ac:dyDescent="0.25">
      <c r="C45" s="22"/>
      <c r="D45" s="22"/>
    </row>
    <row r="46" spans="1:4" x14ac:dyDescent="0.2">
      <c r="C46" s="2"/>
      <c r="D46" s="21"/>
    </row>
    <row r="47" spans="1:4" ht="15" x14ac:dyDescent="0.25">
      <c r="C47" s="22"/>
    </row>
  </sheetData>
  <sheetProtection sheet="1" objects="1" scenarios="1"/>
  <mergeCells count="3">
    <mergeCell ref="A6:A7"/>
    <mergeCell ref="B6:B7"/>
    <mergeCell ref="C6:C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rightToLeft="1" workbookViewId="0">
      <selection activeCell="F21" sqref="F21"/>
    </sheetView>
  </sheetViews>
  <sheetFormatPr defaultRowHeight="14.25" x14ac:dyDescent="0.2"/>
  <cols>
    <col min="1" max="1" width="1.75" bestFit="1" customWidth="1"/>
    <col min="2" max="2" width="55.875" bestFit="1" customWidth="1"/>
    <col min="3" max="3" width="9.875" bestFit="1" customWidth="1"/>
  </cols>
  <sheetData>
    <row r="1" spans="1:6" ht="15" x14ac:dyDescent="0.25">
      <c r="B1" s="27" t="s">
        <v>85</v>
      </c>
    </row>
    <row r="2" spans="1:6" x14ac:dyDescent="0.2">
      <c r="B2" s="1" t="s">
        <v>88</v>
      </c>
      <c r="C2" s="4" t="s">
        <v>72</v>
      </c>
    </row>
    <row r="3" spans="1:6" x14ac:dyDescent="0.2">
      <c r="B3" s="3"/>
      <c r="D3" s="5"/>
      <c r="F3" s="20"/>
    </row>
    <row r="4" spans="1:6" ht="15" x14ac:dyDescent="0.25">
      <c r="B4" s="10" t="s">
        <v>5</v>
      </c>
      <c r="C4" s="2"/>
      <c r="F4" s="20"/>
    </row>
    <row r="5" spans="1:6" ht="16.5" thickBot="1" x14ac:dyDescent="0.3">
      <c r="B5" s="83" t="s">
        <v>91</v>
      </c>
      <c r="C5" s="2"/>
    </row>
    <row r="6" spans="1:6" ht="14.25" customHeight="1" x14ac:dyDescent="0.2">
      <c r="A6" s="89"/>
      <c r="B6" s="85"/>
      <c r="C6" s="87" t="s">
        <v>0</v>
      </c>
    </row>
    <row r="7" spans="1:6" x14ac:dyDescent="0.2">
      <c r="A7" s="90"/>
      <c r="B7" s="86"/>
      <c r="C7" s="88"/>
    </row>
    <row r="8" spans="1:6" ht="15" x14ac:dyDescent="0.25">
      <c r="A8" s="16">
        <v>1</v>
      </c>
      <c r="B8" s="11" t="s">
        <v>11</v>
      </c>
      <c r="C8" s="79">
        <f t="shared" ref="C8" si="0">SUM(C9:C10)</f>
        <v>9</v>
      </c>
    </row>
    <row r="9" spans="1:6" x14ac:dyDescent="0.2">
      <c r="A9" s="9"/>
      <c r="B9" s="12" t="s">
        <v>12</v>
      </c>
      <c r="C9" s="7">
        <v>0</v>
      </c>
    </row>
    <row r="10" spans="1:6" x14ac:dyDescent="0.2">
      <c r="A10" s="9"/>
      <c r="B10" s="12" t="s">
        <v>13</v>
      </c>
      <c r="C10" s="7">
        <v>9</v>
      </c>
    </row>
    <row r="11" spans="1:6" x14ac:dyDescent="0.2">
      <c r="A11" s="9"/>
      <c r="B11" s="12"/>
      <c r="C11" s="8">
        <v>0</v>
      </c>
    </row>
    <row r="12" spans="1:6" ht="15" x14ac:dyDescent="0.25">
      <c r="A12" s="16">
        <v>2</v>
      </c>
      <c r="B12" s="11" t="s">
        <v>14</v>
      </c>
      <c r="C12" s="79">
        <f t="shared" ref="C12" si="1">SUM(C13:C14)</f>
        <v>5</v>
      </c>
    </row>
    <row r="13" spans="1:6" x14ac:dyDescent="0.2">
      <c r="A13" s="9"/>
      <c r="B13" s="13" t="s">
        <v>1</v>
      </c>
      <c r="C13" s="7">
        <v>0</v>
      </c>
    </row>
    <row r="14" spans="1:6" x14ac:dyDescent="0.2">
      <c r="A14" s="9"/>
      <c r="B14" s="13" t="s">
        <v>2</v>
      </c>
      <c r="C14" s="7">
        <v>5</v>
      </c>
    </row>
    <row r="15" spans="1:6" x14ac:dyDescent="0.2">
      <c r="A15" s="65"/>
      <c r="B15" s="66"/>
      <c r="C15" s="8">
        <v>0</v>
      </c>
    </row>
    <row r="16" spans="1:6" ht="15" x14ac:dyDescent="0.25">
      <c r="A16" s="16">
        <v>3</v>
      </c>
      <c r="B16" s="11" t="s">
        <v>7</v>
      </c>
      <c r="C16" s="79">
        <f t="shared" ref="C16" si="2">SUM(C17:C19)</f>
        <v>0</v>
      </c>
    </row>
    <row r="17" spans="1:3" ht="25.5" x14ac:dyDescent="0.2">
      <c r="A17" s="9" t="s">
        <v>15</v>
      </c>
      <c r="B17" s="28" t="s">
        <v>16</v>
      </c>
      <c r="C17" s="7">
        <v>0</v>
      </c>
    </row>
    <row r="18" spans="1:3" x14ac:dyDescent="0.2">
      <c r="A18" s="9" t="s">
        <v>17</v>
      </c>
      <c r="B18" s="28" t="s">
        <v>18</v>
      </c>
      <c r="C18" s="7">
        <v>0</v>
      </c>
    </row>
    <row r="19" spans="1:3" x14ac:dyDescent="0.2">
      <c r="A19" s="9" t="s">
        <v>19</v>
      </c>
      <c r="B19" s="12" t="s">
        <v>3</v>
      </c>
      <c r="C19" s="7">
        <v>0</v>
      </c>
    </row>
    <row r="20" spans="1:3" x14ac:dyDescent="0.2">
      <c r="A20" s="17"/>
      <c r="B20" s="14"/>
      <c r="C20" s="8">
        <v>0</v>
      </c>
    </row>
    <row r="21" spans="1:3" ht="15" x14ac:dyDescent="0.25">
      <c r="A21" s="18">
        <v>4</v>
      </c>
      <c r="B21" s="11" t="s">
        <v>20</v>
      </c>
      <c r="C21" s="79">
        <f>SUM(C22:C29)</f>
        <v>11</v>
      </c>
    </row>
    <row r="22" spans="1:3" x14ac:dyDescent="0.2">
      <c r="A22" s="9"/>
      <c r="B22" s="12" t="s">
        <v>21</v>
      </c>
      <c r="C22" s="7">
        <v>0</v>
      </c>
    </row>
    <row r="23" spans="1:3" x14ac:dyDescent="0.2">
      <c r="A23" s="9"/>
      <c r="B23" s="12" t="s">
        <v>22</v>
      </c>
      <c r="C23" s="7">
        <v>0</v>
      </c>
    </row>
    <row r="24" spans="1:3" x14ac:dyDescent="0.2">
      <c r="A24" s="9"/>
      <c r="B24" s="12" t="s">
        <v>23</v>
      </c>
      <c r="C24" s="7">
        <v>0</v>
      </c>
    </row>
    <row r="25" spans="1:3" x14ac:dyDescent="0.2">
      <c r="A25" s="9"/>
      <c r="B25" s="12" t="s">
        <v>10</v>
      </c>
      <c r="C25" s="7">
        <v>0</v>
      </c>
    </row>
    <row r="26" spans="1:3" x14ac:dyDescent="0.2">
      <c r="A26" s="9"/>
      <c r="B26" s="12" t="s">
        <v>6</v>
      </c>
      <c r="C26" s="7">
        <v>0</v>
      </c>
    </row>
    <row r="27" spans="1:3" x14ac:dyDescent="0.2">
      <c r="A27" s="9"/>
      <c r="B27" s="12" t="s">
        <v>24</v>
      </c>
      <c r="C27" s="7">
        <v>10</v>
      </c>
    </row>
    <row r="28" spans="1:3" x14ac:dyDescent="0.2">
      <c r="A28" s="9"/>
      <c r="B28" s="12" t="s">
        <v>25</v>
      </c>
      <c r="C28" s="7">
        <v>0</v>
      </c>
    </row>
    <row r="29" spans="1:3" x14ac:dyDescent="0.2">
      <c r="A29" s="9"/>
      <c r="B29" s="12" t="s">
        <v>26</v>
      </c>
      <c r="C29" s="7">
        <v>1</v>
      </c>
    </row>
    <row r="30" spans="1:3" x14ac:dyDescent="0.2">
      <c r="A30" s="9"/>
      <c r="B30" s="12"/>
      <c r="C30" s="8">
        <v>0</v>
      </c>
    </row>
    <row r="31" spans="1:3" ht="15" x14ac:dyDescent="0.25">
      <c r="A31" s="9">
        <v>5</v>
      </c>
      <c r="B31" s="11" t="s">
        <v>27</v>
      </c>
      <c r="C31" s="79">
        <f t="shared" ref="C31" si="3">SUM(C32:C33)</f>
        <v>0</v>
      </c>
    </row>
    <row r="32" spans="1:3" x14ac:dyDescent="0.2">
      <c r="A32" s="9" t="s">
        <v>15</v>
      </c>
      <c r="B32" s="12" t="s">
        <v>28</v>
      </c>
      <c r="C32" s="7">
        <v>0</v>
      </c>
    </row>
    <row r="33" spans="1:4" x14ac:dyDescent="0.2">
      <c r="A33" s="9" t="s">
        <v>17</v>
      </c>
      <c r="B33" s="12" t="s">
        <v>29</v>
      </c>
      <c r="C33" s="7">
        <v>0</v>
      </c>
    </row>
    <row r="34" spans="1:4" x14ac:dyDescent="0.2">
      <c r="A34" s="9"/>
      <c r="B34" s="12"/>
      <c r="C34" s="8">
        <v>0</v>
      </c>
    </row>
    <row r="35" spans="1:4" ht="15" x14ac:dyDescent="0.25">
      <c r="A35" s="9"/>
      <c r="B35" s="12" t="s">
        <v>4</v>
      </c>
      <c r="C35" s="81">
        <f>C31+C21+C16+C12+C8</f>
        <v>25</v>
      </c>
    </row>
    <row r="36" spans="1:4" x14ac:dyDescent="0.2">
      <c r="A36" s="9"/>
      <c r="B36" s="12"/>
      <c r="C36" s="8"/>
    </row>
    <row r="37" spans="1:4" ht="15" x14ac:dyDescent="0.25">
      <c r="A37" s="9">
        <v>7</v>
      </c>
      <c r="B37" s="11" t="s">
        <v>30</v>
      </c>
      <c r="C37" s="8"/>
    </row>
    <row r="38" spans="1:4" ht="26.25" x14ac:dyDescent="0.25">
      <c r="A38" s="9" t="s">
        <v>15</v>
      </c>
      <c r="B38" s="28" t="s">
        <v>31</v>
      </c>
      <c r="C38" s="80">
        <f t="shared" ref="C38" si="4">(C33+C21+C17)/C41</f>
        <v>5.1435518563546249E-4</v>
      </c>
    </row>
    <row r="39" spans="1:4" ht="15" x14ac:dyDescent="0.25">
      <c r="A39" s="9" t="s">
        <v>17</v>
      </c>
      <c r="B39" s="12" t="s">
        <v>32</v>
      </c>
      <c r="C39" s="80">
        <f t="shared" ref="C39" si="5">C35/C41</f>
        <v>1.1689890582624147E-3</v>
      </c>
    </row>
    <row r="40" spans="1:4" x14ac:dyDescent="0.2">
      <c r="A40" s="9"/>
      <c r="B40" s="12"/>
      <c r="C40" s="8"/>
    </row>
    <row r="41" spans="1:4" ht="15.75" thickBot="1" x14ac:dyDescent="0.3">
      <c r="A41" s="19"/>
      <c r="B41" s="15" t="s">
        <v>33</v>
      </c>
      <c r="C41" s="82">
        <v>21386</v>
      </c>
    </row>
    <row r="43" spans="1:4" x14ac:dyDescent="0.2">
      <c r="B43" s="24"/>
    </row>
    <row r="44" spans="1:4" ht="15" x14ac:dyDescent="0.25">
      <c r="C44" s="22"/>
      <c r="D44" s="22"/>
    </row>
    <row r="45" spans="1:4" ht="15" x14ac:dyDescent="0.25">
      <c r="C45" s="22"/>
      <c r="D45" s="22"/>
    </row>
    <row r="46" spans="1:4" x14ac:dyDescent="0.2">
      <c r="C46" s="2"/>
      <c r="D46" s="21"/>
    </row>
    <row r="47" spans="1:4" ht="15" x14ac:dyDescent="0.25">
      <c r="C47" s="22"/>
    </row>
  </sheetData>
  <sheetProtection sheet="1" objects="1" scenarios="1"/>
  <mergeCells count="3">
    <mergeCell ref="A6:A7"/>
    <mergeCell ref="B6:B7"/>
    <mergeCell ref="C6:C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rightToLeft="1" workbookViewId="0">
      <selection activeCell="F21" sqref="F21"/>
    </sheetView>
  </sheetViews>
  <sheetFormatPr defaultRowHeight="14.25" x14ac:dyDescent="0.2"/>
  <cols>
    <col min="1" max="1" width="1.75" bestFit="1" customWidth="1"/>
    <col min="2" max="2" width="55.875" bestFit="1" customWidth="1"/>
    <col min="3" max="3" width="9.875" bestFit="1" customWidth="1"/>
  </cols>
  <sheetData>
    <row r="1" spans="1:6" ht="15" x14ac:dyDescent="0.25">
      <c r="B1" s="27" t="s">
        <v>85</v>
      </c>
    </row>
    <row r="2" spans="1:6" x14ac:dyDescent="0.2">
      <c r="B2" s="1" t="s">
        <v>88</v>
      </c>
      <c r="C2" s="4" t="s">
        <v>72</v>
      </c>
    </row>
    <row r="3" spans="1:6" x14ac:dyDescent="0.2">
      <c r="B3" s="3"/>
      <c r="D3" s="5"/>
      <c r="F3" s="20"/>
    </row>
    <row r="4" spans="1:6" ht="15" x14ac:dyDescent="0.25">
      <c r="B4" s="10" t="s">
        <v>5</v>
      </c>
      <c r="C4" s="2"/>
      <c r="F4" s="20"/>
    </row>
    <row r="5" spans="1:6" ht="16.5" thickBot="1" x14ac:dyDescent="0.3">
      <c r="B5" s="83" t="s">
        <v>90</v>
      </c>
      <c r="C5" s="2"/>
    </row>
    <row r="6" spans="1:6" ht="14.25" customHeight="1" x14ac:dyDescent="0.2">
      <c r="A6" s="89"/>
      <c r="B6" s="85"/>
      <c r="C6" s="87" t="s">
        <v>0</v>
      </c>
    </row>
    <row r="7" spans="1:6" x14ac:dyDescent="0.2">
      <c r="A7" s="90"/>
      <c r="B7" s="86"/>
      <c r="C7" s="88"/>
    </row>
    <row r="8" spans="1:6" ht="15" x14ac:dyDescent="0.25">
      <c r="A8" s="16">
        <v>1</v>
      </c>
      <c r="B8" s="11" t="s">
        <v>11</v>
      </c>
      <c r="C8" s="79">
        <f t="shared" ref="C8" si="0">SUM(C9:C10)</f>
        <v>11</v>
      </c>
    </row>
    <row r="9" spans="1:6" x14ac:dyDescent="0.2">
      <c r="A9" s="9"/>
      <c r="B9" s="12" t="s">
        <v>12</v>
      </c>
      <c r="C9" s="7">
        <v>0</v>
      </c>
    </row>
    <row r="10" spans="1:6" x14ac:dyDescent="0.2">
      <c r="A10" s="9"/>
      <c r="B10" s="12" t="s">
        <v>13</v>
      </c>
      <c r="C10" s="7">
        <v>11</v>
      </c>
    </row>
    <row r="11" spans="1:6" x14ac:dyDescent="0.2">
      <c r="A11" s="9"/>
      <c r="B11" s="12"/>
      <c r="C11" s="8">
        <v>0</v>
      </c>
    </row>
    <row r="12" spans="1:6" ht="15" x14ac:dyDescent="0.25">
      <c r="A12" s="16">
        <v>2</v>
      </c>
      <c r="B12" s="11" t="s">
        <v>14</v>
      </c>
      <c r="C12" s="79">
        <f t="shared" ref="C12" si="1">SUM(C13:C14)</f>
        <v>6</v>
      </c>
    </row>
    <row r="13" spans="1:6" x14ac:dyDescent="0.2">
      <c r="A13" s="9"/>
      <c r="B13" s="13" t="s">
        <v>1</v>
      </c>
      <c r="C13" s="7">
        <v>0</v>
      </c>
    </row>
    <row r="14" spans="1:6" x14ac:dyDescent="0.2">
      <c r="A14" s="9"/>
      <c r="B14" s="13" t="s">
        <v>2</v>
      </c>
      <c r="C14" s="7">
        <v>6</v>
      </c>
    </row>
    <row r="15" spans="1:6" x14ac:dyDescent="0.2">
      <c r="A15" s="65"/>
      <c r="B15" s="66"/>
      <c r="C15" s="8">
        <v>0</v>
      </c>
    </row>
    <row r="16" spans="1:6" ht="15" x14ac:dyDescent="0.25">
      <c r="A16" s="16">
        <v>3</v>
      </c>
      <c r="B16" s="11" t="s">
        <v>7</v>
      </c>
      <c r="C16" s="79">
        <f t="shared" ref="C16" si="2">SUM(C17:C19)</f>
        <v>0</v>
      </c>
    </row>
    <row r="17" spans="1:3" ht="25.5" x14ac:dyDescent="0.2">
      <c r="A17" s="9" t="s">
        <v>15</v>
      </c>
      <c r="B17" s="28" t="s">
        <v>16</v>
      </c>
      <c r="C17" s="7">
        <v>0</v>
      </c>
    </row>
    <row r="18" spans="1:3" x14ac:dyDescent="0.2">
      <c r="A18" s="9" t="s">
        <v>17</v>
      </c>
      <c r="B18" s="28" t="s">
        <v>18</v>
      </c>
      <c r="C18" s="7">
        <v>0</v>
      </c>
    </row>
    <row r="19" spans="1:3" x14ac:dyDescent="0.2">
      <c r="A19" s="9" t="s">
        <v>19</v>
      </c>
      <c r="B19" s="12" t="s">
        <v>3</v>
      </c>
      <c r="C19" s="7">
        <v>0</v>
      </c>
    </row>
    <row r="20" spans="1:3" x14ac:dyDescent="0.2">
      <c r="A20" s="17"/>
      <c r="B20" s="14"/>
      <c r="C20" s="8">
        <v>0</v>
      </c>
    </row>
    <row r="21" spans="1:3" ht="15" x14ac:dyDescent="0.25">
      <c r="A21" s="18">
        <v>4</v>
      </c>
      <c r="B21" s="11" t="s">
        <v>20</v>
      </c>
      <c r="C21" s="79">
        <f>SUM(C22:C29)</f>
        <v>27</v>
      </c>
    </row>
    <row r="22" spans="1:3" x14ac:dyDescent="0.2">
      <c r="A22" s="9"/>
      <c r="B22" s="12" t="s">
        <v>21</v>
      </c>
      <c r="C22" s="7">
        <v>0</v>
      </c>
    </row>
    <row r="23" spans="1:3" x14ac:dyDescent="0.2">
      <c r="A23" s="9"/>
      <c r="B23" s="12" t="s">
        <v>22</v>
      </c>
      <c r="C23" s="7">
        <v>0</v>
      </c>
    </row>
    <row r="24" spans="1:3" x14ac:dyDescent="0.2">
      <c r="A24" s="9"/>
      <c r="B24" s="12" t="s">
        <v>23</v>
      </c>
      <c r="C24" s="7">
        <v>0</v>
      </c>
    </row>
    <row r="25" spans="1:3" x14ac:dyDescent="0.2">
      <c r="A25" s="9"/>
      <c r="B25" s="12" t="s">
        <v>10</v>
      </c>
      <c r="C25" s="7">
        <v>0</v>
      </c>
    </row>
    <row r="26" spans="1:3" x14ac:dyDescent="0.2">
      <c r="A26" s="9"/>
      <c r="B26" s="12" t="s">
        <v>6</v>
      </c>
      <c r="C26" s="7">
        <v>0</v>
      </c>
    </row>
    <row r="27" spans="1:3" x14ac:dyDescent="0.2">
      <c r="A27" s="9"/>
      <c r="B27" s="12" t="s">
        <v>24</v>
      </c>
      <c r="C27" s="7">
        <v>27</v>
      </c>
    </row>
    <row r="28" spans="1:3" x14ac:dyDescent="0.2">
      <c r="A28" s="9"/>
      <c r="B28" s="12" t="s">
        <v>25</v>
      </c>
      <c r="C28" s="7">
        <v>0</v>
      </c>
    </row>
    <row r="29" spans="1:3" x14ac:dyDescent="0.2">
      <c r="A29" s="9"/>
      <c r="B29" s="12" t="s">
        <v>26</v>
      </c>
      <c r="C29" s="7">
        <v>0</v>
      </c>
    </row>
    <row r="30" spans="1:3" x14ac:dyDescent="0.2">
      <c r="A30" s="9"/>
      <c r="B30" s="12"/>
      <c r="C30" s="8">
        <v>0</v>
      </c>
    </row>
    <row r="31" spans="1:3" ht="15" x14ac:dyDescent="0.25">
      <c r="A31" s="9">
        <v>5</v>
      </c>
      <c r="B31" s="11" t="s">
        <v>27</v>
      </c>
      <c r="C31" s="79">
        <f t="shared" ref="C31" si="3">SUM(C32:C33)</f>
        <v>0</v>
      </c>
    </row>
    <row r="32" spans="1:3" x14ac:dyDescent="0.2">
      <c r="A32" s="9" t="s">
        <v>15</v>
      </c>
      <c r="B32" s="12" t="s">
        <v>28</v>
      </c>
      <c r="C32" s="7">
        <v>0</v>
      </c>
    </row>
    <row r="33" spans="1:4" x14ac:dyDescent="0.2">
      <c r="A33" s="9" t="s">
        <v>17</v>
      </c>
      <c r="B33" s="12" t="s">
        <v>29</v>
      </c>
      <c r="C33" s="7">
        <v>0</v>
      </c>
    </row>
    <row r="34" spans="1:4" x14ac:dyDescent="0.2">
      <c r="A34" s="9"/>
      <c r="B34" s="12"/>
      <c r="C34" s="8">
        <v>0</v>
      </c>
    </row>
    <row r="35" spans="1:4" ht="15" x14ac:dyDescent="0.25">
      <c r="A35" s="9"/>
      <c r="B35" s="12" t="s">
        <v>4</v>
      </c>
      <c r="C35" s="81">
        <f>C31+C21+C16+C12+C8</f>
        <v>44</v>
      </c>
    </row>
    <row r="36" spans="1:4" x14ac:dyDescent="0.2">
      <c r="A36" s="9"/>
      <c r="B36" s="12"/>
      <c r="C36" s="8"/>
    </row>
    <row r="37" spans="1:4" ht="15" x14ac:dyDescent="0.25">
      <c r="A37" s="9">
        <v>7</v>
      </c>
      <c r="B37" s="11" t="s">
        <v>30</v>
      </c>
      <c r="C37" s="8"/>
    </row>
    <row r="38" spans="1:4" ht="26.25" x14ac:dyDescent="0.25">
      <c r="A38" s="9" t="s">
        <v>15</v>
      </c>
      <c r="B38" s="28" t="s">
        <v>31</v>
      </c>
      <c r="C38" s="80">
        <f t="shared" ref="C38" si="4">(C33+C21+C17)/C41</f>
        <v>8.0340405272711041E-4</v>
      </c>
    </row>
    <row r="39" spans="1:4" ht="15" x14ac:dyDescent="0.25">
      <c r="A39" s="9" t="s">
        <v>17</v>
      </c>
      <c r="B39" s="12" t="s">
        <v>32</v>
      </c>
      <c r="C39" s="80">
        <f t="shared" ref="C39" si="5">C35/C41</f>
        <v>1.3092510488886245E-3</v>
      </c>
    </row>
    <row r="40" spans="1:4" x14ac:dyDescent="0.2">
      <c r="A40" s="9"/>
      <c r="B40" s="12"/>
      <c r="C40" s="8"/>
    </row>
    <row r="41" spans="1:4" ht="15.75" thickBot="1" x14ac:dyDescent="0.3">
      <c r="A41" s="19"/>
      <c r="B41" s="15" t="s">
        <v>33</v>
      </c>
      <c r="C41" s="82">
        <v>33607</v>
      </c>
    </row>
    <row r="43" spans="1:4" x14ac:dyDescent="0.2">
      <c r="B43" s="24"/>
    </row>
    <row r="44" spans="1:4" ht="15" x14ac:dyDescent="0.25">
      <c r="C44" s="22"/>
      <c r="D44" s="22"/>
    </row>
    <row r="45" spans="1:4" ht="15" x14ac:dyDescent="0.25">
      <c r="C45" s="22"/>
      <c r="D45" s="22"/>
    </row>
    <row r="46" spans="1:4" x14ac:dyDescent="0.2">
      <c r="C46" s="2"/>
      <c r="D46" s="21"/>
    </row>
    <row r="47" spans="1:4" ht="15" x14ac:dyDescent="0.25">
      <c r="C47" s="22"/>
    </row>
  </sheetData>
  <sheetProtection sheet="1" objects="1" scenarios="1"/>
  <mergeCells count="3">
    <mergeCell ref="A6:A7"/>
    <mergeCell ref="B6:B7"/>
    <mergeCell ref="C6:C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3">
    <pageSetUpPr fitToPage="1"/>
  </sheetPr>
  <dimension ref="A1:D47"/>
  <sheetViews>
    <sheetView rightToLeft="1" topLeftCell="A25" workbookViewId="0">
      <selection activeCell="C22" sqref="C22:C23"/>
    </sheetView>
  </sheetViews>
  <sheetFormatPr defaultRowHeight="14.25" x14ac:dyDescent="0.2"/>
  <cols>
    <col min="1" max="1" width="1.875" bestFit="1" customWidth="1"/>
    <col min="2" max="2" width="55.875" bestFit="1" customWidth="1"/>
    <col min="3" max="3" width="11.375" customWidth="1"/>
    <col min="5" max="5" width="10.625" customWidth="1"/>
    <col min="6" max="6" width="10.75" customWidth="1"/>
    <col min="7" max="7" width="11.375" customWidth="1"/>
    <col min="8" max="8" width="11.125" customWidth="1"/>
  </cols>
  <sheetData>
    <row r="1" spans="1:4" ht="15" x14ac:dyDescent="0.25">
      <c r="B1" s="27" t="s">
        <v>85</v>
      </c>
    </row>
    <row r="2" spans="1:4" x14ac:dyDescent="0.2">
      <c r="B2" s="1" t="s">
        <v>88</v>
      </c>
      <c r="C2" s="4" t="s">
        <v>72</v>
      </c>
    </row>
    <row r="3" spans="1:4" x14ac:dyDescent="0.2">
      <c r="B3" s="3"/>
      <c r="D3" s="5"/>
    </row>
    <row r="4" spans="1:4" ht="15" x14ac:dyDescent="0.25">
      <c r="B4" s="10" t="s">
        <v>5</v>
      </c>
      <c r="C4" s="2"/>
    </row>
    <row r="5" spans="1:4" ht="32.25" thickBot="1" x14ac:dyDescent="0.3">
      <c r="B5" s="84" t="s">
        <v>89</v>
      </c>
      <c r="C5" s="2"/>
    </row>
    <row r="6" spans="1:4" ht="14.25" customHeight="1" x14ac:dyDescent="0.2">
      <c r="A6" s="89"/>
      <c r="B6" s="85"/>
      <c r="C6" s="87" t="s">
        <v>0</v>
      </c>
    </row>
    <row r="7" spans="1:4" x14ac:dyDescent="0.2">
      <c r="A7" s="90"/>
      <c r="B7" s="86"/>
      <c r="C7" s="88"/>
    </row>
    <row r="8" spans="1:4" ht="15" x14ac:dyDescent="0.25">
      <c r="A8" s="16">
        <v>1</v>
      </c>
      <c r="B8" s="11" t="s">
        <v>11</v>
      </c>
      <c r="C8" s="79">
        <f t="shared" ref="C8" si="0">SUM(C9:C10)</f>
        <v>2516</v>
      </c>
    </row>
    <row r="9" spans="1:4" x14ac:dyDescent="0.2">
      <c r="A9" s="9"/>
      <c r="B9" s="12" t="s">
        <v>12</v>
      </c>
      <c r="C9" s="7">
        <f>כהלכה!C9+'פאסיבי כללי'!C9+'לבני 60 ומעלה'!C9+'לבני 50 עד 60'!C9+'לבני 50 ומטה'!C9+'אג"ח ממשלתי ישראלי'!C9+'חו"ל'!C9+'שקלי טווח קצר'!C9+מניות!C9+'אג"ח'!C9+'ביג כללי לפחות 30% מניות'!C9+'אג"ח עד 10% מניות'!C9+כללי!C9</f>
        <v>12</v>
      </c>
    </row>
    <row r="10" spans="1:4" x14ac:dyDescent="0.2">
      <c r="A10" s="9"/>
      <c r="B10" s="12" t="s">
        <v>13</v>
      </c>
      <c r="C10" s="7">
        <f>כהלכה!C10+'פאסיבי כללי'!C10+'לבני 60 ומעלה'!C10+'לבני 50 עד 60'!C10+'לבני 50 ומטה'!C10+'אג"ח ממשלתי ישראלי'!C10+'חו"ל'!C10+'שקלי טווח קצר'!C10+מניות!C10+'אג"ח'!C10+'ביג כללי לפחות 30% מניות'!C10+'אג"ח עד 10% מניות'!C10+כללי!C10</f>
        <v>2504</v>
      </c>
    </row>
    <row r="11" spans="1:4" x14ac:dyDescent="0.2">
      <c r="A11" s="9"/>
      <c r="B11" s="12"/>
      <c r="C11" s="8">
        <v>0</v>
      </c>
    </row>
    <row r="12" spans="1:4" ht="15" x14ac:dyDescent="0.25">
      <c r="A12" s="16">
        <v>2</v>
      </c>
      <c r="B12" s="11" t="s">
        <v>14</v>
      </c>
      <c r="C12" s="79">
        <f t="shared" ref="C12" si="1">SUM(C13:C14)</f>
        <v>1085</v>
      </c>
    </row>
    <row r="13" spans="1:4" x14ac:dyDescent="0.2">
      <c r="A13" s="9"/>
      <c r="B13" s="13" t="s">
        <v>1</v>
      </c>
      <c r="C13" s="7">
        <f>כהלכה!C13+'פאסיבי כללי'!C13+'לבני 60 ומעלה'!C13+'לבני 50 עד 60'!C13+'לבני 50 ומטה'!C13+'אג"ח ממשלתי ישראלי'!C13+'חו"ל'!C13+'שקלי טווח קצר'!C13+מניות!C13+'אג"ח'!C13+'ביג כללי לפחות 30% מניות'!C13+'אג"ח עד 10% מניות'!C13+כללי!C13</f>
        <v>0</v>
      </c>
    </row>
    <row r="14" spans="1:4" x14ac:dyDescent="0.2">
      <c r="A14" s="9"/>
      <c r="B14" s="13" t="s">
        <v>2</v>
      </c>
      <c r="C14" s="7">
        <f>כהלכה!C14+'פאסיבי כללי'!C14+'לבני 60 ומעלה'!C14+'לבני 50 עד 60'!C14+'לבני 50 ומטה'!C14+'אג"ח ממשלתי ישראלי'!C14+'חו"ל'!C14+'שקלי טווח קצר'!C14+מניות!C14+'אג"ח'!C14+'ביג כללי לפחות 30% מניות'!C14+'אג"ח עד 10% מניות'!C14+כללי!C14</f>
        <v>1085</v>
      </c>
    </row>
    <row r="15" spans="1:4" x14ac:dyDescent="0.2">
      <c r="A15" s="25"/>
      <c r="B15" s="26"/>
      <c r="C15" s="8">
        <v>0</v>
      </c>
    </row>
    <row r="16" spans="1:4" ht="15" x14ac:dyDescent="0.25">
      <c r="A16" s="16">
        <v>3</v>
      </c>
      <c r="B16" s="11" t="s">
        <v>7</v>
      </c>
      <c r="C16" s="79">
        <f t="shared" ref="C16" si="2">SUM(C17:C19)</f>
        <v>978</v>
      </c>
    </row>
    <row r="17" spans="1:3" ht="25.5" x14ac:dyDescent="0.2">
      <c r="A17" s="9" t="s">
        <v>15</v>
      </c>
      <c r="B17" s="28" t="s">
        <v>16</v>
      </c>
      <c r="C17" s="7">
        <f>כהלכה!C17+'פאסיבי כללי'!C17+'לבני 60 ומעלה'!C17+'לבני 50 עד 60'!C17+'לבני 50 ומטה'!C17+'אג"ח ממשלתי ישראלי'!C17+'חו"ל'!C17+'שקלי טווח קצר'!C17+מניות!C17+'אג"ח'!C17+'ביג כללי לפחות 30% מניות'!C17+'אג"ח עד 10% מניות'!C17+כללי!C17</f>
        <v>262</v>
      </c>
    </row>
    <row r="18" spans="1:3" x14ac:dyDescent="0.2">
      <c r="A18" s="9" t="s">
        <v>17</v>
      </c>
      <c r="B18" s="28" t="s">
        <v>18</v>
      </c>
      <c r="C18" s="7">
        <f>כהלכה!C18+'פאסיבי כללי'!C18+'לבני 60 ומעלה'!C18+'לבני 50 עד 60'!C18+'לבני 50 ומטה'!C18+'אג"ח ממשלתי ישראלי'!C18+'חו"ל'!C18+'שקלי טווח קצר'!C18+מניות!C18+'אג"ח'!C18+'ביג כללי לפחות 30% מניות'!C18+'אג"ח עד 10% מניות'!C18+כללי!C18</f>
        <v>44</v>
      </c>
    </row>
    <row r="19" spans="1:3" x14ac:dyDescent="0.2">
      <c r="A19" s="9" t="s">
        <v>19</v>
      </c>
      <c r="B19" s="12" t="s">
        <v>3</v>
      </c>
      <c r="C19" s="7">
        <f>כהלכה!C19+'פאסיבי כללי'!C19+'לבני 60 ומעלה'!C19+'לבני 50 עד 60'!C19+'לבני 50 ומטה'!C19+'אג"ח ממשלתי ישראלי'!C19+'חו"ל'!C19+'שקלי טווח קצר'!C19+מניות!C19+'אג"ח'!C19+'ביג כללי לפחות 30% מניות'!C19+'אג"ח עד 10% מניות'!C19+כללי!C19</f>
        <v>672</v>
      </c>
    </row>
    <row r="20" spans="1:3" x14ac:dyDescent="0.2">
      <c r="A20" s="17"/>
      <c r="B20" s="14"/>
      <c r="C20" s="8">
        <v>0</v>
      </c>
    </row>
    <row r="21" spans="1:3" ht="15" x14ac:dyDescent="0.25">
      <c r="A21" s="18">
        <v>4</v>
      </c>
      <c r="B21" s="11" t="s">
        <v>20</v>
      </c>
      <c r="C21" s="79">
        <f>SUM(C22:C29)</f>
        <v>13095</v>
      </c>
    </row>
    <row r="22" spans="1:3" x14ac:dyDescent="0.2">
      <c r="A22" s="9"/>
      <c r="B22" s="12" t="s">
        <v>21</v>
      </c>
      <c r="C22" s="7">
        <f>כהלכה!C22+'פאסיבי כללי'!C22+'לבני 60 ומעלה'!C22+'לבני 50 עד 60'!C22+'לבני 50 ומטה'!C22+'אג"ח ממשלתי ישראלי'!C22+'חו"ל'!C22+'שקלי טווח קצר'!C22+מניות!C22+'אג"ח'!C22+'ביג כללי לפחות 30% מניות'!C22+'אג"ח עד 10% מניות'!C22+כללי!C22</f>
        <v>1432</v>
      </c>
    </row>
    <row r="23" spans="1:3" x14ac:dyDescent="0.2">
      <c r="A23" s="9"/>
      <c r="B23" s="12" t="s">
        <v>22</v>
      </c>
      <c r="C23" s="7">
        <f>כהלכה!C23+'פאסיבי כללי'!C23+'לבני 60 ומעלה'!C23+'לבני 50 עד 60'!C23+'לבני 50 ומטה'!C23+'אג"ח ממשלתי ישראלי'!C23+'חו"ל'!C23+'שקלי טווח קצר'!C23+מניות!C23+'אג"ח'!C23+'ביג כללי לפחות 30% מניות'!C23+'אג"ח עד 10% מניות'!C23+כללי!C23</f>
        <v>4242</v>
      </c>
    </row>
    <row r="24" spans="1:3" x14ac:dyDescent="0.2">
      <c r="A24" s="9"/>
      <c r="B24" s="12" t="s">
        <v>23</v>
      </c>
      <c r="C24" s="7">
        <v>0</v>
      </c>
    </row>
    <row r="25" spans="1:3" x14ac:dyDescent="0.2">
      <c r="A25" s="9"/>
      <c r="B25" s="12" t="s">
        <v>10</v>
      </c>
      <c r="C25" s="7">
        <v>0</v>
      </c>
    </row>
    <row r="26" spans="1:3" x14ac:dyDescent="0.2">
      <c r="A26" s="9"/>
      <c r="B26" s="12" t="s">
        <v>6</v>
      </c>
      <c r="C26" s="7">
        <f>כהלכה!C26+'פאסיבי כללי'!C26+'לבני 60 ומעלה'!C26+'לבני 50 עד 60'!C26+'לבני 50 ומטה'!C26+'אג"ח ממשלתי ישראלי'!C26+'חו"ל'!C26+'שקלי טווח קצר'!C26+מניות!C26+'אג"ח'!C26+'ביג כללי לפחות 30% מניות'!C26+'אג"ח עד 10% מניות'!C26+כללי!C26</f>
        <v>2</v>
      </c>
    </row>
    <row r="27" spans="1:3" x14ac:dyDescent="0.2">
      <c r="A27" s="9"/>
      <c r="B27" s="12" t="s">
        <v>24</v>
      </c>
      <c r="C27" s="7">
        <f>כהלכה!C27+'פאסיבי כללי'!C27+'לבני 60 ומעלה'!C27+'לבני 50 עד 60'!C27+'לבני 50 ומטה'!C27+'אג"ח ממשלתי ישראלי'!C27+'חו"ל'!C27+'שקלי טווח קצר'!C27+מניות!C27+'אג"ח'!C27+'ביג כללי לפחות 30% מניות'!C27+'אג"ח עד 10% מניות'!C27+כללי!C27</f>
        <v>2296</v>
      </c>
    </row>
    <row r="28" spans="1:3" x14ac:dyDescent="0.2">
      <c r="A28" s="9"/>
      <c r="B28" s="12" t="s">
        <v>25</v>
      </c>
      <c r="C28" s="7">
        <f>כהלכה!C28+'פאסיבי כללי'!C28+'לבני 60 ומעלה'!C28+'לבני 50 עד 60'!C28+'לבני 50 ומטה'!C28+'אג"ח ממשלתי ישראלי'!C28+'חו"ל'!C28+'שקלי טווח קצר'!C28+מניות!C28+'אג"ח'!C28+'ביג כללי לפחות 30% מניות'!C28+'אג"ח עד 10% מניות'!C28+כללי!C28</f>
        <v>0</v>
      </c>
    </row>
    <row r="29" spans="1:3" x14ac:dyDescent="0.2">
      <c r="A29" s="9"/>
      <c r="B29" s="12" t="s">
        <v>26</v>
      </c>
      <c r="C29" s="7">
        <f>כהלכה!C29+'פאסיבי כללי'!C29+'לבני 60 ומעלה'!C29+'לבני 50 עד 60'!C29+'לבני 50 ומטה'!C29+'אג"ח ממשלתי ישראלי'!C29+'חו"ל'!C29+'שקלי טווח קצר'!C29+מניות!C29+'אג"ח'!C29+'ביג כללי לפחות 30% מניות'!C29+'אג"ח עד 10% מניות'!C29+כללי!C29</f>
        <v>5123</v>
      </c>
    </row>
    <row r="30" spans="1:3" x14ac:dyDescent="0.2">
      <c r="A30" s="9"/>
      <c r="B30" s="12"/>
      <c r="C30" s="8">
        <v>0</v>
      </c>
    </row>
    <row r="31" spans="1:3" ht="15" x14ac:dyDescent="0.25">
      <c r="A31" s="9">
        <v>5</v>
      </c>
      <c r="B31" s="11" t="s">
        <v>27</v>
      </c>
      <c r="C31" s="79">
        <f t="shared" ref="C31" si="3">SUM(C32:C33)</f>
        <v>0</v>
      </c>
    </row>
    <row r="32" spans="1:3" x14ac:dyDescent="0.2">
      <c r="A32" s="9" t="s">
        <v>15</v>
      </c>
      <c r="B32" s="12" t="s">
        <v>28</v>
      </c>
      <c r="C32" s="7">
        <v>0</v>
      </c>
    </row>
    <row r="33" spans="1:4" x14ac:dyDescent="0.2">
      <c r="A33" s="9" t="s">
        <v>17</v>
      </c>
      <c r="B33" s="12" t="s">
        <v>29</v>
      </c>
      <c r="C33" s="7">
        <v>0</v>
      </c>
    </row>
    <row r="34" spans="1:4" x14ac:dyDescent="0.2">
      <c r="A34" s="9"/>
      <c r="B34" s="12"/>
      <c r="C34" s="8">
        <v>0</v>
      </c>
    </row>
    <row r="35" spans="1:4" ht="15" x14ac:dyDescent="0.25">
      <c r="A35" s="9"/>
      <c r="B35" s="12" t="s">
        <v>4</v>
      </c>
      <c r="C35" s="81">
        <f>C31+C21+C16+C12+C8</f>
        <v>17674</v>
      </c>
    </row>
    <row r="36" spans="1:4" x14ac:dyDescent="0.2">
      <c r="A36" s="9"/>
      <c r="B36" s="12"/>
      <c r="C36" s="8"/>
    </row>
    <row r="37" spans="1:4" ht="15" x14ac:dyDescent="0.25">
      <c r="A37" s="9">
        <v>7</v>
      </c>
      <c r="B37" s="11" t="s">
        <v>30</v>
      </c>
      <c r="C37" s="8"/>
    </row>
    <row r="38" spans="1:4" ht="26.25" x14ac:dyDescent="0.25">
      <c r="A38" s="9" t="s">
        <v>15</v>
      </c>
      <c r="B38" s="28" t="s">
        <v>31</v>
      </c>
      <c r="C38" s="80">
        <f t="shared" ref="C38" si="4">(C33+C21+C17)/C41</f>
        <v>1.0081132093699508E-3</v>
      </c>
    </row>
    <row r="39" spans="1:4" ht="15" x14ac:dyDescent="0.25">
      <c r="A39" s="9" t="s">
        <v>17</v>
      </c>
      <c r="B39" s="12" t="s">
        <v>32</v>
      </c>
      <c r="C39" s="80">
        <f t="shared" ref="C39" si="5">C35/C41</f>
        <v>1.3339367269899311E-3</v>
      </c>
    </row>
    <row r="40" spans="1:4" x14ac:dyDescent="0.2">
      <c r="A40" s="9"/>
      <c r="B40" s="12"/>
      <c r="C40" s="8"/>
    </row>
    <row r="41" spans="1:4" ht="15.75" thickBot="1" x14ac:dyDescent="0.3">
      <c r="A41" s="19"/>
      <c r="B41" s="15" t="s">
        <v>33</v>
      </c>
      <c r="C41" s="81">
        <f>כהלכה!C41+'פאסיבי כללי'!C41+'לבני 60 ומעלה'!C41+'לבני 50 עד 60'!C41+'לבני 50 ומטה'!C41+'אג"ח ממשלתי ישראלי'!C41+'חו"ל'!C41+'שקלי טווח קצר'!C41+מניות!C41+'אג"ח'!C41+'ביג כללי לפחות 30% מניות'!C41+'אג"ח עד 10% מניות'!C41+כללי!C41</f>
        <v>13249504</v>
      </c>
    </row>
    <row r="43" spans="1:4" x14ac:dyDescent="0.2">
      <c r="B43" s="24"/>
    </row>
    <row r="44" spans="1:4" ht="15" x14ac:dyDescent="0.25">
      <c r="C44" s="22"/>
      <c r="D44" s="22"/>
    </row>
    <row r="45" spans="1:4" ht="15" x14ac:dyDescent="0.25">
      <c r="C45" s="22"/>
      <c r="D45" s="22"/>
    </row>
    <row r="46" spans="1:4" x14ac:dyDescent="0.2">
      <c r="C46" s="2"/>
      <c r="D46" s="21"/>
    </row>
    <row r="47" spans="1:4" ht="15" x14ac:dyDescent="0.25">
      <c r="C47" s="22"/>
    </row>
  </sheetData>
  <sheetProtection sheet="1" objects="1" scenarios="1"/>
  <mergeCells count="3">
    <mergeCell ref="A6:A7"/>
    <mergeCell ref="B6:B7"/>
    <mergeCell ref="C6:C7"/>
  </mergeCells>
  <pageMargins left="0.70866141732283461" right="0.70866141732283461" top="0.3543307086614173" bottom="0.3543307086614173" header="0" footer="0"/>
  <pageSetup paperSize="9" scale="5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9"/>
  <sheetViews>
    <sheetView rightToLeft="1" topLeftCell="A49" workbookViewId="0">
      <selection activeCell="G47" sqref="G47"/>
    </sheetView>
  </sheetViews>
  <sheetFormatPr defaultRowHeight="14.25" x14ac:dyDescent="0.2"/>
  <cols>
    <col min="1" max="1" width="4.5" customWidth="1"/>
    <col min="2" max="2" width="7.25" customWidth="1"/>
    <col min="3" max="3" width="77.25" customWidth="1"/>
    <col min="4" max="4" width="10.625" customWidth="1"/>
  </cols>
  <sheetData>
    <row r="1" spans="1:4" ht="15" x14ac:dyDescent="0.25">
      <c r="A1" s="27" t="s">
        <v>85</v>
      </c>
      <c r="B1" s="27"/>
    </row>
    <row r="2" spans="1:4" x14ac:dyDescent="0.2">
      <c r="A2" s="30" t="s">
        <v>87</v>
      </c>
      <c r="B2" s="29"/>
      <c r="C2" s="4"/>
      <c r="D2" t="s">
        <v>72</v>
      </c>
    </row>
    <row r="3" spans="1:4" ht="15" x14ac:dyDescent="0.25">
      <c r="A3" s="10" t="s">
        <v>5</v>
      </c>
      <c r="B3" s="30"/>
      <c r="C3" s="31"/>
    </row>
    <row r="4" spans="1:4" ht="16.5" thickBot="1" x14ac:dyDescent="0.3">
      <c r="A4" s="83" t="s">
        <v>89</v>
      </c>
    </row>
    <row r="5" spans="1:4" x14ac:dyDescent="0.2">
      <c r="A5" s="32" t="s">
        <v>34</v>
      </c>
      <c r="B5" s="67"/>
      <c r="C5" s="33"/>
      <c r="D5" s="34" t="s">
        <v>0</v>
      </c>
    </row>
    <row r="6" spans="1:4" x14ac:dyDescent="0.2">
      <c r="A6" s="35" t="s">
        <v>35</v>
      </c>
      <c r="B6" s="68"/>
      <c r="C6" s="46"/>
      <c r="D6" s="36"/>
    </row>
    <row r="7" spans="1:4" x14ac:dyDescent="0.2">
      <c r="A7" s="37"/>
      <c r="B7" s="69">
        <v>1</v>
      </c>
      <c r="C7" s="43" t="s">
        <v>37</v>
      </c>
      <c r="D7" s="39">
        <v>12</v>
      </c>
    </row>
    <row r="8" spans="1:4" x14ac:dyDescent="0.2">
      <c r="A8" s="37"/>
      <c r="B8" s="69">
        <v>2</v>
      </c>
      <c r="C8" s="43" t="s">
        <v>65</v>
      </c>
      <c r="D8" s="39">
        <v>0</v>
      </c>
    </row>
    <row r="9" spans="1:4" x14ac:dyDescent="0.2">
      <c r="A9" s="37"/>
      <c r="B9" s="69">
        <v>3</v>
      </c>
      <c r="C9" s="43" t="s">
        <v>65</v>
      </c>
      <c r="D9" s="39">
        <v>0</v>
      </c>
    </row>
    <row r="10" spans="1:4" x14ac:dyDescent="0.2">
      <c r="A10" s="40" t="s">
        <v>36</v>
      </c>
      <c r="B10" s="70"/>
      <c r="C10" s="38"/>
      <c r="D10" s="36"/>
    </row>
    <row r="11" spans="1:4" x14ac:dyDescent="0.2">
      <c r="A11" s="42"/>
      <c r="B11" s="71">
        <v>1</v>
      </c>
      <c r="C11" s="43" t="s">
        <v>37</v>
      </c>
      <c r="D11" s="39">
        <v>1881</v>
      </c>
    </row>
    <row r="12" spans="1:4" x14ac:dyDescent="0.2">
      <c r="A12" s="42"/>
      <c r="B12" s="69">
        <v>2</v>
      </c>
      <c r="C12" s="43" t="s">
        <v>76</v>
      </c>
      <c r="D12" s="39">
        <v>340</v>
      </c>
    </row>
    <row r="13" spans="1:4" x14ac:dyDescent="0.2">
      <c r="A13" s="42"/>
      <c r="B13" s="71">
        <v>3</v>
      </c>
      <c r="C13" s="43" t="s">
        <v>8</v>
      </c>
      <c r="D13" s="39">
        <v>283</v>
      </c>
    </row>
    <row r="14" spans="1:4" x14ac:dyDescent="0.2">
      <c r="A14" s="42"/>
      <c r="B14" s="69">
        <v>4</v>
      </c>
      <c r="C14" s="43" t="s">
        <v>65</v>
      </c>
      <c r="D14" s="39">
        <v>0</v>
      </c>
    </row>
    <row r="15" spans="1:4" x14ac:dyDescent="0.2">
      <c r="A15" s="42"/>
      <c r="B15" s="71">
        <v>5</v>
      </c>
      <c r="C15" s="43" t="s">
        <v>65</v>
      </c>
      <c r="D15" s="39">
        <v>0</v>
      </c>
    </row>
    <row r="16" spans="1:4" x14ac:dyDescent="0.2">
      <c r="A16" s="42"/>
      <c r="B16" s="69">
        <v>6</v>
      </c>
      <c r="C16" s="43" t="s">
        <v>65</v>
      </c>
      <c r="D16" s="39">
        <v>0</v>
      </c>
    </row>
    <row r="17" spans="1:5" x14ac:dyDescent="0.2">
      <c r="A17" s="42"/>
      <c r="B17" s="71">
        <v>7</v>
      </c>
      <c r="C17" s="43" t="s">
        <v>65</v>
      </c>
      <c r="D17" s="39">
        <v>0</v>
      </c>
    </row>
    <row r="18" spans="1:5" x14ac:dyDescent="0.2">
      <c r="A18" s="42"/>
      <c r="B18" s="69">
        <v>8</v>
      </c>
      <c r="C18" s="43" t="s">
        <v>65</v>
      </c>
      <c r="D18" s="39">
        <v>0</v>
      </c>
    </row>
    <row r="19" spans="1:5" x14ac:dyDescent="0.2">
      <c r="A19" s="44" t="s">
        <v>38</v>
      </c>
      <c r="B19" s="70"/>
      <c r="C19" s="41"/>
      <c r="D19" s="72">
        <f>SUM(D7:D18)</f>
        <v>2516</v>
      </c>
    </row>
    <row r="20" spans="1:5" x14ac:dyDescent="0.2">
      <c r="A20" s="44"/>
      <c r="B20" s="45"/>
      <c r="C20" s="45"/>
      <c r="D20" s="36"/>
    </row>
    <row r="21" spans="1:5" x14ac:dyDescent="0.2">
      <c r="A21" s="44" t="s">
        <v>39</v>
      </c>
      <c r="B21" s="45"/>
      <c r="C21" s="46"/>
      <c r="D21" s="36"/>
    </row>
    <row r="22" spans="1:5" x14ac:dyDescent="0.2">
      <c r="A22" s="44" t="s">
        <v>35</v>
      </c>
      <c r="B22" s="45"/>
      <c r="C22" s="38"/>
      <c r="D22" s="73"/>
    </row>
    <row r="23" spans="1:5" x14ac:dyDescent="0.2">
      <c r="A23" s="58"/>
      <c r="B23" s="43">
        <v>1</v>
      </c>
      <c r="C23" s="43" t="s">
        <v>37</v>
      </c>
      <c r="D23" s="39">
        <v>0</v>
      </c>
    </row>
    <row r="24" spans="1:5" x14ac:dyDescent="0.2">
      <c r="A24" s="58"/>
      <c r="B24" s="43">
        <v>2</v>
      </c>
      <c r="C24" s="43" t="s">
        <v>65</v>
      </c>
      <c r="D24" s="39">
        <v>0</v>
      </c>
    </row>
    <row r="25" spans="1:5" x14ac:dyDescent="0.2">
      <c r="A25" s="58"/>
      <c r="B25" s="43">
        <v>3</v>
      </c>
      <c r="C25" s="43" t="s">
        <v>65</v>
      </c>
      <c r="D25" s="39">
        <v>0</v>
      </c>
    </row>
    <row r="26" spans="1:5" x14ac:dyDescent="0.2">
      <c r="A26" s="44" t="s">
        <v>36</v>
      </c>
      <c r="B26" s="45"/>
      <c r="C26" s="38"/>
      <c r="D26" s="36"/>
    </row>
    <row r="27" spans="1:5" x14ac:dyDescent="0.2">
      <c r="A27" s="58"/>
      <c r="B27" s="43">
        <v>1</v>
      </c>
      <c r="C27" s="43" t="s">
        <v>8</v>
      </c>
      <c r="D27" s="39">
        <v>308</v>
      </c>
    </row>
    <row r="28" spans="1:5" x14ac:dyDescent="0.2">
      <c r="A28" s="58"/>
      <c r="B28" s="43">
        <v>2</v>
      </c>
      <c r="C28" s="43" t="s">
        <v>66</v>
      </c>
      <c r="D28" s="39">
        <f>305+63</f>
        <v>368</v>
      </c>
    </row>
    <row r="29" spans="1:5" x14ac:dyDescent="0.2">
      <c r="A29" s="58"/>
      <c r="B29" s="43">
        <v>3</v>
      </c>
      <c r="C29" s="43" t="s">
        <v>9</v>
      </c>
      <c r="D29" s="39">
        <v>220</v>
      </c>
    </row>
    <row r="30" spans="1:5" x14ac:dyDescent="0.2">
      <c r="A30" s="58"/>
      <c r="B30" s="43">
        <v>4</v>
      </c>
      <c r="C30" s="43" t="s">
        <v>77</v>
      </c>
      <c r="D30" s="39">
        <v>148</v>
      </c>
      <c r="E30" s="23"/>
    </row>
    <row r="31" spans="1:5" x14ac:dyDescent="0.2">
      <c r="A31" s="58"/>
      <c r="B31" s="43">
        <v>5</v>
      </c>
      <c r="C31" s="43" t="s">
        <v>78</v>
      </c>
      <c r="D31" s="39">
        <v>41</v>
      </c>
    </row>
    <row r="32" spans="1:5" x14ac:dyDescent="0.2">
      <c r="A32" s="58"/>
      <c r="B32" s="43">
        <v>6</v>
      </c>
      <c r="C32" s="43" t="s">
        <v>37</v>
      </c>
      <c r="D32" s="39">
        <v>0</v>
      </c>
    </row>
    <row r="33" spans="1:4" x14ac:dyDescent="0.2">
      <c r="A33" s="58"/>
      <c r="B33" s="43">
        <v>7</v>
      </c>
      <c r="C33" s="43" t="s">
        <v>65</v>
      </c>
      <c r="D33" s="39">
        <v>0</v>
      </c>
    </row>
    <row r="34" spans="1:4" x14ac:dyDescent="0.2">
      <c r="A34" s="58"/>
      <c r="B34" s="43">
        <v>8</v>
      </c>
      <c r="C34" s="43" t="s">
        <v>65</v>
      </c>
      <c r="D34" s="39">
        <v>0</v>
      </c>
    </row>
    <row r="35" spans="1:4" x14ac:dyDescent="0.2">
      <c r="A35" s="44" t="s">
        <v>40</v>
      </c>
      <c r="B35" s="70"/>
      <c r="C35" s="41"/>
      <c r="D35" s="72">
        <f>SUM(D23:D34)</f>
        <v>1085</v>
      </c>
    </row>
    <row r="36" spans="1:4" x14ac:dyDescent="0.2">
      <c r="A36" s="44"/>
      <c r="B36" s="45"/>
      <c r="C36" s="45"/>
      <c r="D36" s="36"/>
    </row>
    <row r="37" spans="1:4" x14ac:dyDescent="0.2">
      <c r="A37" s="44" t="s">
        <v>41</v>
      </c>
      <c r="B37" s="70"/>
      <c r="C37" s="41"/>
      <c r="D37" s="36"/>
    </row>
    <row r="38" spans="1:4" x14ac:dyDescent="0.2">
      <c r="A38" s="42"/>
      <c r="B38" s="71">
        <v>1</v>
      </c>
      <c r="C38" s="47" t="s">
        <v>67</v>
      </c>
      <c r="D38" s="39">
        <v>142</v>
      </c>
    </row>
    <row r="39" spans="1:4" x14ac:dyDescent="0.2">
      <c r="A39" s="42"/>
      <c r="B39" s="71">
        <v>2</v>
      </c>
      <c r="C39" s="47" t="s">
        <v>79</v>
      </c>
      <c r="D39" s="39">
        <v>75</v>
      </c>
    </row>
    <row r="40" spans="1:4" x14ac:dyDescent="0.2">
      <c r="A40" s="42"/>
      <c r="B40" s="71">
        <v>3</v>
      </c>
      <c r="C40" s="47" t="s">
        <v>68</v>
      </c>
      <c r="D40" s="39">
        <v>36</v>
      </c>
    </row>
    <row r="41" spans="1:4" x14ac:dyDescent="0.2">
      <c r="A41" s="42"/>
      <c r="B41" s="71">
        <v>4</v>
      </c>
      <c r="C41" s="47" t="s">
        <v>70</v>
      </c>
      <c r="D41" s="39">
        <v>27</v>
      </c>
    </row>
    <row r="42" spans="1:4" x14ac:dyDescent="0.2">
      <c r="A42" s="42"/>
      <c r="B42" s="71">
        <v>5</v>
      </c>
      <c r="C42" s="47" t="s">
        <v>71</v>
      </c>
      <c r="D42" s="39">
        <v>26</v>
      </c>
    </row>
    <row r="43" spans="1:4" x14ac:dyDescent="0.2">
      <c r="A43" s="42"/>
      <c r="B43" s="71">
        <v>6</v>
      </c>
      <c r="C43" s="47" t="s">
        <v>65</v>
      </c>
      <c r="D43" s="39">
        <v>0</v>
      </c>
    </row>
    <row r="44" spans="1:4" x14ac:dyDescent="0.2">
      <c r="A44" s="42"/>
      <c r="B44" s="71">
        <v>7</v>
      </c>
      <c r="C44" s="47" t="s">
        <v>65</v>
      </c>
      <c r="D44" s="39">
        <v>0</v>
      </c>
    </row>
    <row r="45" spans="1:4" x14ac:dyDescent="0.2">
      <c r="A45" s="42"/>
      <c r="B45" s="69">
        <v>8</v>
      </c>
      <c r="C45" s="47" t="s">
        <v>65</v>
      </c>
      <c r="D45" s="39">
        <v>0</v>
      </c>
    </row>
    <row r="46" spans="1:4" x14ac:dyDescent="0.2">
      <c r="A46" s="44" t="s">
        <v>42</v>
      </c>
      <c r="B46" s="70"/>
      <c r="C46" s="41"/>
      <c r="D46" s="72">
        <f>SUM(D38:D45)</f>
        <v>306</v>
      </c>
    </row>
    <row r="47" spans="1:4" x14ac:dyDescent="0.2">
      <c r="A47" s="44"/>
      <c r="B47" s="45"/>
      <c r="C47" s="45"/>
      <c r="D47" s="36"/>
    </row>
    <row r="48" spans="1:4" x14ac:dyDescent="0.2">
      <c r="A48" s="44" t="s">
        <v>43</v>
      </c>
      <c r="B48" s="70"/>
      <c r="C48" s="41"/>
      <c r="D48" s="36"/>
    </row>
    <row r="49" spans="1:4" x14ac:dyDescent="0.2">
      <c r="A49" s="42"/>
      <c r="B49" s="71">
        <v>1</v>
      </c>
      <c r="C49" s="47" t="s">
        <v>80</v>
      </c>
      <c r="D49" s="39">
        <v>297</v>
      </c>
    </row>
    <row r="50" spans="1:4" x14ac:dyDescent="0.2">
      <c r="A50" s="42"/>
      <c r="B50" s="71">
        <v>2</v>
      </c>
      <c r="C50" s="47" t="s">
        <v>81</v>
      </c>
      <c r="D50" s="39">
        <v>242</v>
      </c>
    </row>
    <row r="51" spans="1:4" x14ac:dyDescent="0.2">
      <c r="A51" s="42"/>
      <c r="B51" s="71">
        <v>3</v>
      </c>
      <c r="C51" s="47" t="s">
        <v>82</v>
      </c>
      <c r="D51" s="39">
        <v>133</v>
      </c>
    </row>
    <row r="52" spans="1:4" x14ac:dyDescent="0.2">
      <c r="A52" s="42"/>
      <c r="B52" s="71">
        <v>4</v>
      </c>
      <c r="C52" s="47" t="s">
        <v>65</v>
      </c>
      <c r="D52" s="39">
        <v>0</v>
      </c>
    </row>
    <row r="53" spans="1:4" x14ac:dyDescent="0.2">
      <c r="A53" s="42"/>
      <c r="B53" s="71">
        <v>5</v>
      </c>
      <c r="C53" s="47" t="s">
        <v>65</v>
      </c>
      <c r="D53" s="39">
        <v>0</v>
      </c>
    </row>
    <row r="54" spans="1:4" x14ac:dyDescent="0.2">
      <c r="A54" s="42"/>
      <c r="B54" s="71">
        <v>6</v>
      </c>
      <c r="C54" s="47" t="s">
        <v>65</v>
      </c>
      <c r="D54" s="39">
        <v>0</v>
      </c>
    </row>
    <row r="55" spans="1:4" x14ac:dyDescent="0.2">
      <c r="A55" s="42"/>
      <c r="B55" s="71">
        <v>7</v>
      </c>
      <c r="C55" s="47" t="s">
        <v>65</v>
      </c>
      <c r="D55" s="39">
        <v>0</v>
      </c>
    </row>
    <row r="56" spans="1:4" x14ac:dyDescent="0.2">
      <c r="A56" s="42"/>
      <c r="B56" s="71">
        <v>8</v>
      </c>
      <c r="C56" s="47" t="s">
        <v>65</v>
      </c>
      <c r="D56" s="39">
        <v>0</v>
      </c>
    </row>
    <row r="57" spans="1:4" x14ac:dyDescent="0.2">
      <c r="A57" s="44" t="s">
        <v>3</v>
      </c>
      <c r="B57" s="45"/>
      <c r="C57" s="45"/>
      <c r="D57" s="72">
        <f>SUM(D49:D56)</f>
        <v>672</v>
      </c>
    </row>
    <row r="58" spans="1:4" x14ac:dyDescent="0.2">
      <c r="A58" s="44"/>
      <c r="B58" s="45"/>
      <c r="C58" s="45"/>
      <c r="D58" s="36"/>
    </row>
    <row r="59" spans="1:4" x14ac:dyDescent="0.2">
      <c r="A59" s="44" t="s">
        <v>44</v>
      </c>
      <c r="B59" s="45"/>
      <c r="C59" s="45"/>
      <c r="D59" s="36"/>
    </row>
    <row r="60" spans="1:4" x14ac:dyDescent="0.2">
      <c r="A60" s="42"/>
      <c r="B60" s="71">
        <v>1</v>
      </c>
      <c r="C60" s="47" t="s">
        <v>37</v>
      </c>
      <c r="D60" s="39"/>
    </row>
    <row r="61" spans="1:4" x14ac:dyDescent="0.2">
      <c r="A61" s="42"/>
      <c r="B61" s="71"/>
      <c r="C61" s="45" t="s">
        <v>45</v>
      </c>
      <c r="D61" s="72"/>
    </row>
    <row r="62" spans="1:4" x14ac:dyDescent="0.2">
      <c r="A62" s="44"/>
      <c r="B62" s="45"/>
      <c r="C62" s="47"/>
      <c r="D62" s="36"/>
    </row>
    <row r="63" spans="1:4" x14ac:dyDescent="0.2">
      <c r="A63" s="44" t="s">
        <v>46</v>
      </c>
      <c r="B63" s="45"/>
      <c r="C63" s="45"/>
      <c r="D63" s="36"/>
    </row>
    <row r="64" spans="1:4" x14ac:dyDescent="0.2">
      <c r="A64" s="42"/>
      <c r="B64" s="71">
        <v>1</v>
      </c>
      <c r="C64" s="47" t="s">
        <v>47</v>
      </c>
      <c r="D64" s="39"/>
    </row>
    <row r="65" spans="1:4" x14ac:dyDescent="0.2">
      <c r="A65" s="42"/>
      <c r="B65" s="71"/>
      <c r="C65" s="45" t="s">
        <v>29</v>
      </c>
      <c r="D65" s="72"/>
    </row>
    <row r="66" spans="1:4" x14ac:dyDescent="0.2">
      <c r="A66" s="42"/>
      <c r="B66" s="71"/>
      <c r="C66" s="45"/>
      <c r="D66" s="36"/>
    </row>
    <row r="67" spans="1:4" x14ac:dyDescent="0.2">
      <c r="A67" s="44"/>
      <c r="B67" s="45"/>
      <c r="C67" s="45" t="s">
        <v>48</v>
      </c>
      <c r="D67" s="72">
        <f>D57+D61+D65+D46+D35+D19</f>
        <v>4579</v>
      </c>
    </row>
    <row r="68" spans="1:4" x14ac:dyDescent="0.2">
      <c r="A68" s="44"/>
      <c r="B68" s="45"/>
      <c r="C68" s="45"/>
      <c r="D68" s="36"/>
    </row>
    <row r="69" spans="1:4" ht="15.75" thickBot="1" x14ac:dyDescent="0.3">
      <c r="A69" s="48"/>
      <c r="B69" s="49"/>
      <c r="C69" s="49" t="s">
        <v>64</v>
      </c>
      <c r="D69" s="74">
        <v>13249504</v>
      </c>
    </row>
  </sheetData>
  <sheetProtection sheet="1" objects="1" scenarios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rightToLeft="1" workbookViewId="0">
      <selection activeCell="D58" sqref="D58"/>
    </sheetView>
  </sheetViews>
  <sheetFormatPr defaultRowHeight="14.25" x14ac:dyDescent="0.2"/>
  <cols>
    <col min="1" max="1" width="4.5" customWidth="1"/>
    <col min="2" max="2" width="76" customWidth="1"/>
    <col min="3" max="3" width="10.875" bestFit="1" customWidth="1"/>
    <col min="5" max="5" width="9.875" bestFit="1" customWidth="1"/>
  </cols>
  <sheetData>
    <row r="1" spans="1:6" ht="15" x14ac:dyDescent="0.25">
      <c r="A1" s="27" t="s">
        <v>85</v>
      </c>
      <c r="B1" s="29"/>
    </row>
    <row r="2" spans="1:6" x14ac:dyDescent="0.2">
      <c r="A2" s="30" t="s">
        <v>86</v>
      </c>
      <c r="B2" s="29"/>
      <c r="C2" s="4" t="s">
        <v>72</v>
      </c>
    </row>
    <row r="3" spans="1:6" x14ac:dyDescent="0.2">
      <c r="A3" s="30"/>
      <c r="B3" s="29"/>
      <c r="C3" s="4"/>
    </row>
    <row r="4" spans="1:6" ht="15" x14ac:dyDescent="0.25">
      <c r="A4" s="10" t="s">
        <v>5</v>
      </c>
      <c r="B4" s="6"/>
      <c r="C4" s="29"/>
    </row>
    <row r="5" spans="1:6" ht="16.5" thickBot="1" x14ac:dyDescent="0.3">
      <c r="A5" s="83" t="s">
        <v>89</v>
      </c>
    </row>
    <row r="6" spans="1:6" x14ac:dyDescent="0.2">
      <c r="A6" s="50"/>
      <c r="B6" s="75"/>
      <c r="C6" s="51" t="s">
        <v>0</v>
      </c>
    </row>
    <row r="7" spans="1:6" x14ac:dyDescent="0.2">
      <c r="A7" s="44" t="s">
        <v>49</v>
      </c>
      <c r="B7" s="38"/>
      <c r="C7" s="52"/>
    </row>
    <row r="8" spans="1:6" x14ac:dyDescent="0.2">
      <c r="A8" s="42">
        <v>1</v>
      </c>
      <c r="B8" s="53" t="s">
        <v>79</v>
      </c>
      <c r="C8" s="54">
        <v>5088</v>
      </c>
      <c r="F8" s="21"/>
    </row>
    <row r="9" spans="1:6" x14ac:dyDescent="0.2">
      <c r="A9" s="42">
        <v>2</v>
      </c>
      <c r="B9" s="53" t="s">
        <v>83</v>
      </c>
      <c r="C9" s="54">
        <v>586</v>
      </c>
    </row>
    <row r="10" spans="1:6" x14ac:dyDescent="0.2">
      <c r="A10" s="42">
        <v>3</v>
      </c>
      <c r="B10" s="53" t="s">
        <v>65</v>
      </c>
      <c r="C10" s="54">
        <v>0</v>
      </c>
    </row>
    <row r="11" spans="1:6" x14ac:dyDescent="0.2">
      <c r="A11" s="42">
        <v>4</v>
      </c>
      <c r="B11" s="53" t="s">
        <v>65</v>
      </c>
      <c r="C11" s="54">
        <v>0</v>
      </c>
    </row>
    <row r="12" spans="1:6" x14ac:dyDescent="0.2">
      <c r="A12" s="42">
        <v>5</v>
      </c>
      <c r="B12" s="53" t="s">
        <v>65</v>
      </c>
      <c r="C12" s="54">
        <v>0</v>
      </c>
    </row>
    <row r="13" spans="1:6" x14ac:dyDescent="0.2">
      <c r="A13" s="42">
        <v>6</v>
      </c>
      <c r="B13" s="53" t="s">
        <v>65</v>
      </c>
      <c r="C13" s="54">
        <v>0</v>
      </c>
    </row>
    <row r="14" spans="1:6" x14ac:dyDescent="0.2">
      <c r="A14" s="42">
        <v>7</v>
      </c>
      <c r="B14" s="53" t="s">
        <v>65</v>
      </c>
      <c r="C14" s="54">
        <v>0</v>
      </c>
    </row>
    <row r="15" spans="1:6" x14ac:dyDescent="0.2">
      <c r="A15" s="42">
        <v>8</v>
      </c>
      <c r="B15" s="53" t="s">
        <v>65</v>
      </c>
      <c r="C15" s="54">
        <v>0</v>
      </c>
    </row>
    <row r="16" spans="1:6" x14ac:dyDescent="0.2">
      <c r="A16" s="35" t="s">
        <v>50</v>
      </c>
      <c r="B16" s="53"/>
      <c r="C16" s="76">
        <f>SUM(C8:C15)</f>
        <v>5674</v>
      </c>
    </row>
    <row r="17" spans="1:6" x14ac:dyDescent="0.2">
      <c r="A17" s="55"/>
      <c r="B17" s="56"/>
      <c r="C17" s="57"/>
    </row>
    <row r="18" spans="1:6" x14ac:dyDescent="0.2">
      <c r="A18" s="35" t="s">
        <v>51</v>
      </c>
      <c r="B18" s="53"/>
      <c r="C18" s="57"/>
    </row>
    <row r="19" spans="1:6" x14ac:dyDescent="0.2">
      <c r="A19" s="42">
        <v>1</v>
      </c>
      <c r="B19" s="53" t="s">
        <v>37</v>
      </c>
      <c r="C19" s="54"/>
    </row>
    <row r="20" spans="1:6" x14ac:dyDescent="0.2">
      <c r="A20" s="44" t="s">
        <v>52</v>
      </c>
      <c r="B20" s="38"/>
      <c r="C20" s="76"/>
    </row>
    <row r="21" spans="1:6" x14ac:dyDescent="0.2">
      <c r="A21" s="58"/>
      <c r="B21" s="59"/>
      <c r="C21" s="57"/>
    </row>
    <row r="22" spans="1:6" x14ac:dyDescent="0.2">
      <c r="A22" s="40" t="s">
        <v>53</v>
      </c>
      <c r="B22" s="60"/>
      <c r="C22" s="57"/>
    </row>
    <row r="23" spans="1:6" x14ac:dyDescent="0.2">
      <c r="A23" s="42">
        <v>1</v>
      </c>
      <c r="B23" s="53" t="s">
        <v>37</v>
      </c>
      <c r="C23" s="54"/>
    </row>
    <row r="24" spans="1:6" x14ac:dyDescent="0.2">
      <c r="A24" s="35" t="s">
        <v>10</v>
      </c>
      <c r="B24" s="53"/>
      <c r="C24" s="76"/>
      <c r="F24" s="21"/>
    </row>
    <row r="25" spans="1:6" x14ac:dyDescent="0.2">
      <c r="A25" s="55"/>
      <c r="B25" s="53"/>
      <c r="C25" s="57"/>
    </row>
    <row r="26" spans="1:6" x14ac:dyDescent="0.2">
      <c r="A26" s="35" t="s">
        <v>54</v>
      </c>
      <c r="B26" s="53"/>
      <c r="C26" s="57"/>
    </row>
    <row r="27" spans="1:6" x14ac:dyDescent="0.2">
      <c r="A27" s="35" t="s">
        <v>55</v>
      </c>
      <c r="B27" s="56" t="s">
        <v>56</v>
      </c>
      <c r="C27" s="57"/>
    </row>
    <row r="28" spans="1:6" x14ac:dyDescent="0.2">
      <c r="A28" s="42">
        <v>1</v>
      </c>
      <c r="B28" s="53"/>
      <c r="C28" s="54"/>
    </row>
    <row r="29" spans="1:6" x14ac:dyDescent="0.2">
      <c r="A29" s="42">
        <v>2</v>
      </c>
      <c r="B29" s="53"/>
      <c r="C29" s="54"/>
    </row>
    <row r="30" spans="1:6" x14ac:dyDescent="0.2">
      <c r="A30" s="44" t="s">
        <v>57</v>
      </c>
      <c r="B30" s="62" t="s">
        <v>58</v>
      </c>
      <c r="C30" s="57"/>
    </row>
    <row r="31" spans="1:6" x14ac:dyDescent="0.2">
      <c r="A31" s="61">
        <v>1</v>
      </c>
      <c r="B31" s="60" t="s">
        <v>79</v>
      </c>
      <c r="C31" s="54">
        <v>3741</v>
      </c>
    </row>
    <row r="32" spans="1:6" x14ac:dyDescent="0.2">
      <c r="A32" s="61">
        <v>2</v>
      </c>
      <c r="B32" s="60" t="s">
        <v>84</v>
      </c>
      <c r="C32" s="54">
        <v>829</v>
      </c>
    </row>
    <row r="33" spans="1:3" x14ac:dyDescent="0.2">
      <c r="A33" s="61">
        <v>3</v>
      </c>
      <c r="B33" s="60" t="s">
        <v>73</v>
      </c>
      <c r="C33" s="54">
        <v>553</v>
      </c>
    </row>
    <row r="34" spans="1:3" x14ac:dyDescent="0.2">
      <c r="A34" s="61">
        <v>4</v>
      </c>
      <c r="B34" s="60" t="s">
        <v>65</v>
      </c>
      <c r="C34" s="54">
        <v>0</v>
      </c>
    </row>
    <row r="35" spans="1:3" x14ac:dyDescent="0.2">
      <c r="A35" s="61">
        <v>5</v>
      </c>
      <c r="B35" s="60" t="s">
        <v>65</v>
      </c>
      <c r="C35" s="54">
        <v>0</v>
      </c>
    </row>
    <row r="36" spans="1:3" x14ac:dyDescent="0.2">
      <c r="A36" s="61">
        <v>6</v>
      </c>
      <c r="B36" s="60" t="s">
        <v>65</v>
      </c>
      <c r="C36" s="54">
        <v>0</v>
      </c>
    </row>
    <row r="37" spans="1:3" x14ac:dyDescent="0.2">
      <c r="A37" s="40" t="s">
        <v>69</v>
      </c>
      <c r="B37" s="59"/>
      <c r="C37" s="76">
        <f>SUM(C31:C36)</f>
        <v>5123</v>
      </c>
    </row>
    <row r="38" spans="1:3" x14ac:dyDescent="0.2">
      <c r="A38" s="40"/>
      <c r="B38" s="60"/>
      <c r="C38" s="57"/>
    </row>
    <row r="39" spans="1:3" x14ac:dyDescent="0.2">
      <c r="A39" s="35" t="s">
        <v>59</v>
      </c>
      <c r="B39" s="53"/>
      <c r="C39" s="57"/>
    </row>
    <row r="40" spans="1:3" x14ac:dyDescent="0.2">
      <c r="A40" s="35" t="s">
        <v>55</v>
      </c>
      <c r="B40" s="56" t="s">
        <v>60</v>
      </c>
      <c r="C40" s="57"/>
    </row>
    <row r="41" spans="1:3" x14ac:dyDescent="0.2">
      <c r="A41" s="42">
        <v>1</v>
      </c>
      <c r="B41" s="38" t="s">
        <v>37</v>
      </c>
      <c r="C41" s="54">
        <v>1.5288200000000001</v>
      </c>
    </row>
    <row r="42" spans="1:3" x14ac:dyDescent="0.2">
      <c r="A42" s="42">
        <v>2</v>
      </c>
      <c r="B42" s="38" t="s">
        <v>65</v>
      </c>
      <c r="C42" s="54">
        <v>0</v>
      </c>
    </row>
    <row r="43" spans="1:3" x14ac:dyDescent="0.2">
      <c r="A43" s="42">
        <v>3</v>
      </c>
      <c r="B43" s="38" t="s">
        <v>65</v>
      </c>
      <c r="C43" s="54">
        <v>0</v>
      </c>
    </row>
    <row r="44" spans="1:3" x14ac:dyDescent="0.2">
      <c r="A44" s="42">
        <v>4</v>
      </c>
      <c r="B44" s="38" t="s">
        <v>65</v>
      </c>
      <c r="C44" s="54">
        <v>0</v>
      </c>
    </row>
    <row r="45" spans="1:3" x14ac:dyDescent="0.2">
      <c r="A45" s="42">
        <v>5</v>
      </c>
      <c r="B45" s="38" t="s">
        <v>65</v>
      </c>
      <c r="C45" s="54">
        <v>0</v>
      </c>
    </row>
    <row r="46" spans="1:3" x14ac:dyDescent="0.2">
      <c r="A46" s="42">
        <v>6</v>
      </c>
      <c r="B46" s="38" t="s">
        <v>65</v>
      </c>
      <c r="C46" s="54">
        <v>0</v>
      </c>
    </row>
    <row r="47" spans="1:3" x14ac:dyDescent="0.2">
      <c r="A47" s="42">
        <v>7</v>
      </c>
      <c r="B47" s="38" t="s">
        <v>65</v>
      </c>
      <c r="C47" s="54">
        <v>0</v>
      </c>
    </row>
    <row r="48" spans="1:3" x14ac:dyDescent="0.2">
      <c r="A48" s="42">
        <v>8</v>
      </c>
      <c r="B48" s="38" t="s">
        <v>65</v>
      </c>
      <c r="C48" s="54">
        <v>0</v>
      </c>
    </row>
    <row r="49" spans="1:5" x14ac:dyDescent="0.2">
      <c r="A49" s="44" t="s">
        <v>57</v>
      </c>
      <c r="B49" s="56" t="s">
        <v>61</v>
      </c>
      <c r="C49" s="57"/>
    </row>
    <row r="50" spans="1:5" x14ac:dyDescent="0.2">
      <c r="A50" s="61">
        <v>1</v>
      </c>
      <c r="B50" s="38" t="s">
        <v>37</v>
      </c>
      <c r="C50" s="54">
        <v>1303</v>
      </c>
      <c r="E50" s="21"/>
    </row>
    <row r="51" spans="1:5" x14ac:dyDescent="0.2">
      <c r="A51" s="61">
        <v>2</v>
      </c>
      <c r="B51" s="38" t="s">
        <v>75</v>
      </c>
      <c r="C51" s="54">
        <v>687</v>
      </c>
    </row>
    <row r="52" spans="1:5" x14ac:dyDescent="0.2">
      <c r="A52" s="61">
        <v>3</v>
      </c>
      <c r="B52" s="38" t="s">
        <v>74</v>
      </c>
      <c r="C52" s="54">
        <v>306</v>
      </c>
      <c r="E52" s="21"/>
    </row>
    <row r="53" spans="1:5" x14ac:dyDescent="0.2">
      <c r="A53" s="61">
        <v>4</v>
      </c>
      <c r="B53" s="38" t="s">
        <v>65</v>
      </c>
      <c r="C53" s="54">
        <v>0</v>
      </c>
      <c r="E53" s="78"/>
    </row>
    <row r="54" spans="1:5" x14ac:dyDescent="0.2">
      <c r="A54" s="61">
        <v>5</v>
      </c>
      <c r="B54" s="38" t="s">
        <v>65</v>
      </c>
      <c r="C54" s="54">
        <v>0</v>
      </c>
    </row>
    <row r="55" spans="1:5" x14ac:dyDescent="0.2">
      <c r="A55" s="61">
        <v>6</v>
      </c>
      <c r="B55" s="38" t="s">
        <v>65</v>
      </c>
      <c r="C55" s="54">
        <v>0</v>
      </c>
    </row>
    <row r="56" spans="1:5" x14ac:dyDescent="0.2">
      <c r="A56" s="61">
        <v>7</v>
      </c>
      <c r="B56" s="38" t="s">
        <v>65</v>
      </c>
      <c r="C56" s="54">
        <v>0</v>
      </c>
    </row>
    <row r="57" spans="1:5" x14ac:dyDescent="0.2">
      <c r="A57" s="61">
        <v>8</v>
      </c>
      <c r="B57" s="38" t="s">
        <v>65</v>
      </c>
      <c r="C57" s="54">
        <v>0</v>
      </c>
    </row>
    <row r="58" spans="1:5" x14ac:dyDescent="0.2">
      <c r="A58" s="44" t="s">
        <v>62</v>
      </c>
      <c r="B58" s="59"/>
      <c r="C58" s="76">
        <f>SUM(C41:C57)</f>
        <v>2297.52882</v>
      </c>
    </row>
    <row r="59" spans="1:5" x14ac:dyDescent="0.2">
      <c r="A59" s="58"/>
      <c r="B59" s="59"/>
      <c r="C59" s="76"/>
    </row>
    <row r="60" spans="1:5" x14ac:dyDescent="0.2">
      <c r="A60" s="40" t="s">
        <v>63</v>
      </c>
      <c r="B60" s="60"/>
      <c r="C60" s="76">
        <f>C58+C37+C24+C20+C16</f>
        <v>13094.52882</v>
      </c>
    </row>
    <row r="61" spans="1:5" x14ac:dyDescent="0.2">
      <c r="A61" s="58"/>
      <c r="B61" s="59"/>
      <c r="C61" s="57"/>
    </row>
    <row r="62" spans="1:5" ht="15.75" thickBot="1" x14ac:dyDescent="0.3">
      <c r="A62" s="63" t="s">
        <v>64</v>
      </c>
      <c r="B62" s="64"/>
      <c r="C62" s="77">
        <v>13249504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2"/>
  <dimension ref="A1:G47"/>
  <sheetViews>
    <sheetView rightToLeft="1" workbookViewId="0">
      <selection activeCell="F21" sqref="F21"/>
    </sheetView>
  </sheetViews>
  <sheetFormatPr defaultRowHeight="14.25" x14ac:dyDescent="0.2"/>
  <cols>
    <col min="1" max="1" width="1.75" bestFit="1" customWidth="1"/>
    <col min="2" max="2" width="55.875" bestFit="1" customWidth="1"/>
    <col min="3" max="3" width="9.875" bestFit="1" customWidth="1"/>
  </cols>
  <sheetData>
    <row r="1" spans="1:7" ht="15" x14ac:dyDescent="0.25">
      <c r="B1" s="27" t="s">
        <v>85</v>
      </c>
    </row>
    <row r="2" spans="1:7" x14ac:dyDescent="0.2">
      <c r="B2" s="1" t="s">
        <v>88</v>
      </c>
      <c r="C2" s="4" t="s">
        <v>72</v>
      </c>
    </row>
    <row r="3" spans="1:7" x14ac:dyDescent="0.2">
      <c r="B3" s="3"/>
      <c r="D3" s="5"/>
      <c r="G3" s="20"/>
    </row>
    <row r="4" spans="1:7" ht="15" x14ac:dyDescent="0.25">
      <c r="B4" s="10" t="s">
        <v>5</v>
      </c>
      <c r="C4" s="2"/>
      <c r="G4" s="20"/>
    </row>
    <row r="5" spans="1:7" ht="16.5" thickBot="1" x14ac:dyDescent="0.3">
      <c r="B5" s="83" t="s">
        <v>101</v>
      </c>
      <c r="C5" s="2"/>
    </row>
    <row r="6" spans="1:7" ht="14.25" customHeight="1" x14ac:dyDescent="0.2">
      <c r="A6" s="89"/>
      <c r="B6" s="85"/>
      <c r="C6" s="87" t="s">
        <v>0</v>
      </c>
    </row>
    <row r="7" spans="1:7" x14ac:dyDescent="0.2">
      <c r="A7" s="90"/>
      <c r="B7" s="86"/>
      <c r="C7" s="88"/>
    </row>
    <row r="8" spans="1:7" ht="15" x14ac:dyDescent="0.25">
      <c r="A8" s="16">
        <v>1</v>
      </c>
      <c r="B8" s="11" t="s">
        <v>11</v>
      </c>
      <c r="C8" s="79">
        <f t="shared" ref="C8" si="0">SUM(C9:C10)</f>
        <v>46</v>
      </c>
    </row>
    <row r="9" spans="1:7" x14ac:dyDescent="0.2">
      <c r="A9" s="9"/>
      <c r="B9" s="12" t="s">
        <v>12</v>
      </c>
      <c r="C9" s="7">
        <v>1</v>
      </c>
    </row>
    <row r="10" spans="1:7" x14ac:dyDescent="0.2">
      <c r="A10" s="9"/>
      <c r="B10" s="12" t="s">
        <v>13</v>
      </c>
      <c r="C10" s="7">
        <v>45</v>
      </c>
    </row>
    <row r="11" spans="1:7" x14ac:dyDescent="0.2">
      <c r="A11" s="9"/>
      <c r="B11" s="12"/>
      <c r="C11" s="8">
        <v>0</v>
      </c>
    </row>
    <row r="12" spans="1:7" ht="15" x14ac:dyDescent="0.25">
      <c r="A12" s="16">
        <v>2</v>
      </c>
      <c r="B12" s="11" t="s">
        <v>14</v>
      </c>
      <c r="C12" s="79">
        <f t="shared" ref="C12" si="1">SUM(C13:C14)</f>
        <v>28</v>
      </c>
    </row>
    <row r="13" spans="1:7" x14ac:dyDescent="0.2">
      <c r="A13" s="9"/>
      <c r="B13" s="13" t="s">
        <v>1</v>
      </c>
      <c r="C13" s="7">
        <v>0</v>
      </c>
    </row>
    <row r="14" spans="1:7" x14ac:dyDescent="0.2">
      <c r="A14" s="9"/>
      <c r="B14" s="13" t="s">
        <v>2</v>
      </c>
      <c r="C14" s="7">
        <v>28</v>
      </c>
    </row>
    <row r="15" spans="1:7" x14ac:dyDescent="0.2">
      <c r="A15" s="25"/>
      <c r="B15" s="26"/>
      <c r="C15" s="8">
        <v>0</v>
      </c>
    </row>
    <row r="16" spans="1:7" ht="15" x14ac:dyDescent="0.25">
      <c r="A16" s="16">
        <v>3</v>
      </c>
      <c r="B16" s="11" t="s">
        <v>7</v>
      </c>
      <c r="C16" s="79">
        <f t="shared" ref="C16" si="2">SUM(C17:C19)</f>
        <v>4</v>
      </c>
    </row>
    <row r="17" spans="1:3" ht="25.5" x14ac:dyDescent="0.2">
      <c r="A17" s="9" t="s">
        <v>15</v>
      </c>
      <c r="B17" s="28" t="s">
        <v>16</v>
      </c>
      <c r="C17" s="7">
        <v>4</v>
      </c>
    </row>
    <row r="18" spans="1:3" x14ac:dyDescent="0.2">
      <c r="A18" s="9" t="s">
        <v>17</v>
      </c>
      <c r="B18" s="28" t="s">
        <v>18</v>
      </c>
      <c r="C18" s="7">
        <v>0</v>
      </c>
    </row>
    <row r="19" spans="1:3" x14ac:dyDescent="0.2">
      <c r="A19" s="9" t="s">
        <v>19</v>
      </c>
      <c r="B19" s="12" t="s">
        <v>3</v>
      </c>
      <c r="C19" s="7">
        <v>0</v>
      </c>
    </row>
    <row r="20" spans="1:3" x14ac:dyDescent="0.2">
      <c r="A20" s="17"/>
      <c r="B20" s="14"/>
      <c r="C20" s="8">
        <v>0</v>
      </c>
    </row>
    <row r="21" spans="1:3" ht="15" x14ac:dyDescent="0.25">
      <c r="A21" s="18">
        <v>4</v>
      </c>
      <c r="B21" s="11" t="s">
        <v>20</v>
      </c>
      <c r="C21" s="79">
        <f>SUM(C22:C29)</f>
        <v>122</v>
      </c>
    </row>
    <row r="22" spans="1:3" x14ac:dyDescent="0.2">
      <c r="A22" s="9"/>
      <c r="B22" s="12" t="s">
        <v>21</v>
      </c>
      <c r="C22" s="7">
        <v>0</v>
      </c>
    </row>
    <row r="23" spans="1:3" x14ac:dyDescent="0.2">
      <c r="A23" s="9"/>
      <c r="B23" s="12" t="s">
        <v>22</v>
      </c>
      <c r="C23" s="7">
        <v>0</v>
      </c>
    </row>
    <row r="24" spans="1:3" x14ac:dyDescent="0.2">
      <c r="A24" s="9"/>
      <c r="B24" s="12" t="s">
        <v>23</v>
      </c>
      <c r="C24" s="7">
        <v>0</v>
      </c>
    </row>
    <row r="25" spans="1:3" x14ac:dyDescent="0.2">
      <c r="A25" s="9"/>
      <c r="B25" s="12" t="s">
        <v>10</v>
      </c>
      <c r="C25" s="7">
        <v>0</v>
      </c>
    </row>
    <row r="26" spans="1:3" x14ac:dyDescent="0.2">
      <c r="A26" s="9"/>
      <c r="B26" s="12" t="s">
        <v>6</v>
      </c>
      <c r="C26" s="7">
        <v>0</v>
      </c>
    </row>
    <row r="27" spans="1:3" x14ac:dyDescent="0.2">
      <c r="A27" s="9"/>
      <c r="B27" s="12" t="s">
        <v>24</v>
      </c>
      <c r="C27" s="7">
        <v>70</v>
      </c>
    </row>
    <row r="28" spans="1:3" x14ac:dyDescent="0.2">
      <c r="A28" s="9"/>
      <c r="B28" s="12" t="s">
        <v>25</v>
      </c>
      <c r="C28" s="7">
        <v>0</v>
      </c>
    </row>
    <row r="29" spans="1:3" x14ac:dyDescent="0.2">
      <c r="A29" s="9"/>
      <c r="B29" s="12" t="s">
        <v>26</v>
      </c>
      <c r="C29" s="7">
        <v>52</v>
      </c>
    </row>
    <row r="30" spans="1:3" x14ac:dyDescent="0.2">
      <c r="A30" s="9"/>
      <c r="B30" s="12"/>
      <c r="C30" s="8">
        <v>0</v>
      </c>
    </row>
    <row r="31" spans="1:3" ht="15" x14ac:dyDescent="0.25">
      <c r="A31" s="9">
        <v>5</v>
      </c>
      <c r="B31" s="11" t="s">
        <v>27</v>
      </c>
      <c r="C31" s="79">
        <f t="shared" ref="C31" si="3">SUM(C32:C33)</f>
        <v>0</v>
      </c>
    </row>
    <row r="32" spans="1:3" x14ac:dyDescent="0.2">
      <c r="A32" s="9" t="s">
        <v>15</v>
      </c>
      <c r="B32" s="12" t="s">
        <v>28</v>
      </c>
      <c r="C32" s="7">
        <v>0</v>
      </c>
    </row>
    <row r="33" spans="1:4" x14ac:dyDescent="0.2">
      <c r="A33" s="9" t="s">
        <v>17</v>
      </c>
      <c r="B33" s="12" t="s">
        <v>29</v>
      </c>
      <c r="C33" s="7">
        <v>0</v>
      </c>
    </row>
    <row r="34" spans="1:4" x14ac:dyDescent="0.2">
      <c r="A34" s="9"/>
      <c r="B34" s="12"/>
      <c r="C34" s="8">
        <v>0</v>
      </c>
    </row>
    <row r="35" spans="1:4" ht="15" x14ac:dyDescent="0.25">
      <c r="A35" s="9"/>
      <c r="B35" s="12" t="s">
        <v>4</v>
      </c>
      <c r="C35" s="81">
        <f>C31+C21+C16+C12+C8</f>
        <v>200</v>
      </c>
    </row>
    <row r="36" spans="1:4" x14ac:dyDescent="0.2">
      <c r="A36" s="9"/>
      <c r="B36" s="12"/>
      <c r="C36" s="8"/>
    </row>
    <row r="37" spans="1:4" ht="15" x14ac:dyDescent="0.25">
      <c r="A37" s="9">
        <v>7</v>
      </c>
      <c r="B37" s="11" t="s">
        <v>30</v>
      </c>
      <c r="C37" s="8"/>
    </row>
    <row r="38" spans="1:4" ht="26.25" x14ac:dyDescent="0.25">
      <c r="A38" s="9" t="s">
        <v>15</v>
      </c>
      <c r="B38" s="28" t="s">
        <v>31</v>
      </c>
      <c r="C38" s="80">
        <f t="shared" ref="C38" si="4">(C33+C21+C17)/C41</f>
        <v>4.546602677443799E-4</v>
      </c>
    </row>
    <row r="39" spans="1:4" ht="15" x14ac:dyDescent="0.25">
      <c r="A39" s="9" t="s">
        <v>17</v>
      </c>
      <c r="B39" s="12" t="s">
        <v>32</v>
      </c>
      <c r="C39" s="80">
        <f t="shared" ref="C39" si="5">C35/C41</f>
        <v>7.2168296467361884E-4</v>
      </c>
    </row>
    <row r="40" spans="1:4" x14ac:dyDescent="0.2">
      <c r="A40" s="9"/>
      <c r="B40" s="12"/>
      <c r="C40" s="8"/>
    </row>
    <row r="41" spans="1:4" ht="15.75" thickBot="1" x14ac:dyDescent="0.3">
      <c r="A41" s="19"/>
      <c r="B41" s="15" t="s">
        <v>33</v>
      </c>
      <c r="C41" s="82">
        <v>277130</v>
      </c>
    </row>
    <row r="43" spans="1:4" x14ac:dyDescent="0.2">
      <c r="B43" s="24"/>
    </row>
    <row r="44" spans="1:4" ht="15" x14ac:dyDescent="0.25">
      <c r="C44" s="22"/>
      <c r="D44" s="22"/>
    </row>
    <row r="45" spans="1:4" ht="15" x14ac:dyDescent="0.25">
      <c r="C45" s="22"/>
      <c r="D45" s="22"/>
    </row>
    <row r="46" spans="1:4" x14ac:dyDescent="0.2">
      <c r="C46" s="2"/>
      <c r="D46" s="21"/>
    </row>
    <row r="47" spans="1:4" ht="15" x14ac:dyDescent="0.25">
      <c r="C47" s="22"/>
    </row>
  </sheetData>
  <sheetProtection sheet="1" objects="1" scenarios="1"/>
  <mergeCells count="3">
    <mergeCell ref="A6:A7"/>
    <mergeCell ref="B6:B7"/>
    <mergeCell ref="C6:C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1">
    <pageSetUpPr fitToPage="1"/>
  </sheetPr>
  <dimension ref="A1:F47"/>
  <sheetViews>
    <sheetView rightToLeft="1" workbookViewId="0">
      <selection activeCell="F21" sqref="F21"/>
    </sheetView>
  </sheetViews>
  <sheetFormatPr defaultRowHeight="14.25" x14ac:dyDescent="0.2"/>
  <cols>
    <col min="1" max="1" width="1.75" bestFit="1" customWidth="1"/>
    <col min="2" max="2" width="55.875" bestFit="1" customWidth="1"/>
    <col min="3" max="3" width="9.875" bestFit="1" customWidth="1"/>
  </cols>
  <sheetData>
    <row r="1" spans="1:6" ht="15" x14ac:dyDescent="0.25">
      <c r="B1" s="27" t="s">
        <v>85</v>
      </c>
    </row>
    <row r="2" spans="1:6" x14ac:dyDescent="0.2">
      <c r="B2" s="1" t="s">
        <v>88</v>
      </c>
      <c r="C2" s="4" t="s">
        <v>72</v>
      </c>
    </row>
    <row r="3" spans="1:6" x14ac:dyDescent="0.2">
      <c r="B3" s="3"/>
      <c r="D3" s="5"/>
      <c r="F3" s="20"/>
    </row>
    <row r="4" spans="1:6" ht="15" x14ac:dyDescent="0.25">
      <c r="B4" s="10" t="s">
        <v>5</v>
      </c>
      <c r="C4" s="2"/>
      <c r="F4" s="20"/>
    </row>
    <row r="5" spans="1:6" ht="16.5" thickBot="1" x14ac:dyDescent="0.3">
      <c r="B5" s="83" t="s">
        <v>100</v>
      </c>
      <c r="C5" s="2"/>
    </row>
    <row r="6" spans="1:6" ht="14.25" customHeight="1" x14ac:dyDescent="0.2">
      <c r="A6" s="89"/>
      <c r="B6" s="85"/>
      <c r="C6" s="87" t="s">
        <v>0</v>
      </c>
    </row>
    <row r="7" spans="1:6" x14ac:dyDescent="0.2">
      <c r="A7" s="90"/>
      <c r="B7" s="86"/>
      <c r="C7" s="88"/>
    </row>
    <row r="8" spans="1:6" ht="15" x14ac:dyDescent="0.25">
      <c r="A8" s="16">
        <v>1</v>
      </c>
      <c r="B8" s="11" t="s">
        <v>11</v>
      </c>
      <c r="C8" s="79">
        <f t="shared" ref="C8" si="0">SUM(C9:C10)</f>
        <v>198</v>
      </c>
    </row>
    <row r="9" spans="1:6" x14ac:dyDescent="0.2">
      <c r="A9" s="9"/>
      <c r="B9" s="12" t="s">
        <v>12</v>
      </c>
      <c r="C9" s="7">
        <v>3</v>
      </c>
    </row>
    <row r="10" spans="1:6" x14ac:dyDescent="0.2">
      <c r="A10" s="9"/>
      <c r="B10" s="12" t="s">
        <v>13</v>
      </c>
      <c r="C10" s="7">
        <v>195</v>
      </c>
    </row>
    <row r="11" spans="1:6" x14ac:dyDescent="0.2">
      <c r="A11" s="9"/>
      <c r="B11" s="12"/>
      <c r="C11" s="8">
        <v>0</v>
      </c>
    </row>
    <row r="12" spans="1:6" ht="15" x14ac:dyDescent="0.25">
      <c r="A12" s="16">
        <v>2</v>
      </c>
      <c r="B12" s="11" t="s">
        <v>14</v>
      </c>
      <c r="C12" s="79">
        <f t="shared" ref="C12" si="1">SUM(C13:C14)</f>
        <v>66</v>
      </c>
    </row>
    <row r="13" spans="1:6" x14ac:dyDescent="0.2">
      <c r="A13" s="9"/>
      <c r="B13" s="13" t="s">
        <v>1</v>
      </c>
      <c r="C13" s="7">
        <v>0</v>
      </c>
    </row>
    <row r="14" spans="1:6" x14ac:dyDescent="0.2">
      <c r="A14" s="9"/>
      <c r="B14" s="13" t="s">
        <v>2</v>
      </c>
      <c r="C14" s="7">
        <v>66</v>
      </c>
    </row>
    <row r="15" spans="1:6" x14ac:dyDescent="0.2">
      <c r="A15" s="25"/>
      <c r="B15" s="26"/>
      <c r="C15" s="8">
        <v>0</v>
      </c>
    </row>
    <row r="16" spans="1:6" ht="15" x14ac:dyDescent="0.25">
      <c r="A16" s="16">
        <v>3</v>
      </c>
      <c r="B16" s="11" t="s">
        <v>7</v>
      </c>
      <c r="C16" s="79">
        <f t="shared" ref="C16" si="2">SUM(C17:C19)</f>
        <v>13</v>
      </c>
    </row>
    <row r="17" spans="1:3" ht="25.5" x14ac:dyDescent="0.2">
      <c r="A17" s="9" t="s">
        <v>15</v>
      </c>
      <c r="B17" s="28" t="s">
        <v>16</v>
      </c>
      <c r="C17" s="7">
        <v>13</v>
      </c>
    </row>
    <row r="18" spans="1:3" x14ac:dyDescent="0.2">
      <c r="A18" s="9" t="s">
        <v>17</v>
      </c>
      <c r="B18" s="28" t="s">
        <v>18</v>
      </c>
      <c r="C18" s="7">
        <v>0</v>
      </c>
    </row>
    <row r="19" spans="1:3" x14ac:dyDescent="0.2">
      <c r="A19" s="9" t="s">
        <v>19</v>
      </c>
      <c r="B19" s="12" t="s">
        <v>3</v>
      </c>
      <c r="C19" s="7">
        <v>0</v>
      </c>
    </row>
    <row r="20" spans="1:3" x14ac:dyDescent="0.2">
      <c r="A20" s="17"/>
      <c r="B20" s="14"/>
      <c r="C20" s="8">
        <v>0</v>
      </c>
    </row>
    <row r="21" spans="1:3" ht="15" x14ac:dyDescent="0.25">
      <c r="A21" s="18">
        <v>4</v>
      </c>
      <c r="B21" s="11" t="s">
        <v>20</v>
      </c>
      <c r="C21" s="79">
        <f>SUM(C22:C29)</f>
        <v>450</v>
      </c>
    </row>
    <row r="22" spans="1:3" x14ac:dyDescent="0.2">
      <c r="A22" s="9"/>
      <c r="B22" s="12" t="s">
        <v>21</v>
      </c>
      <c r="C22" s="7">
        <v>10</v>
      </c>
    </row>
    <row r="23" spans="1:3" x14ac:dyDescent="0.2">
      <c r="A23" s="9"/>
      <c r="B23" s="12" t="s">
        <v>22</v>
      </c>
      <c r="C23" s="7">
        <v>68</v>
      </c>
    </row>
    <row r="24" spans="1:3" x14ac:dyDescent="0.2">
      <c r="A24" s="9"/>
      <c r="B24" s="12" t="s">
        <v>23</v>
      </c>
      <c r="C24" s="7">
        <v>0</v>
      </c>
    </row>
    <row r="25" spans="1:3" x14ac:dyDescent="0.2">
      <c r="A25" s="9"/>
      <c r="B25" s="12" t="s">
        <v>10</v>
      </c>
      <c r="C25" s="7">
        <v>0</v>
      </c>
    </row>
    <row r="26" spans="1:3" x14ac:dyDescent="0.2">
      <c r="A26" s="9"/>
      <c r="B26" s="12" t="s">
        <v>6</v>
      </c>
      <c r="C26" s="7">
        <v>1</v>
      </c>
    </row>
    <row r="27" spans="1:3" x14ac:dyDescent="0.2">
      <c r="A27" s="9"/>
      <c r="B27" s="12" t="s">
        <v>24</v>
      </c>
      <c r="C27" s="7">
        <v>216</v>
      </c>
    </row>
    <row r="28" spans="1:3" x14ac:dyDescent="0.2">
      <c r="A28" s="9"/>
      <c r="B28" s="12" t="s">
        <v>25</v>
      </c>
      <c r="C28" s="7">
        <v>0</v>
      </c>
    </row>
    <row r="29" spans="1:3" x14ac:dyDescent="0.2">
      <c r="A29" s="9"/>
      <c r="B29" s="12" t="s">
        <v>26</v>
      </c>
      <c r="C29" s="7">
        <v>155</v>
      </c>
    </row>
    <row r="30" spans="1:3" x14ac:dyDescent="0.2">
      <c r="A30" s="9"/>
      <c r="B30" s="12"/>
      <c r="C30" s="8">
        <v>0</v>
      </c>
    </row>
    <row r="31" spans="1:3" ht="15" x14ac:dyDescent="0.25">
      <c r="A31" s="9">
        <v>5</v>
      </c>
      <c r="B31" s="11" t="s">
        <v>27</v>
      </c>
      <c r="C31" s="79">
        <f t="shared" ref="C31" si="3">SUM(C32:C33)</f>
        <v>0</v>
      </c>
    </row>
    <row r="32" spans="1:3" x14ac:dyDescent="0.2">
      <c r="A32" s="9" t="s">
        <v>15</v>
      </c>
      <c r="B32" s="12" t="s">
        <v>28</v>
      </c>
      <c r="C32" s="7">
        <v>0</v>
      </c>
    </row>
    <row r="33" spans="1:4" x14ac:dyDescent="0.2">
      <c r="A33" s="9" t="s">
        <v>17</v>
      </c>
      <c r="B33" s="12" t="s">
        <v>29</v>
      </c>
      <c r="C33" s="7">
        <v>0</v>
      </c>
    </row>
    <row r="34" spans="1:4" x14ac:dyDescent="0.2">
      <c r="A34" s="9"/>
      <c r="B34" s="12"/>
      <c r="C34" s="8">
        <v>0</v>
      </c>
    </row>
    <row r="35" spans="1:4" ht="15" x14ac:dyDescent="0.25">
      <c r="A35" s="9"/>
      <c r="B35" s="12" t="s">
        <v>4</v>
      </c>
      <c r="C35" s="81">
        <f>C31+C21+C16+C12+C8</f>
        <v>727</v>
      </c>
    </row>
    <row r="36" spans="1:4" x14ac:dyDescent="0.2">
      <c r="A36" s="9"/>
      <c r="B36" s="12"/>
      <c r="C36" s="8"/>
    </row>
    <row r="37" spans="1:4" ht="15" x14ac:dyDescent="0.25">
      <c r="A37" s="9">
        <v>7</v>
      </c>
      <c r="B37" s="11" t="s">
        <v>30</v>
      </c>
      <c r="C37" s="8"/>
    </row>
    <row r="38" spans="1:4" ht="26.25" x14ac:dyDescent="0.25">
      <c r="A38" s="9" t="s">
        <v>15</v>
      </c>
      <c r="B38" s="28" t="s">
        <v>31</v>
      </c>
      <c r="C38" s="80">
        <f t="shared" ref="C38" si="4">(C33+C21+C17)/C41</f>
        <v>7.8186478974085318E-4</v>
      </c>
    </row>
    <row r="39" spans="1:4" ht="15" x14ac:dyDescent="0.25">
      <c r="A39" s="9" t="s">
        <v>17</v>
      </c>
      <c r="B39" s="12" t="s">
        <v>32</v>
      </c>
      <c r="C39" s="80">
        <f t="shared" ref="C39" si="5">C35/C41</f>
        <v>1.2276797022496766E-3</v>
      </c>
    </row>
    <row r="40" spans="1:4" x14ac:dyDescent="0.2">
      <c r="A40" s="9"/>
      <c r="B40" s="12"/>
      <c r="C40" s="8"/>
    </row>
    <row r="41" spans="1:4" ht="15.75" thickBot="1" x14ac:dyDescent="0.3">
      <c r="A41" s="19"/>
      <c r="B41" s="15" t="s">
        <v>33</v>
      </c>
      <c r="C41" s="82">
        <v>592174</v>
      </c>
    </row>
    <row r="43" spans="1:4" x14ac:dyDescent="0.2">
      <c r="B43" s="24"/>
    </row>
    <row r="44" spans="1:4" ht="15" x14ac:dyDescent="0.25">
      <c r="C44" s="22"/>
      <c r="D44" s="22"/>
    </row>
    <row r="45" spans="1:4" ht="15" x14ac:dyDescent="0.25">
      <c r="C45" s="22"/>
      <c r="D45" s="22"/>
    </row>
    <row r="46" spans="1:4" x14ac:dyDescent="0.2">
      <c r="C46" s="2"/>
      <c r="D46" s="21"/>
    </row>
    <row r="47" spans="1:4" ht="15" x14ac:dyDescent="0.25">
      <c r="C47" s="22"/>
    </row>
  </sheetData>
  <sheetProtection sheet="1" objects="1" scenarios="1"/>
  <mergeCells count="3">
    <mergeCell ref="A6:A7"/>
    <mergeCell ref="B6:B7"/>
    <mergeCell ref="C6:C7"/>
  </mergeCells>
  <pageMargins left="0.70866141732283461" right="0.70866141732283461" top="0.3543307086614173" bottom="0.3543307086614173" header="0" footer="0"/>
  <pageSetup paperSize="9" scale="9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4">
    <pageSetUpPr fitToPage="1"/>
  </sheetPr>
  <dimension ref="A1:E47"/>
  <sheetViews>
    <sheetView rightToLeft="1" zoomScaleNormal="100" workbookViewId="0">
      <selection activeCell="F21" sqref="F21"/>
    </sheetView>
  </sheetViews>
  <sheetFormatPr defaultRowHeight="14.25" x14ac:dyDescent="0.2"/>
  <cols>
    <col min="1" max="1" width="1.875" bestFit="1" customWidth="1"/>
    <col min="2" max="2" width="55.875" bestFit="1" customWidth="1"/>
    <col min="3" max="3" width="10.875" bestFit="1" customWidth="1"/>
  </cols>
  <sheetData>
    <row r="1" spans="1:5" ht="15" x14ac:dyDescent="0.25">
      <c r="B1" s="27" t="s">
        <v>85</v>
      </c>
    </row>
    <row r="2" spans="1:5" x14ac:dyDescent="0.2">
      <c r="B2" s="1" t="s">
        <v>88</v>
      </c>
      <c r="C2" s="4" t="s">
        <v>72</v>
      </c>
    </row>
    <row r="3" spans="1:5" x14ac:dyDescent="0.2">
      <c r="B3" s="3"/>
      <c r="D3" s="5"/>
    </row>
    <row r="4" spans="1:5" ht="15" x14ac:dyDescent="0.25">
      <c r="B4" s="10" t="s">
        <v>5</v>
      </c>
      <c r="C4" s="2"/>
      <c r="D4" s="5"/>
      <c r="E4" s="5"/>
    </row>
    <row r="5" spans="1:5" ht="16.5" thickBot="1" x14ac:dyDescent="0.3">
      <c r="B5" s="83" t="s">
        <v>99</v>
      </c>
      <c r="C5" s="2"/>
    </row>
    <row r="6" spans="1:5" ht="14.25" customHeight="1" x14ac:dyDescent="0.2">
      <c r="A6" s="89"/>
      <c r="B6" s="85"/>
      <c r="C6" s="87" t="s">
        <v>0</v>
      </c>
    </row>
    <row r="7" spans="1:5" x14ac:dyDescent="0.2">
      <c r="A7" s="90"/>
      <c r="B7" s="86"/>
      <c r="C7" s="88"/>
    </row>
    <row r="8" spans="1:5" ht="15" x14ac:dyDescent="0.25">
      <c r="A8" s="16">
        <v>1</v>
      </c>
      <c r="B8" s="11" t="s">
        <v>11</v>
      </c>
      <c r="C8" s="79">
        <f t="shared" ref="C8" si="0">SUM(C9:C10)</f>
        <v>79</v>
      </c>
    </row>
    <row r="9" spans="1:5" x14ac:dyDescent="0.2">
      <c r="A9" s="9"/>
      <c r="B9" s="12" t="s">
        <v>12</v>
      </c>
      <c r="C9" s="7">
        <v>0</v>
      </c>
    </row>
    <row r="10" spans="1:5" x14ac:dyDescent="0.2">
      <c r="A10" s="9"/>
      <c r="B10" s="12" t="s">
        <v>13</v>
      </c>
      <c r="C10" s="7">
        <v>79</v>
      </c>
    </row>
    <row r="11" spans="1:5" x14ac:dyDescent="0.2">
      <c r="A11" s="9"/>
      <c r="B11" s="12"/>
      <c r="C11" s="8">
        <v>0</v>
      </c>
    </row>
    <row r="12" spans="1:5" ht="15" x14ac:dyDescent="0.25">
      <c r="A12" s="16">
        <v>2</v>
      </c>
      <c r="B12" s="11" t="s">
        <v>14</v>
      </c>
      <c r="C12" s="79">
        <f t="shared" ref="C12" si="1">SUM(C13:C14)</f>
        <v>38</v>
      </c>
    </row>
    <row r="13" spans="1:5" x14ac:dyDescent="0.2">
      <c r="A13" s="9"/>
      <c r="B13" s="13" t="s">
        <v>1</v>
      </c>
      <c r="C13" s="7">
        <v>0</v>
      </c>
    </row>
    <row r="14" spans="1:5" x14ac:dyDescent="0.2">
      <c r="A14" s="9"/>
      <c r="B14" s="13" t="s">
        <v>2</v>
      </c>
      <c r="C14" s="7">
        <v>38</v>
      </c>
    </row>
    <row r="15" spans="1:5" x14ac:dyDescent="0.2">
      <c r="A15" s="25"/>
      <c r="B15" s="26"/>
      <c r="C15" s="8">
        <v>0</v>
      </c>
    </row>
    <row r="16" spans="1:5" ht="15" x14ac:dyDescent="0.25">
      <c r="A16" s="16">
        <v>3</v>
      </c>
      <c r="B16" s="11" t="s">
        <v>7</v>
      </c>
      <c r="C16" s="79">
        <f t="shared" ref="C16" si="2">SUM(C17:C19)</f>
        <v>0</v>
      </c>
    </row>
    <row r="17" spans="1:3" ht="25.5" x14ac:dyDescent="0.2">
      <c r="A17" s="9" t="s">
        <v>15</v>
      </c>
      <c r="B17" s="28" t="s">
        <v>16</v>
      </c>
      <c r="C17" s="7"/>
    </row>
    <row r="18" spans="1:3" x14ac:dyDescent="0.2">
      <c r="A18" s="9" t="s">
        <v>17</v>
      </c>
      <c r="B18" s="28" t="s">
        <v>18</v>
      </c>
      <c r="C18" s="7"/>
    </row>
    <row r="19" spans="1:3" x14ac:dyDescent="0.2">
      <c r="A19" s="9" t="s">
        <v>19</v>
      </c>
      <c r="B19" s="12" t="s">
        <v>3</v>
      </c>
      <c r="C19" s="7"/>
    </row>
    <row r="20" spans="1:3" x14ac:dyDescent="0.2">
      <c r="A20" s="17"/>
      <c r="B20" s="14"/>
      <c r="C20" s="8">
        <v>0</v>
      </c>
    </row>
    <row r="21" spans="1:3" ht="15" x14ac:dyDescent="0.25">
      <c r="A21" s="18">
        <v>4</v>
      </c>
      <c r="B21" s="11" t="s">
        <v>20</v>
      </c>
      <c r="C21" s="79">
        <f>SUM(C22:C29)</f>
        <v>151</v>
      </c>
    </row>
    <row r="22" spans="1:3" x14ac:dyDescent="0.2">
      <c r="A22" s="9"/>
      <c r="B22" s="12" t="s">
        <v>21</v>
      </c>
      <c r="C22" s="7">
        <v>4</v>
      </c>
    </row>
    <row r="23" spans="1:3" x14ac:dyDescent="0.2">
      <c r="A23" s="9"/>
      <c r="B23" s="12" t="s">
        <v>22</v>
      </c>
      <c r="C23" s="7">
        <v>0</v>
      </c>
    </row>
    <row r="24" spans="1:3" x14ac:dyDescent="0.2">
      <c r="A24" s="9"/>
      <c r="B24" s="12" t="s">
        <v>23</v>
      </c>
      <c r="C24" s="7">
        <v>0</v>
      </c>
    </row>
    <row r="25" spans="1:3" x14ac:dyDescent="0.2">
      <c r="A25" s="9"/>
      <c r="B25" s="12" t="s">
        <v>10</v>
      </c>
      <c r="C25" s="7">
        <v>0</v>
      </c>
    </row>
    <row r="26" spans="1:3" x14ac:dyDescent="0.2">
      <c r="A26" s="9"/>
      <c r="B26" s="12" t="s">
        <v>6</v>
      </c>
      <c r="C26" s="7"/>
    </row>
    <row r="27" spans="1:3" x14ac:dyDescent="0.2">
      <c r="A27" s="9"/>
      <c r="B27" s="12" t="s">
        <v>24</v>
      </c>
      <c r="C27" s="7">
        <v>113</v>
      </c>
    </row>
    <row r="28" spans="1:3" x14ac:dyDescent="0.2">
      <c r="A28" s="9"/>
      <c r="B28" s="12" t="s">
        <v>25</v>
      </c>
      <c r="C28" s="7">
        <v>0</v>
      </c>
    </row>
    <row r="29" spans="1:3" x14ac:dyDescent="0.2">
      <c r="A29" s="9"/>
      <c r="B29" s="12" t="s">
        <v>26</v>
      </c>
      <c r="C29" s="7">
        <v>34</v>
      </c>
    </row>
    <row r="30" spans="1:3" x14ac:dyDescent="0.2">
      <c r="A30" s="9"/>
      <c r="B30" s="12"/>
      <c r="C30" s="8">
        <v>0</v>
      </c>
    </row>
    <row r="31" spans="1:3" ht="15" x14ac:dyDescent="0.25">
      <c r="A31" s="9">
        <v>5</v>
      </c>
      <c r="B31" s="11" t="s">
        <v>27</v>
      </c>
      <c r="C31" s="79">
        <f t="shared" ref="C31" si="3">SUM(C32:C33)</f>
        <v>0</v>
      </c>
    </row>
    <row r="32" spans="1:3" x14ac:dyDescent="0.2">
      <c r="A32" s="9" t="s">
        <v>15</v>
      </c>
      <c r="B32" s="12" t="s">
        <v>28</v>
      </c>
      <c r="C32" s="7">
        <v>0</v>
      </c>
    </row>
    <row r="33" spans="1:4" x14ac:dyDescent="0.2">
      <c r="A33" s="9" t="s">
        <v>17</v>
      </c>
      <c r="B33" s="12" t="s">
        <v>29</v>
      </c>
      <c r="C33" s="7">
        <v>0</v>
      </c>
    </row>
    <row r="34" spans="1:4" x14ac:dyDescent="0.2">
      <c r="A34" s="9"/>
      <c r="B34" s="12"/>
      <c r="C34" s="8">
        <v>0</v>
      </c>
    </row>
    <row r="35" spans="1:4" ht="15" x14ac:dyDescent="0.25">
      <c r="A35" s="9"/>
      <c r="B35" s="12" t="s">
        <v>4</v>
      </c>
      <c r="C35" s="81">
        <f>C31+C21+C16+C12+C8</f>
        <v>268</v>
      </c>
    </row>
    <row r="36" spans="1:4" x14ac:dyDescent="0.2">
      <c r="A36" s="9"/>
      <c r="B36" s="12"/>
      <c r="C36" s="8"/>
    </row>
    <row r="37" spans="1:4" ht="15" x14ac:dyDescent="0.25">
      <c r="A37" s="9">
        <v>7</v>
      </c>
      <c r="B37" s="11" t="s">
        <v>30</v>
      </c>
      <c r="C37" s="8"/>
    </row>
    <row r="38" spans="1:4" ht="26.25" x14ac:dyDescent="0.25">
      <c r="A38" s="9" t="s">
        <v>15</v>
      </c>
      <c r="B38" s="28" t="s">
        <v>31</v>
      </c>
      <c r="C38" s="80">
        <f t="shared" ref="C38" si="4">(C33+C21+C17)/C41</f>
        <v>1.148970492002861E-3</v>
      </c>
    </row>
    <row r="39" spans="1:4" ht="15" x14ac:dyDescent="0.25">
      <c r="A39" s="9" t="s">
        <v>17</v>
      </c>
      <c r="B39" s="12" t="s">
        <v>32</v>
      </c>
      <c r="C39" s="80">
        <f t="shared" ref="C39" si="5">C35/C41</f>
        <v>2.0392323964024289E-3</v>
      </c>
    </row>
    <row r="40" spans="1:4" x14ac:dyDescent="0.2">
      <c r="A40" s="9"/>
      <c r="B40" s="12"/>
      <c r="C40" s="8"/>
    </row>
    <row r="41" spans="1:4" ht="15.75" thickBot="1" x14ac:dyDescent="0.3">
      <c r="A41" s="19"/>
      <c r="B41" s="15" t="s">
        <v>33</v>
      </c>
      <c r="C41" s="82">
        <v>131422</v>
      </c>
    </row>
    <row r="43" spans="1:4" x14ac:dyDescent="0.2">
      <c r="B43" s="24"/>
    </row>
    <row r="44" spans="1:4" ht="15" x14ac:dyDescent="0.25">
      <c r="C44" s="22"/>
      <c r="D44" s="22"/>
    </row>
    <row r="45" spans="1:4" ht="15" x14ac:dyDescent="0.25">
      <c r="C45" s="22"/>
      <c r="D45" s="22"/>
    </row>
    <row r="46" spans="1:4" x14ac:dyDescent="0.2">
      <c r="C46" s="2"/>
      <c r="D46" s="21"/>
    </row>
    <row r="47" spans="1:4" ht="15" x14ac:dyDescent="0.25">
      <c r="C47" s="22"/>
    </row>
  </sheetData>
  <sheetProtection sheet="1" objects="1" scenarios="1"/>
  <mergeCells count="3">
    <mergeCell ref="A6:A7"/>
    <mergeCell ref="B6:B7"/>
    <mergeCell ref="C6:C7"/>
  </mergeCells>
  <pageMargins left="0.70866141732283461" right="0.70866141732283461" top="0.3543307086614173" bottom="0.3543307086614173" header="0" footer="0"/>
  <pageSetup paperSize="9" scale="9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7">
    <pageSetUpPr fitToPage="1"/>
  </sheetPr>
  <dimension ref="A1:F47"/>
  <sheetViews>
    <sheetView rightToLeft="1" workbookViewId="0">
      <selection activeCell="E17" sqref="E17"/>
    </sheetView>
  </sheetViews>
  <sheetFormatPr defaultRowHeight="14.25" x14ac:dyDescent="0.2"/>
  <cols>
    <col min="1" max="1" width="1.75" bestFit="1" customWidth="1"/>
    <col min="2" max="2" width="55.875" bestFit="1" customWidth="1"/>
    <col min="3" max="3" width="9.875" bestFit="1" customWidth="1"/>
  </cols>
  <sheetData>
    <row r="1" spans="1:6" ht="15" x14ac:dyDescent="0.25">
      <c r="B1" s="27" t="s">
        <v>85</v>
      </c>
    </row>
    <row r="2" spans="1:6" x14ac:dyDescent="0.2">
      <c r="B2" s="1" t="s">
        <v>88</v>
      </c>
      <c r="C2" s="4" t="s">
        <v>72</v>
      </c>
    </row>
    <row r="3" spans="1:6" x14ac:dyDescent="0.2">
      <c r="B3" s="3"/>
      <c r="D3" s="5"/>
      <c r="F3" s="20"/>
    </row>
    <row r="4" spans="1:6" ht="15" x14ac:dyDescent="0.25">
      <c r="B4" s="10" t="s">
        <v>5</v>
      </c>
      <c r="C4" s="2"/>
    </row>
    <row r="5" spans="1:6" ht="16.5" thickBot="1" x14ac:dyDescent="0.3">
      <c r="B5" s="83" t="s">
        <v>98</v>
      </c>
      <c r="C5" s="2"/>
    </row>
    <row r="6" spans="1:6" ht="14.25" customHeight="1" x14ac:dyDescent="0.2">
      <c r="A6" s="89"/>
      <c r="B6" s="85"/>
      <c r="C6" s="87" t="s">
        <v>0</v>
      </c>
    </row>
    <row r="7" spans="1:6" x14ac:dyDescent="0.2">
      <c r="A7" s="90"/>
      <c r="B7" s="86"/>
      <c r="C7" s="88"/>
    </row>
    <row r="8" spans="1:6" ht="15" x14ac:dyDescent="0.25">
      <c r="A8" s="16">
        <v>1</v>
      </c>
      <c r="B8" s="11" t="s">
        <v>11</v>
      </c>
      <c r="C8" s="79">
        <f t="shared" ref="C8" si="0">SUM(C9:C10)</f>
        <v>4</v>
      </c>
    </row>
    <row r="9" spans="1:6" x14ac:dyDescent="0.2">
      <c r="A9" s="9"/>
      <c r="B9" s="12" t="s">
        <v>12</v>
      </c>
      <c r="C9" s="7">
        <v>0</v>
      </c>
    </row>
    <row r="10" spans="1:6" x14ac:dyDescent="0.2">
      <c r="A10" s="9"/>
      <c r="B10" s="12" t="s">
        <v>13</v>
      </c>
      <c r="C10" s="7">
        <v>4</v>
      </c>
    </row>
    <row r="11" spans="1:6" x14ac:dyDescent="0.2">
      <c r="A11" s="9"/>
      <c r="B11" s="12"/>
      <c r="C11" s="8">
        <v>0</v>
      </c>
    </row>
    <row r="12" spans="1:6" ht="15" x14ac:dyDescent="0.25">
      <c r="A12" s="16">
        <v>2</v>
      </c>
      <c r="B12" s="11" t="s">
        <v>14</v>
      </c>
      <c r="C12" s="79">
        <f t="shared" ref="C12" si="1">SUM(C13:C14)</f>
        <v>3</v>
      </c>
    </row>
    <row r="13" spans="1:6" x14ac:dyDescent="0.2">
      <c r="A13" s="9"/>
      <c r="B13" s="13" t="s">
        <v>1</v>
      </c>
      <c r="C13" s="7">
        <v>0</v>
      </c>
    </row>
    <row r="14" spans="1:6" x14ac:dyDescent="0.2">
      <c r="A14" s="9"/>
      <c r="B14" s="13" t="s">
        <v>2</v>
      </c>
      <c r="C14" s="7">
        <v>3</v>
      </c>
    </row>
    <row r="15" spans="1:6" x14ac:dyDescent="0.2">
      <c r="A15" s="25"/>
      <c r="B15" s="26"/>
      <c r="C15" s="8">
        <v>0</v>
      </c>
    </row>
    <row r="16" spans="1:6" ht="15" x14ac:dyDescent="0.25">
      <c r="A16" s="16">
        <v>3</v>
      </c>
      <c r="B16" s="11" t="s">
        <v>7</v>
      </c>
      <c r="C16" s="79">
        <f t="shared" ref="C16" si="2">SUM(C17:C19)</f>
        <v>0</v>
      </c>
    </row>
    <row r="17" spans="1:3" ht="25.5" x14ac:dyDescent="0.2">
      <c r="A17" s="9" t="s">
        <v>15</v>
      </c>
      <c r="B17" s="28" t="s">
        <v>16</v>
      </c>
      <c r="C17" s="7"/>
    </row>
    <row r="18" spans="1:3" x14ac:dyDescent="0.2">
      <c r="A18" s="9" t="s">
        <v>17</v>
      </c>
      <c r="B18" s="28" t="s">
        <v>18</v>
      </c>
      <c r="C18" s="7"/>
    </row>
    <row r="19" spans="1:3" x14ac:dyDescent="0.2">
      <c r="A19" s="9" t="s">
        <v>19</v>
      </c>
      <c r="B19" s="12" t="s">
        <v>3</v>
      </c>
      <c r="C19" s="7"/>
    </row>
    <row r="20" spans="1:3" x14ac:dyDescent="0.2">
      <c r="A20" s="17"/>
      <c r="B20" s="14"/>
      <c r="C20" s="8">
        <v>0</v>
      </c>
    </row>
    <row r="21" spans="1:3" ht="15" x14ac:dyDescent="0.25">
      <c r="A21" s="18">
        <v>4</v>
      </c>
      <c r="B21" s="11" t="s">
        <v>20</v>
      </c>
      <c r="C21" s="79">
        <f>SUM(C22:C29)</f>
        <v>23</v>
      </c>
    </row>
    <row r="22" spans="1:3" x14ac:dyDescent="0.2">
      <c r="A22" s="9"/>
      <c r="B22" s="12" t="s">
        <v>21</v>
      </c>
      <c r="C22" s="7"/>
    </row>
    <row r="23" spans="1:3" x14ac:dyDescent="0.2">
      <c r="A23" s="9"/>
      <c r="B23" s="12" t="s">
        <v>22</v>
      </c>
      <c r="C23" s="7"/>
    </row>
    <row r="24" spans="1:3" x14ac:dyDescent="0.2">
      <c r="A24" s="9"/>
      <c r="B24" s="12" t="s">
        <v>23</v>
      </c>
      <c r="C24" s="7"/>
    </row>
    <row r="25" spans="1:3" x14ac:dyDescent="0.2">
      <c r="A25" s="9"/>
      <c r="B25" s="12" t="s">
        <v>10</v>
      </c>
      <c r="C25" s="7"/>
    </row>
    <row r="26" spans="1:3" x14ac:dyDescent="0.2">
      <c r="A26" s="9"/>
      <c r="B26" s="12" t="s">
        <v>6</v>
      </c>
      <c r="C26" s="7"/>
    </row>
    <row r="27" spans="1:3" x14ac:dyDescent="0.2">
      <c r="A27" s="9"/>
      <c r="B27" s="12" t="s">
        <v>24</v>
      </c>
      <c r="C27" s="7">
        <v>18</v>
      </c>
    </row>
    <row r="28" spans="1:3" x14ac:dyDescent="0.2">
      <c r="A28" s="9"/>
      <c r="B28" s="12" t="s">
        <v>25</v>
      </c>
      <c r="C28" s="7">
        <v>0</v>
      </c>
    </row>
    <row r="29" spans="1:3" x14ac:dyDescent="0.2">
      <c r="A29" s="9"/>
      <c r="B29" s="12" t="s">
        <v>26</v>
      </c>
      <c r="C29" s="7">
        <v>5</v>
      </c>
    </row>
    <row r="30" spans="1:3" x14ac:dyDescent="0.2">
      <c r="A30" s="9"/>
      <c r="B30" s="12"/>
      <c r="C30" s="8">
        <v>0</v>
      </c>
    </row>
    <row r="31" spans="1:3" ht="15" x14ac:dyDescent="0.25">
      <c r="A31" s="9">
        <v>5</v>
      </c>
      <c r="B31" s="11" t="s">
        <v>27</v>
      </c>
      <c r="C31" s="79">
        <f t="shared" ref="C31" si="3">SUM(C32:C33)</f>
        <v>0</v>
      </c>
    </row>
    <row r="32" spans="1:3" x14ac:dyDescent="0.2">
      <c r="A32" s="9" t="s">
        <v>15</v>
      </c>
      <c r="B32" s="12" t="s">
        <v>28</v>
      </c>
      <c r="C32" s="7">
        <v>0</v>
      </c>
    </row>
    <row r="33" spans="1:4" x14ac:dyDescent="0.2">
      <c r="A33" s="9" t="s">
        <v>17</v>
      </c>
      <c r="B33" s="12" t="s">
        <v>29</v>
      </c>
      <c r="C33" s="7">
        <v>0</v>
      </c>
    </row>
    <row r="34" spans="1:4" x14ac:dyDescent="0.2">
      <c r="A34" s="9"/>
      <c r="B34" s="12"/>
      <c r="C34" s="8">
        <v>0</v>
      </c>
    </row>
    <row r="35" spans="1:4" ht="15" x14ac:dyDescent="0.25">
      <c r="A35" s="9"/>
      <c r="B35" s="12" t="s">
        <v>4</v>
      </c>
      <c r="C35" s="81">
        <f>C31+C21+C16+C12+C8</f>
        <v>30</v>
      </c>
    </row>
    <row r="36" spans="1:4" x14ac:dyDescent="0.2">
      <c r="A36" s="9"/>
      <c r="B36" s="12"/>
      <c r="C36" s="8"/>
    </row>
    <row r="37" spans="1:4" ht="15" x14ac:dyDescent="0.25">
      <c r="A37" s="9">
        <v>7</v>
      </c>
      <c r="B37" s="11" t="s">
        <v>30</v>
      </c>
      <c r="C37" s="8"/>
    </row>
    <row r="38" spans="1:4" ht="26.25" x14ac:dyDescent="0.25">
      <c r="A38" s="9" t="s">
        <v>15</v>
      </c>
      <c r="B38" s="28" t="s">
        <v>31</v>
      </c>
      <c r="C38" s="80">
        <f t="shared" ref="C38" si="4">(C33+C21+C17)/C41</f>
        <v>1.4106967615309127E-3</v>
      </c>
    </row>
    <row r="39" spans="1:4" ht="15" x14ac:dyDescent="0.25">
      <c r="A39" s="9" t="s">
        <v>17</v>
      </c>
      <c r="B39" s="12" t="s">
        <v>32</v>
      </c>
      <c r="C39" s="80">
        <f t="shared" ref="C39" si="5">C35/C41</f>
        <v>1.8400392541707558E-3</v>
      </c>
    </row>
    <row r="40" spans="1:4" x14ac:dyDescent="0.2">
      <c r="A40" s="9"/>
      <c r="B40" s="12"/>
      <c r="C40" s="8"/>
    </row>
    <row r="41" spans="1:4" ht="15.75" thickBot="1" x14ac:dyDescent="0.3">
      <c r="A41" s="19"/>
      <c r="B41" s="15" t="s">
        <v>33</v>
      </c>
      <c r="C41" s="82">
        <v>16304</v>
      </c>
    </row>
    <row r="43" spans="1:4" x14ac:dyDescent="0.2">
      <c r="B43" s="24"/>
    </row>
    <row r="44" spans="1:4" ht="15" x14ac:dyDescent="0.25">
      <c r="C44" s="22"/>
      <c r="D44" s="22"/>
    </row>
    <row r="45" spans="1:4" ht="15" x14ac:dyDescent="0.25">
      <c r="C45" s="22"/>
      <c r="D45" s="22"/>
    </row>
    <row r="46" spans="1:4" x14ac:dyDescent="0.2">
      <c r="C46" s="2"/>
      <c r="D46" s="21"/>
    </row>
    <row r="47" spans="1:4" ht="15" x14ac:dyDescent="0.25">
      <c r="C47" s="22"/>
    </row>
  </sheetData>
  <sheetProtection sheet="1" objects="1" scenarios="1"/>
  <mergeCells count="3">
    <mergeCell ref="A6:A7"/>
    <mergeCell ref="B6:B7"/>
    <mergeCell ref="C6:C7"/>
  </mergeCells>
  <pageMargins left="0.70866141732283461" right="0.70866141732283461" top="0.3543307086614173" bottom="0.3543307086614173" header="0" footer="0"/>
  <pageSetup paperSize="9" scale="9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8">
    <pageSetUpPr fitToPage="1"/>
  </sheetPr>
  <dimension ref="A1:F47"/>
  <sheetViews>
    <sheetView rightToLeft="1" workbookViewId="0">
      <selection activeCell="E17" sqref="E17"/>
    </sheetView>
  </sheetViews>
  <sheetFormatPr defaultRowHeight="14.25" x14ac:dyDescent="0.2"/>
  <cols>
    <col min="1" max="1" width="1.75" bestFit="1" customWidth="1"/>
    <col min="2" max="2" width="55.875" bestFit="1" customWidth="1"/>
    <col min="3" max="3" width="9.875" bestFit="1" customWidth="1"/>
  </cols>
  <sheetData>
    <row r="1" spans="1:6" ht="15" x14ac:dyDescent="0.25">
      <c r="B1" s="27" t="s">
        <v>85</v>
      </c>
    </row>
    <row r="2" spans="1:6" x14ac:dyDescent="0.2">
      <c r="B2" s="1" t="s">
        <v>88</v>
      </c>
      <c r="C2" s="4" t="s">
        <v>72</v>
      </c>
    </row>
    <row r="3" spans="1:6" x14ac:dyDescent="0.2">
      <c r="B3" s="3"/>
      <c r="D3" s="5"/>
      <c r="F3" s="20"/>
    </row>
    <row r="4" spans="1:6" ht="15" x14ac:dyDescent="0.25">
      <c r="B4" s="10" t="s">
        <v>5</v>
      </c>
      <c r="C4" s="2"/>
      <c r="F4" s="20"/>
    </row>
    <row r="5" spans="1:6" ht="16.5" thickBot="1" x14ac:dyDescent="0.3">
      <c r="B5" s="83" t="s">
        <v>97</v>
      </c>
      <c r="C5" s="2"/>
    </row>
    <row r="6" spans="1:6" ht="14.25" customHeight="1" x14ac:dyDescent="0.2">
      <c r="A6" s="89"/>
      <c r="B6" s="85"/>
      <c r="C6" s="87" t="s">
        <v>0</v>
      </c>
    </row>
    <row r="7" spans="1:6" x14ac:dyDescent="0.2">
      <c r="A7" s="90"/>
      <c r="B7" s="86"/>
      <c r="C7" s="88"/>
    </row>
    <row r="8" spans="1:6" ht="15" x14ac:dyDescent="0.25">
      <c r="A8" s="16">
        <v>1</v>
      </c>
      <c r="B8" s="11" t="s">
        <v>11</v>
      </c>
      <c r="C8" s="79">
        <f t="shared" ref="C8" si="0">SUM(C9:C10)</f>
        <v>74</v>
      </c>
    </row>
    <row r="9" spans="1:6" x14ac:dyDescent="0.2">
      <c r="A9" s="9"/>
      <c r="B9" s="12" t="s">
        <v>12</v>
      </c>
      <c r="C9" s="7">
        <v>2</v>
      </c>
    </row>
    <row r="10" spans="1:6" x14ac:dyDescent="0.2">
      <c r="A10" s="9"/>
      <c r="B10" s="12" t="s">
        <v>13</v>
      </c>
      <c r="C10" s="7">
        <v>72</v>
      </c>
    </row>
    <row r="11" spans="1:6" x14ac:dyDescent="0.2">
      <c r="A11" s="9"/>
      <c r="B11" s="12"/>
      <c r="C11" s="8">
        <v>0</v>
      </c>
    </row>
    <row r="12" spans="1:6" ht="15" x14ac:dyDescent="0.25">
      <c r="A12" s="16">
        <v>2</v>
      </c>
      <c r="B12" s="11" t="s">
        <v>14</v>
      </c>
      <c r="C12" s="79">
        <f t="shared" ref="C12" si="1">SUM(C13:C14)</f>
        <v>23</v>
      </c>
    </row>
    <row r="13" spans="1:6" x14ac:dyDescent="0.2">
      <c r="A13" s="9"/>
      <c r="B13" s="13" t="s">
        <v>1</v>
      </c>
      <c r="C13" s="7">
        <v>0</v>
      </c>
    </row>
    <row r="14" spans="1:6" x14ac:dyDescent="0.2">
      <c r="A14" s="9"/>
      <c r="B14" s="13" t="s">
        <v>2</v>
      </c>
      <c r="C14" s="7">
        <v>23</v>
      </c>
    </row>
    <row r="15" spans="1:6" x14ac:dyDescent="0.2">
      <c r="A15" s="25"/>
      <c r="B15" s="26"/>
      <c r="C15" s="8">
        <v>0</v>
      </c>
    </row>
    <row r="16" spans="1:6" ht="15" x14ac:dyDescent="0.25">
      <c r="A16" s="16">
        <v>3</v>
      </c>
      <c r="B16" s="11" t="s">
        <v>7</v>
      </c>
      <c r="C16" s="79">
        <f t="shared" ref="C16" si="2">SUM(C17:C19)</f>
        <v>0</v>
      </c>
    </row>
    <row r="17" spans="1:3" ht="25.5" x14ac:dyDescent="0.2">
      <c r="A17" s="9" t="s">
        <v>15</v>
      </c>
      <c r="B17" s="28" t="s">
        <v>16</v>
      </c>
      <c r="C17" s="7"/>
    </row>
    <row r="18" spans="1:3" x14ac:dyDescent="0.2">
      <c r="A18" s="9" t="s">
        <v>17</v>
      </c>
      <c r="B18" s="28" t="s">
        <v>18</v>
      </c>
      <c r="C18" s="7"/>
    </row>
    <row r="19" spans="1:3" x14ac:dyDescent="0.2">
      <c r="A19" s="9" t="s">
        <v>19</v>
      </c>
      <c r="B19" s="12" t="s">
        <v>3</v>
      </c>
      <c r="C19" s="7"/>
    </row>
    <row r="20" spans="1:3" x14ac:dyDescent="0.2">
      <c r="A20" s="17"/>
      <c r="B20" s="14"/>
      <c r="C20" s="8">
        <v>0</v>
      </c>
    </row>
    <row r="21" spans="1:3" ht="15" x14ac:dyDescent="0.25">
      <c r="A21" s="18">
        <v>4</v>
      </c>
      <c r="B21" s="11" t="s">
        <v>20</v>
      </c>
      <c r="C21" s="79">
        <f>SUM(C22:C29)</f>
        <v>0</v>
      </c>
    </row>
    <row r="22" spans="1:3" x14ac:dyDescent="0.2">
      <c r="A22" s="9"/>
      <c r="B22" s="12" t="s">
        <v>21</v>
      </c>
      <c r="C22" s="7"/>
    </row>
    <row r="23" spans="1:3" x14ac:dyDescent="0.2">
      <c r="A23" s="9"/>
      <c r="B23" s="12" t="s">
        <v>22</v>
      </c>
      <c r="C23" s="7"/>
    </row>
    <row r="24" spans="1:3" x14ac:dyDescent="0.2">
      <c r="A24" s="9"/>
      <c r="B24" s="12" t="s">
        <v>23</v>
      </c>
      <c r="C24" s="7"/>
    </row>
    <row r="25" spans="1:3" x14ac:dyDescent="0.2">
      <c r="A25" s="9"/>
      <c r="B25" s="12" t="s">
        <v>10</v>
      </c>
      <c r="C25" s="7"/>
    </row>
    <row r="26" spans="1:3" x14ac:dyDescent="0.2">
      <c r="A26" s="9"/>
      <c r="B26" s="12" t="s">
        <v>6</v>
      </c>
      <c r="C26" s="7"/>
    </row>
    <row r="27" spans="1:3" x14ac:dyDescent="0.2">
      <c r="A27" s="9"/>
      <c r="B27" s="12" t="s">
        <v>24</v>
      </c>
      <c r="C27" s="7"/>
    </row>
    <row r="28" spans="1:3" x14ac:dyDescent="0.2">
      <c r="A28" s="9"/>
      <c r="B28" s="12" t="s">
        <v>25</v>
      </c>
      <c r="C28" s="7"/>
    </row>
    <row r="29" spans="1:3" x14ac:dyDescent="0.2">
      <c r="A29" s="9"/>
      <c r="B29" s="12" t="s">
        <v>26</v>
      </c>
      <c r="C29" s="7"/>
    </row>
    <row r="30" spans="1:3" x14ac:dyDescent="0.2">
      <c r="A30" s="9"/>
      <c r="B30" s="12"/>
      <c r="C30" s="8">
        <v>0</v>
      </c>
    </row>
    <row r="31" spans="1:3" ht="15" x14ac:dyDescent="0.25">
      <c r="A31" s="9">
        <v>5</v>
      </c>
      <c r="B31" s="11" t="s">
        <v>27</v>
      </c>
      <c r="C31" s="79">
        <f t="shared" ref="C31" si="3">SUM(C32:C33)</f>
        <v>0</v>
      </c>
    </row>
    <row r="32" spans="1:3" x14ac:dyDescent="0.2">
      <c r="A32" s="9" t="s">
        <v>15</v>
      </c>
      <c r="B32" s="12" t="s">
        <v>28</v>
      </c>
      <c r="C32" s="7">
        <v>0</v>
      </c>
    </row>
    <row r="33" spans="1:4" x14ac:dyDescent="0.2">
      <c r="A33" s="9" t="s">
        <v>17</v>
      </c>
      <c r="B33" s="12" t="s">
        <v>29</v>
      </c>
      <c r="C33" s="7">
        <v>0</v>
      </c>
    </row>
    <row r="34" spans="1:4" x14ac:dyDescent="0.2">
      <c r="A34" s="9"/>
      <c r="B34" s="12"/>
      <c r="C34" s="8">
        <v>0</v>
      </c>
    </row>
    <row r="35" spans="1:4" ht="15" x14ac:dyDescent="0.25">
      <c r="A35" s="9"/>
      <c r="B35" s="12" t="s">
        <v>4</v>
      </c>
      <c r="C35" s="81">
        <f>C31+C21+C16+C12+C8</f>
        <v>97</v>
      </c>
    </row>
    <row r="36" spans="1:4" x14ac:dyDescent="0.2">
      <c r="A36" s="9"/>
      <c r="B36" s="12"/>
      <c r="C36" s="8"/>
    </row>
    <row r="37" spans="1:4" ht="15" x14ac:dyDescent="0.25">
      <c r="A37" s="9">
        <v>7</v>
      </c>
      <c r="B37" s="11" t="s">
        <v>30</v>
      </c>
      <c r="C37" s="8"/>
    </row>
    <row r="38" spans="1:4" ht="26.25" x14ac:dyDescent="0.25">
      <c r="A38" s="9" t="s">
        <v>15</v>
      </c>
      <c r="B38" s="28" t="s">
        <v>31</v>
      </c>
      <c r="C38" s="80">
        <f t="shared" ref="C38" si="4">(C33+C21+C17)/C41</f>
        <v>0</v>
      </c>
    </row>
    <row r="39" spans="1:4" ht="15" x14ac:dyDescent="0.25">
      <c r="A39" s="9" t="s">
        <v>17</v>
      </c>
      <c r="B39" s="12" t="s">
        <v>32</v>
      </c>
      <c r="C39" s="80">
        <f t="shared" ref="C39" si="5">C35/C41</f>
        <v>2.490589679201779E-4</v>
      </c>
    </row>
    <row r="40" spans="1:4" x14ac:dyDescent="0.2">
      <c r="A40" s="9"/>
      <c r="B40" s="12"/>
      <c r="C40" s="8"/>
    </row>
    <row r="41" spans="1:4" ht="15.75" thickBot="1" x14ac:dyDescent="0.3">
      <c r="A41" s="19"/>
      <c r="B41" s="15" t="s">
        <v>33</v>
      </c>
      <c r="C41" s="82">
        <v>389466</v>
      </c>
    </row>
    <row r="43" spans="1:4" x14ac:dyDescent="0.2">
      <c r="B43" s="24"/>
    </row>
    <row r="44" spans="1:4" ht="15" x14ac:dyDescent="0.25">
      <c r="C44" s="22"/>
      <c r="D44" s="22"/>
    </row>
    <row r="45" spans="1:4" ht="15" x14ac:dyDescent="0.25">
      <c r="C45" s="22"/>
      <c r="D45" s="22"/>
    </row>
    <row r="46" spans="1:4" x14ac:dyDescent="0.2">
      <c r="C46" s="2"/>
      <c r="D46" s="21"/>
    </row>
    <row r="47" spans="1:4" ht="15" x14ac:dyDescent="0.25">
      <c r="C47" s="22"/>
    </row>
  </sheetData>
  <sheetProtection sheet="1" objects="1" scenarios="1"/>
  <mergeCells count="3">
    <mergeCell ref="A6:A7"/>
    <mergeCell ref="B6:B7"/>
    <mergeCell ref="C6:C7"/>
  </mergeCells>
  <pageMargins left="0.70866141732283461" right="0.70866141732283461" top="0.3543307086614173" bottom="0.3543307086614173" header="0" footer="0"/>
  <pageSetup paperSize="9" scale="9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5">
    <pageSetUpPr fitToPage="1"/>
  </sheetPr>
  <dimension ref="A1:F47"/>
  <sheetViews>
    <sheetView rightToLeft="1" workbookViewId="0">
      <selection activeCell="B21" sqref="B21"/>
    </sheetView>
  </sheetViews>
  <sheetFormatPr defaultRowHeight="14.25" x14ac:dyDescent="0.2"/>
  <cols>
    <col min="1" max="1" width="1.75" bestFit="1" customWidth="1"/>
    <col min="2" max="2" width="55.875" bestFit="1" customWidth="1"/>
    <col min="3" max="3" width="9.875" bestFit="1" customWidth="1"/>
  </cols>
  <sheetData>
    <row r="1" spans="1:6" ht="15" x14ac:dyDescent="0.25">
      <c r="B1" s="27" t="s">
        <v>85</v>
      </c>
    </row>
    <row r="2" spans="1:6" x14ac:dyDescent="0.2">
      <c r="B2" s="1" t="s">
        <v>88</v>
      </c>
      <c r="C2" s="4" t="s">
        <v>72</v>
      </c>
    </row>
    <row r="3" spans="1:6" x14ac:dyDescent="0.2">
      <c r="B3" s="3"/>
      <c r="D3" s="5"/>
      <c r="F3" s="20"/>
    </row>
    <row r="4" spans="1:6" ht="15" x14ac:dyDescent="0.25">
      <c r="B4" s="10" t="s">
        <v>5</v>
      </c>
      <c r="C4" s="2"/>
    </row>
    <row r="5" spans="1:6" ht="16.5" thickBot="1" x14ac:dyDescent="0.3">
      <c r="B5" s="83" t="s">
        <v>96</v>
      </c>
      <c r="C5" s="2"/>
    </row>
    <row r="6" spans="1:6" ht="14.25" customHeight="1" x14ac:dyDescent="0.2">
      <c r="A6" s="89"/>
      <c r="B6" s="85"/>
      <c r="C6" s="87" t="s">
        <v>0</v>
      </c>
    </row>
    <row r="7" spans="1:6" x14ac:dyDescent="0.2">
      <c r="A7" s="90"/>
      <c r="B7" s="86"/>
      <c r="C7" s="88"/>
    </row>
    <row r="8" spans="1:6" ht="15" x14ac:dyDescent="0.25">
      <c r="A8" s="16">
        <v>1</v>
      </c>
      <c r="B8" s="11" t="s">
        <v>11</v>
      </c>
      <c r="C8" s="79">
        <f t="shared" ref="C8" si="0">SUM(C9:C10)</f>
        <v>9</v>
      </c>
    </row>
    <row r="9" spans="1:6" x14ac:dyDescent="0.2">
      <c r="A9" s="9"/>
      <c r="B9" s="12" t="s">
        <v>12</v>
      </c>
      <c r="C9" s="7">
        <v>0</v>
      </c>
    </row>
    <row r="10" spans="1:6" x14ac:dyDescent="0.2">
      <c r="A10" s="9"/>
      <c r="B10" s="12" t="s">
        <v>13</v>
      </c>
      <c r="C10" s="7">
        <v>9</v>
      </c>
    </row>
    <row r="11" spans="1:6" x14ac:dyDescent="0.2">
      <c r="A11" s="9"/>
      <c r="B11" s="12"/>
      <c r="C11" s="8">
        <v>0</v>
      </c>
    </row>
    <row r="12" spans="1:6" ht="15" x14ac:dyDescent="0.25">
      <c r="A12" s="16">
        <v>2</v>
      </c>
      <c r="B12" s="11" t="s">
        <v>14</v>
      </c>
      <c r="C12" s="79">
        <f t="shared" ref="C12" si="1">SUM(C13:C14)</f>
        <v>6</v>
      </c>
    </row>
    <row r="13" spans="1:6" x14ac:dyDescent="0.2">
      <c r="A13" s="9"/>
      <c r="B13" s="13" t="s">
        <v>1</v>
      </c>
      <c r="C13" s="7">
        <v>0</v>
      </c>
    </row>
    <row r="14" spans="1:6" x14ac:dyDescent="0.2">
      <c r="A14" s="9"/>
      <c r="B14" s="13" t="s">
        <v>2</v>
      </c>
      <c r="C14" s="7">
        <v>6</v>
      </c>
    </row>
    <row r="15" spans="1:6" x14ac:dyDescent="0.2">
      <c r="A15" s="25"/>
      <c r="B15" s="26"/>
      <c r="C15" s="8">
        <v>0</v>
      </c>
    </row>
    <row r="16" spans="1:6" ht="15" x14ac:dyDescent="0.25">
      <c r="A16" s="16">
        <v>3</v>
      </c>
      <c r="B16" s="11" t="s">
        <v>7</v>
      </c>
      <c r="C16" s="79">
        <f t="shared" ref="C16" si="2">SUM(C17:C19)</f>
        <v>0</v>
      </c>
    </row>
    <row r="17" spans="1:3" ht="25.5" x14ac:dyDescent="0.2">
      <c r="A17" s="9" t="s">
        <v>15</v>
      </c>
      <c r="B17" s="28" t="s">
        <v>16</v>
      </c>
      <c r="C17" s="7">
        <v>0</v>
      </c>
    </row>
    <row r="18" spans="1:3" x14ac:dyDescent="0.2">
      <c r="A18" s="9" t="s">
        <v>17</v>
      </c>
      <c r="B18" s="28" t="s">
        <v>18</v>
      </c>
      <c r="C18" s="7">
        <v>0</v>
      </c>
    </row>
    <row r="19" spans="1:3" x14ac:dyDescent="0.2">
      <c r="A19" s="9" t="s">
        <v>19</v>
      </c>
      <c r="B19" s="12" t="s">
        <v>3</v>
      </c>
      <c r="C19" s="7">
        <v>0</v>
      </c>
    </row>
    <row r="20" spans="1:3" x14ac:dyDescent="0.2">
      <c r="A20" s="17"/>
      <c r="B20" s="14"/>
      <c r="C20" s="8">
        <v>0</v>
      </c>
    </row>
    <row r="21" spans="1:3" ht="15" x14ac:dyDescent="0.25">
      <c r="A21" s="18">
        <v>4</v>
      </c>
      <c r="B21" s="11" t="s">
        <v>20</v>
      </c>
      <c r="C21" s="79">
        <f>SUM(C22:C29)</f>
        <v>0</v>
      </c>
    </row>
    <row r="22" spans="1:3" x14ac:dyDescent="0.2">
      <c r="A22" s="9"/>
      <c r="B22" s="12" t="s">
        <v>21</v>
      </c>
      <c r="C22" s="7">
        <v>0</v>
      </c>
    </row>
    <row r="23" spans="1:3" x14ac:dyDescent="0.2">
      <c r="A23" s="9"/>
      <c r="B23" s="12" t="s">
        <v>22</v>
      </c>
      <c r="C23" s="7">
        <v>0</v>
      </c>
    </row>
    <row r="24" spans="1:3" x14ac:dyDescent="0.2">
      <c r="A24" s="9"/>
      <c r="B24" s="12" t="s">
        <v>23</v>
      </c>
      <c r="C24" s="7">
        <v>0</v>
      </c>
    </row>
    <row r="25" spans="1:3" x14ac:dyDescent="0.2">
      <c r="A25" s="9"/>
      <c r="B25" s="12" t="s">
        <v>10</v>
      </c>
      <c r="C25" s="7">
        <v>0</v>
      </c>
    </row>
    <row r="26" spans="1:3" x14ac:dyDescent="0.2">
      <c r="A26" s="9"/>
      <c r="B26" s="12" t="s">
        <v>6</v>
      </c>
      <c r="C26" s="7">
        <v>0</v>
      </c>
    </row>
    <row r="27" spans="1:3" x14ac:dyDescent="0.2">
      <c r="A27" s="9"/>
      <c r="B27" s="12" t="s">
        <v>24</v>
      </c>
      <c r="C27" s="7">
        <v>0</v>
      </c>
    </row>
    <row r="28" spans="1:3" x14ac:dyDescent="0.2">
      <c r="A28" s="9"/>
      <c r="B28" s="12" t="s">
        <v>25</v>
      </c>
      <c r="C28" s="7">
        <v>0</v>
      </c>
    </row>
    <row r="29" spans="1:3" x14ac:dyDescent="0.2">
      <c r="A29" s="9"/>
      <c r="B29" s="12" t="s">
        <v>26</v>
      </c>
      <c r="C29" s="7">
        <v>0</v>
      </c>
    </row>
    <row r="30" spans="1:3" x14ac:dyDescent="0.2">
      <c r="A30" s="9"/>
      <c r="B30" s="12"/>
      <c r="C30" s="8">
        <v>0</v>
      </c>
    </row>
    <row r="31" spans="1:3" ht="15" x14ac:dyDescent="0.25">
      <c r="A31" s="9">
        <v>5</v>
      </c>
      <c r="B31" s="11" t="s">
        <v>27</v>
      </c>
      <c r="C31" s="79">
        <f t="shared" ref="C31" si="3">SUM(C32:C33)</f>
        <v>0</v>
      </c>
    </row>
    <row r="32" spans="1:3" x14ac:dyDescent="0.2">
      <c r="A32" s="9" t="s">
        <v>15</v>
      </c>
      <c r="B32" s="12" t="s">
        <v>28</v>
      </c>
      <c r="C32" s="7">
        <v>0</v>
      </c>
    </row>
    <row r="33" spans="1:4" x14ac:dyDescent="0.2">
      <c r="A33" s="9" t="s">
        <v>17</v>
      </c>
      <c r="B33" s="12" t="s">
        <v>29</v>
      </c>
      <c r="C33" s="7">
        <v>0</v>
      </c>
    </row>
    <row r="34" spans="1:4" x14ac:dyDescent="0.2">
      <c r="A34" s="9"/>
      <c r="B34" s="12"/>
      <c r="C34" s="8">
        <v>0</v>
      </c>
    </row>
    <row r="35" spans="1:4" ht="15" x14ac:dyDescent="0.25">
      <c r="A35" s="9"/>
      <c r="B35" s="12" t="s">
        <v>4</v>
      </c>
      <c r="C35" s="81">
        <f>C31+C21+C16+C12+C8</f>
        <v>15</v>
      </c>
    </row>
    <row r="36" spans="1:4" x14ac:dyDescent="0.2">
      <c r="A36" s="9"/>
      <c r="B36" s="12"/>
      <c r="C36" s="8"/>
    </row>
    <row r="37" spans="1:4" ht="15" x14ac:dyDescent="0.25">
      <c r="A37" s="9">
        <v>7</v>
      </c>
      <c r="B37" s="11" t="s">
        <v>30</v>
      </c>
      <c r="C37" s="8"/>
    </row>
    <row r="38" spans="1:4" ht="26.25" x14ac:dyDescent="0.25">
      <c r="A38" s="9" t="s">
        <v>15</v>
      </c>
      <c r="B38" s="28" t="s">
        <v>31</v>
      </c>
      <c r="C38" s="80">
        <f t="shared" ref="C38" si="4">(C33+C21+C17)/C41</f>
        <v>0</v>
      </c>
    </row>
    <row r="39" spans="1:4" ht="15" x14ac:dyDescent="0.25">
      <c r="A39" s="9" t="s">
        <v>17</v>
      </c>
      <c r="B39" s="12" t="s">
        <v>32</v>
      </c>
      <c r="C39" s="80">
        <f t="shared" ref="C39" si="5">C35/C41</f>
        <v>7.6486905441788372E-5</v>
      </c>
    </row>
    <row r="40" spans="1:4" x14ac:dyDescent="0.2">
      <c r="A40" s="9"/>
      <c r="B40" s="12"/>
      <c r="C40" s="8"/>
    </row>
    <row r="41" spans="1:4" ht="15.75" thickBot="1" x14ac:dyDescent="0.3">
      <c r="A41" s="19"/>
      <c r="B41" s="15" t="s">
        <v>33</v>
      </c>
      <c r="C41" s="82">
        <v>196112</v>
      </c>
    </row>
    <row r="43" spans="1:4" x14ac:dyDescent="0.2">
      <c r="B43" s="24"/>
    </row>
    <row r="44" spans="1:4" ht="15" x14ac:dyDescent="0.25">
      <c r="C44" s="22"/>
      <c r="D44" s="22"/>
    </row>
    <row r="45" spans="1:4" ht="15" x14ac:dyDescent="0.25">
      <c r="C45" s="22"/>
      <c r="D45" s="22"/>
    </row>
    <row r="46" spans="1:4" x14ac:dyDescent="0.2">
      <c r="C46" s="2"/>
      <c r="D46" s="21"/>
    </row>
    <row r="47" spans="1:4" ht="15" x14ac:dyDescent="0.25">
      <c r="C47" s="22"/>
    </row>
  </sheetData>
  <sheetProtection sheet="1" objects="1" scenarios="1"/>
  <mergeCells count="3">
    <mergeCell ref="A6:A7"/>
    <mergeCell ref="B6:B7"/>
    <mergeCell ref="C6:C7"/>
  </mergeCells>
  <pageMargins left="0.70866141732283461" right="0.70866141732283461" top="0.3543307086614173" bottom="0.3543307086614173" header="0" footer="0"/>
  <pageSetup paperSize="9" scale="9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0"/>
  <dimension ref="A1:F47"/>
  <sheetViews>
    <sheetView rightToLeft="1" workbookViewId="0">
      <selection activeCell="F21" sqref="F21"/>
    </sheetView>
  </sheetViews>
  <sheetFormatPr defaultRowHeight="14.25" x14ac:dyDescent="0.2"/>
  <cols>
    <col min="1" max="1" width="1.75" bestFit="1" customWidth="1"/>
    <col min="2" max="2" width="55.875" bestFit="1" customWidth="1"/>
    <col min="3" max="3" width="9.875" bestFit="1" customWidth="1"/>
  </cols>
  <sheetData>
    <row r="1" spans="1:6" ht="15" x14ac:dyDescent="0.25">
      <c r="B1" s="27" t="s">
        <v>85</v>
      </c>
    </row>
    <row r="2" spans="1:6" x14ac:dyDescent="0.2">
      <c r="B2" s="1" t="s">
        <v>88</v>
      </c>
      <c r="C2" s="4" t="s">
        <v>72</v>
      </c>
    </row>
    <row r="3" spans="1:6" x14ac:dyDescent="0.2">
      <c r="B3" s="3"/>
      <c r="D3" s="5"/>
      <c r="F3" s="20"/>
    </row>
    <row r="4" spans="1:6" ht="15" x14ac:dyDescent="0.25">
      <c r="B4" s="10" t="s">
        <v>5</v>
      </c>
      <c r="C4" s="2"/>
      <c r="F4" s="20"/>
    </row>
    <row r="5" spans="1:6" ht="16.5" thickBot="1" x14ac:dyDescent="0.3">
      <c r="B5" s="83" t="s">
        <v>95</v>
      </c>
      <c r="C5" s="2"/>
    </row>
    <row r="6" spans="1:6" ht="14.25" customHeight="1" x14ac:dyDescent="0.2">
      <c r="A6" s="89"/>
      <c r="B6" s="85"/>
      <c r="C6" s="87" t="s">
        <v>0</v>
      </c>
    </row>
    <row r="7" spans="1:6" x14ac:dyDescent="0.2">
      <c r="A7" s="90"/>
      <c r="B7" s="86"/>
      <c r="C7" s="88"/>
    </row>
    <row r="8" spans="1:6" ht="15" x14ac:dyDescent="0.25">
      <c r="A8" s="16">
        <v>1</v>
      </c>
      <c r="B8" s="11" t="s">
        <v>11</v>
      </c>
      <c r="C8" s="79">
        <f t="shared" ref="C8" si="0">SUM(C9:C10)</f>
        <v>42</v>
      </c>
    </row>
    <row r="9" spans="1:6" x14ac:dyDescent="0.2">
      <c r="A9" s="9"/>
      <c r="B9" s="12" t="s">
        <v>12</v>
      </c>
      <c r="C9" s="7">
        <v>0</v>
      </c>
    </row>
    <row r="10" spans="1:6" x14ac:dyDescent="0.2">
      <c r="A10" s="9"/>
      <c r="B10" s="12" t="s">
        <v>13</v>
      </c>
      <c r="C10" s="7">
        <v>42</v>
      </c>
    </row>
    <row r="11" spans="1:6" x14ac:dyDescent="0.2">
      <c r="A11" s="9"/>
      <c r="B11" s="12"/>
      <c r="C11" s="8">
        <v>0</v>
      </c>
    </row>
    <row r="12" spans="1:6" ht="15" x14ac:dyDescent="0.25">
      <c r="A12" s="16">
        <v>2</v>
      </c>
      <c r="B12" s="11" t="s">
        <v>14</v>
      </c>
      <c r="C12" s="79">
        <f t="shared" ref="C12" si="1">SUM(C13:C14)</f>
        <v>21</v>
      </c>
    </row>
    <row r="13" spans="1:6" x14ac:dyDescent="0.2">
      <c r="A13" s="9"/>
      <c r="B13" s="13" t="s">
        <v>1</v>
      </c>
      <c r="C13" s="7">
        <v>0</v>
      </c>
    </row>
    <row r="14" spans="1:6" x14ac:dyDescent="0.2">
      <c r="A14" s="9"/>
      <c r="B14" s="13" t="s">
        <v>2</v>
      </c>
      <c r="C14" s="7">
        <v>21</v>
      </c>
    </row>
    <row r="15" spans="1:6" x14ac:dyDescent="0.2">
      <c r="A15" s="25"/>
      <c r="B15" s="26"/>
      <c r="C15" s="8">
        <v>0</v>
      </c>
    </row>
    <row r="16" spans="1:6" ht="15" x14ac:dyDescent="0.25">
      <c r="A16" s="16">
        <v>3</v>
      </c>
      <c r="B16" s="11" t="s">
        <v>7</v>
      </c>
      <c r="C16" s="79">
        <f t="shared" ref="C16" si="2">SUM(C17:C19)</f>
        <v>6</v>
      </c>
    </row>
    <row r="17" spans="1:3" ht="25.5" x14ac:dyDescent="0.2">
      <c r="A17" s="9" t="s">
        <v>15</v>
      </c>
      <c r="B17" s="28" t="s">
        <v>16</v>
      </c>
      <c r="C17" s="7">
        <v>6</v>
      </c>
    </row>
    <row r="18" spans="1:3" x14ac:dyDescent="0.2">
      <c r="A18" s="9" t="s">
        <v>17</v>
      </c>
      <c r="B18" s="28" t="s">
        <v>18</v>
      </c>
      <c r="C18" s="7">
        <v>0</v>
      </c>
    </row>
    <row r="19" spans="1:3" x14ac:dyDescent="0.2">
      <c r="A19" s="9" t="s">
        <v>19</v>
      </c>
      <c r="B19" s="12" t="s">
        <v>3</v>
      </c>
      <c r="C19" s="7">
        <v>0</v>
      </c>
    </row>
    <row r="20" spans="1:3" x14ac:dyDescent="0.2">
      <c r="A20" s="17"/>
      <c r="B20" s="14"/>
      <c r="C20" s="8">
        <v>0</v>
      </c>
    </row>
    <row r="21" spans="1:3" ht="15" x14ac:dyDescent="0.25">
      <c r="A21" s="18">
        <v>4</v>
      </c>
      <c r="B21" s="11" t="s">
        <v>20</v>
      </c>
      <c r="C21" s="79">
        <f>SUM(C22:C29)</f>
        <v>115</v>
      </c>
    </row>
    <row r="22" spans="1:3" x14ac:dyDescent="0.2">
      <c r="A22" s="9"/>
      <c r="B22" s="12" t="s">
        <v>21</v>
      </c>
      <c r="C22" s="7">
        <v>0</v>
      </c>
    </row>
    <row r="23" spans="1:3" x14ac:dyDescent="0.2">
      <c r="A23" s="9"/>
      <c r="B23" s="12" t="s">
        <v>22</v>
      </c>
      <c r="C23" s="7">
        <v>0</v>
      </c>
    </row>
    <row r="24" spans="1:3" x14ac:dyDescent="0.2">
      <c r="A24" s="9"/>
      <c r="B24" s="12" t="s">
        <v>23</v>
      </c>
      <c r="C24" s="7">
        <v>0</v>
      </c>
    </row>
    <row r="25" spans="1:3" x14ac:dyDescent="0.2">
      <c r="A25" s="9"/>
      <c r="B25" s="12" t="s">
        <v>10</v>
      </c>
      <c r="C25" s="7">
        <v>0</v>
      </c>
    </row>
    <row r="26" spans="1:3" x14ac:dyDescent="0.2">
      <c r="A26" s="9"/>
      <c r="B26" s="12" t="s">
        <v>6</v>
      </c>
      <c r="C26" s="7">
        <v>0</v>
      </c>
    </row>
    <row r="27" spans="1:3" x14ac:dyDescent="0.2">
      <c r="A27" s="9"/>
      <c r="B27" s="12" t="s">
        <v>24</v>
      </c>
      <c r="C27" s="7">
        <v>55</v>
      </c>
    </row>
    <row r="28" spans="1:3" x14ac:dyDescent="0.2">
      <c r="A28" s="9"/>
      <c r="B28" s="12" t="s">
        <v>25</v>
      </c>
      <c r="C28" s="7">
        <v>0</v>
      </c>
    </row>
    <row r="29" spans="1:3" x14ac:dyDescent="0.2">
      <c r="A29" s="9"/>
      <c r="B29" s="12" t="s">
        <v>26</v>
      </c>
      <c r="C29" s="7">
        <v>60</v>
      </c>
    </row>
    <row r="30" spans="1:3" x14ac:dyDescent="0.2">
      <c r="A30" s="9"/>
      <c r="B30" s="12"/>
      <c r="C30" s="8">
        <v>0</v>
      </c>
    </row>
    <row r="31" spans="1:3" ht="15" x14ac:dyDescent="0.25">
      <c r="A31" s="9">
        <v>5</v>
      </c>
      <c r="B31" s="11" t="s">
        <v>27</v>
      </c>
      <c r="C31" s="79">
        <f t="shared" ref="C31" si="3">SUM(C32:C33)</f>
        <v>0</v>
      </c>
    </row>
    <row r="32" spans="1:3" x14ac:dyDescent="0.2">
      <c r="A32" s="9" t="s">
        <v>15</v>
      </c>
      <c r="B32" s="12" t="s">
        <v>28</v>
      </c>
      <c r="C32" s="7">
        <v>0</v>
      </c>
    </row>
    <row r="33" spans="1:4" x14ac:dyDescent="0.2">
      <c r="A33" s="9" t="s">
        <v>17</v>
      </c>
      <c r="B33" s="12" t="s">
        <v>29</v>
      </c>
      <c r="C33" s="7">
        <v>0</v>
      </c>
    </row>
    <row r="34" spans="1:4" x14ac:dyDescent="0.2">
      <c r="A34" s="9"/>
      <c r="B34" s="12"/>
      <c r="C34" s="8">
        <v>0</v>
      </c>
    </row>
    <row r="35" spans="1:4" ht="15" x14ac:dyDescent="0.25">
      <c r="A35" s="9"/>
      <c r="B35" s="12" t="s">
        <v>4</v>
      </c>
      <c r="C35" s="81">
        <f>C31+C21+C16+C12+C8</f>
        <v>184</v>
      </c>
    </row>
    <row r="36" spans="1:4" x14ac:dyDescent="0.2">
      <c r="A36" s="9"/>
      <c r="B36" s="12"/>
      <c r="C36" s="8"/>
    </row>
    <row r="37" spans="1:4" ht="15" x14ac:dyDescent="0.25">
      <c r="A37" s="9">
        <v>7</v>
      </c>
      <c r="B37" s="11" t="s">
        <v>30</v>
      </c>
      <c r="C37" s="8"/>
    </row>
    <row r="38" spans="1:4" ht="26.25" x14ac:dyDescent="0.25">
      <c r="A38" s="9" t="s">
        <v>15</v>
      </c>
      <c r="B38" s="28" t="s">
        <v>31</v>
      </c>
      <c r="C38" s="80">
        <f t="shared" ref="C38" si="4">(C33+C21+C17)/C41</f>
        <v>3.8305685703431683E-4</v>
      </c>
    </row>
    <row r="39" spans="1:4" ht="15" x14ac:dyDescent="0.25">
      <c r="A39" s="9" t="s">
        <v>17</v>
      </c>
      <c r="B39" s="12" t="s">
        <v>32</v>
      </c>
      <c r="C39" s="80">
        <f t="shared" ref="C39" si="5">C35/C41</f>
        <v>5.8249968342408511E-4</v>
      </c>
    </row>
    <row r="40" spans="1:4" x14ac:dyDescent="0.2">
      <c r="A40" s="9"/>
      <c r="B40" s="12"/>
      <c r="C40" s="8"/>
    </row>
    <row r="41" spans="1:4" ht="15.75" thickBot="1" x14ac:dyDescent="0.3">
      <c r="A41" s="19"/>
      <c r="B41" s="15" t="s">
        <v>33</v>
      </c>
      <c r="C41" s="82">
        <v>315880</v>
      </c>
    </row>
    <row r="43" spans="1:4" x14ac:dyDescent="0.2">
      <c r="B43" s="24"/>
    </row>
    <row r="44" spans="1:4" ht="15" x14ac:dyDescent="0.25">
      <c r="C44" s="22"/>
      <c r="D44" s="22"/>
    </row>
    <row r="45" spans="1:4" ht="15" x14ac:dyDescent="0.25">
      <c r="C45" s="22"/>
      <c r="D45" s="22"/>
    </row>
    <row r="46" spans="1:4" x14ac:dyDescent="0.2">
      <c r="C46" s="2"/>
      <c r="D46" s="21"/>
    </row>
    <row r="47" spans="1:4" ht="15" x14ac:dyDescent="0.25">
      <c r="C47" s="22"/>
    </row>
  </sheetData>
  <sheetProtection sheet="1" objects="1" scenarios="1"/>
  <mergeCells count="3">
    <mergeCell ref="A6:A7"/>
    <mergeCell ref="B6:B7"/>
    <mergeCell ref="C6:C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1"/>
  <dimension ref="A1:F47"/>
  <sheetViews>
    <sheetView rightToLeft="1" tabSelected="1" workbookViewId="0">
      <selection activeCell="C9" sqref="C9"/>
    </sheetView>
  </sheetViews>
  <sheetFormatPr defaultRowHeight="14.25" x14ac:dyDescent="0.2"/>
  <cols>
    <col min="1" max="1" width="1.75" bestFit="1" customWidth="1"/>
    <col min="2" max="2" width="55.875" bestFit="1" customWidth="1"/>
    <col min="3" max="3" width="9.875" bestFit="1" customWidth="1"/>
  </cols>
  <sheetData>
    <row r="1" spans="1:6" ht="15" x14ac:dyDescent="0.25">
      <c r="B1" s="27" t="s">
        <v>85</v>
      </c>
    </row>
    <row r="2" spans="1:6" x14ac:dyDescent="0.2">
      <c r="B2" s="1" t="s">
        <v>88</v>
      </c>
      <c r="C2" s="4" t="s">
        <v>72</v>
      </c>
    </row>
    <row r="3" spans="1:6" x14ac:dyDescent="0.2">
      <c r="B3" s="3"/>
      <c r="D3" s="5"/>
      <c r="F3" s="20"/>
    </row>
    <row r="4" spans="1:6" ht="15" x14ac:dyDescent="0.25">
      <c r="B4" s="10" t="s">
        <v>5</v>
      </c>
      <c r="C4" s="2"/>
      <c r="F4" s="20"/>
    </row>
    <row r="5" spans="1:6" ht="16.5" thickBot="1" x14ac:dyDescent="0.3">
      <c r="B5" s="83" t="s">
        <v>94</v>
      </c>
      <c r="C5" s="2"/>
    </row>
    <row r="6" spans="1:6" ht="14.25" customHeight="1" x14ac:dyDescent="0.2">
      <c r="A6" s="89"/>
      <c r="B6" s="85"/>
      <c r="C6" s="87" t="s">
        <v>0</v>
      </c>
    </row>
    <row r="7" spans="1:6" x14ac:dyDescent="0.2">
      <c r="A7" s="90"/>
      <c r="B7" s="86"/>
      <c r="C7" s="88"/>
    </row>
    <row r="8" spans="1:6" ht="15" x14ac:dyDescent="0.25">
      <c r="A8" s="16">
        <v>1</v>
      </c>
      <c r="B8" s="11" t="s">
        <v>11</v>
      </c>
      <c r="C8" s="79">
        <f t="shared" ref="C8" si="0">SUM(C9:C10)</f>
        <v>14</v>
      </c>
    </row>
    <row r="9" spans="1:6" x14ac:dyDescent="0.2">
      <c r="A9" s="9"/>
      <c r="B9" s="12" t="s">
        <v>12</v>
      </c>
      <c r="C9" s="7">
        <v>0</v>
      </c>
    </row>
    <row r="10" spans="1:6" x14ac:dyDescent="0.2">
      <c r="A10" s="9"/>
      <c r="B10" s="12" t="s">
        <v>13</v>
      </c>
      <c r="C10" s="7">
        <v>14</v>
      </c>
    </row>
    <row r="11" spans="1:6" x14ac:dyDescent="0.2">
      <c r="A11" s="9"/>
      <c r="B11" s="12"/>
      <c r="C11" s="8">
        <v>0</v>
      </c>
    </row>
    <row r="12" spans="1:6" ht="15" x14ac:dyDescent="0.25">
      <c r="A12" s="16">
        <v>2</v>
      </c>
      <c r="B12" s="11" t="s">
        <v>14</v>
      </c>
      <c r="C12" s="79">
        <f t="shared" ref="C12" si="1">SUM(C13:C14)</f>
        <v>9</v>
      </c>
    </row>
    <row r="13" spans="1:6" x14ac:dyDescent="0.2">
      <c r="A13" s="9"/>
      <c r="B13" s="13" t="s">
        <v>1</v>
      </c>
      <c r="C13" s="7">
        <v>0</v>
      </c>
    </row>
    <row r="14" spans="1:6" x14ac:dyDescent="0.2">
      <c r="A14" s="9"/>
      <c r="B14" s="13" t="s">
        <v>2</v>
      </c>
      <c r="C14" s="7">
        <v>9</v>
      </c>
    </row>
    <row r="15" spans="1:6" x14ac:dyDescent="0.2">
      <c r="A15" s="25"/>
      <c r="B15" s="26"/>
      <c r="C15" s="8">
        <v>0</v>
      </c>
    </row>
    <row r="16" spans="1:6" ht="15" x14ac:dyDescent="0.25">
      <c r="A16" s="16">
        <v>3</v>
      </c>
      <c r="B16" s="11" t="s">
        <v>7</v>
      </c>
      <c r="C16" s="79">
        <f t="shared" ref="C16" si="2">SUM(C17:C19)</f>
        <v>0</v>
      </c>
    </row>
    <row r="17" spans="1:3" ht="25.5" x14ac:dyDescent="0.2">
      <c r="A17" s="9" t="s">
        <v>15</v>
      </c>
      <c r="B17" s="28" t="s">
        <v>16</v>
      </c>
      <c r="C17" s="7">
        <v>0</v>
      </c>
    </row>
    <row r="18" spans="1:3" x14ac:dyDescent="0.2">
      <c r="A18" s="9" t="s">
        <v>17</v>
      </c>
      <c r="B18" s="28" t="s">
        <v>18</v>
      </c>
      <c r="C18" s="7">
        <v>0</v>
      </c>
    </row>
    <row r="19" spans="1:3" x14ac:dyDescent="0.2">
      <c r="A19" s="9" t="s">
        <v>19</v>
      </c>
      <c r="B19" s="12" t="s">
        <v>3</v>
      </c>
      <c r="C19" s="7">
        <v>0</v>
      </c>
    </row>
    <row r="20" spans="1:3" x14ac:dyDescent="0.2">
      <c r="A20" s="17"/>
      <c r="B20" s="14"/>
      <c r="C20" s="8">
        <v>0</v>
      </c>
    </row>
    <row r="21" spans="1:3" ht="15" x14ac:dyDescent="0.25">
      <c r="A21" s="18">
        <v>4</v>
      </c>
      <c r="B21" s="11" t="s">
        <v>20</v>
      </c>
      <c r="C21" s="79">
        <f>SUM(C22:C29)</f>
        <v>35</v>
      </c>
    </row>
    <row r="22" spans="1:3" x14ac:dyDescent="0.2">
      <c r="A22" s="9"/>
      <c r="B22" s="12" t="s">
        <v>21</v>
      </c>
      <c r="C22" s="7">
        <v>0</v>
      </c>
    </row>
    <row r="23" spans="1:3" x14ac:dyDescent="0.2">
      <c r="A23" s="9"/>
      <c r="B23" s="12" t="s">
        <v>22</v>
      </c>
      <c r="C23" s="7">
        <v>0</v>
      </c>
    </row>
    <row r="24" spans="1:3" x14ac:dyDescent="0.2">
      <c r="A24" s="9"/>
      <c r="B24" s="12" t="s">
        <v>23</v>
      </c>
      <c r="C24" s="7">
        <v>0</v>
      </c>
    </row>
    <row r="25" spans="1:3" x14ac:dyDescent="0.2">
      <c r="A25" s="9"/>
      <c r="B25" s="12" t="s">
        <v>10</v>
      </c>
      <c r="C25" s="7">
        <v>0</v>
      </c>
    </row>
    <row r="26" spans="1:3" x14ac:dyDescent="0.2">
      <c r="A26" s="9"/>
      <c r="B26" s="12" t="s">
        <v>6</v>
      </c>
      <c r="C26" s="7">
        <v>1</v>
      </c>
    </row>
    <row r="27" spans="1:3" x14ac:dyDescent="0.2">
      <c r="A27" s="9"/>
      <c r="B27" s="12" t="s">
        <v>24</v>
      </c>
      <c r="C27" s="7">
        <v>34</v>
      </c>
    </row>
    <row r="28" spans="1:3" x14ac:dyDescent="0.2">
      <c r="A28" s="9"/>
      <c r="B28" s="12" t="s">
        <v>25</v>
      </c>
      <c r="C28" s="7">
        <v>0</v>
      </c>
    </row>
    <row r="29" spans="1:3" x14ac:dyDescent="0.2">
      <c r="A29" s="9"/>
      <c r="B29" s="12" t="s">
        <v>26</v>
      </c>
      <c r="C29" s="7">
        <v>0</v>
      </c>
    </row>
    <row r="30" spans="1:3" x14ac:dyDescent="0.2">
      <c r="A30" s="9"/>
      <c r="B30" s="12"/>
      <c r="C30" s="8">
        <v>0</v>
      </c>
    </row>
    <row r="31" spans="1:3" ht="15" x14ac:dyDescent="0.25">
      <c r="A31" s="9">
        <v>5</v>
      </c>
      <c r="B31" s="11" t="s">
        <v>27</v>
      </c>
      <c r="C31" s="79">
        <f t="shared" ref="C31" si="3">SUM(C32:C33)</f>
        <v>0</v>
      </c>
    </row>
    <row r="32" spans="1:3" x14ac:dyDescent="0.2">
      <c r="A32" s="9" t="s">
        <v>15</v>
      </c>
      <c r="B32" s="12" t="s">
        <v>28</v>
      </c>
      <c r="C32" s="7">
        <v>0</v>
      </c>
    </row>
    <row r="33" spans="1:4" x14ac:dyDescent="0.2">
      <c r="A33" s="9" t="s">
        <v>17</v>
      </c>
      <c r="B33" s="12" t="s">
        <v>29</v>
      </c>
      <c r="C33" s="7">
        <v>0</v>
      </c>
    </row>
    <row r="34" spans="1:4" x14ac:dyDescent="0.2">
      <c r="A34" s="9"/>
      <c r="B34" s="12"/>
      <c r="C34" s="8">
        <v>0</v>
      </c>
    </row>
    <row r="35" spans="1:4" ht="15" x14ac:dyDescent="0.25">
      <c r="A35" s="9"/>
      <c r="B35" s="12" t="s">
        <v>4</v>
      </c>
      <c r="C35" s="81">
        <f>C31+C21+C16+C12+C8</f>
        <v>58</v>
      </c>
    </row>
    <row r="36" spans="1:4" x14ac:dyDescent="0.2">
      <c r="A36" s="9"/>
      <c r="B36" s="12"/>
      <c r="C36" s="8"/>
    </row>
    <row r="37" spans="1:4" ht="15" x14ac:dyDescent="0.25">
      <c r="A37" s="9">
        <v>7</v>
      </c>
      <c r="B37" s="11" t="s">
        <v>30</v>
      </c>
      <c r="C37" s="8"/>
    </row>
    <row r="38" spans="1:4" ht="26.25" x14ac:dyDescent="0.25">
      <c r="A38" s="9" t="s">
        <v>15</v>
      </c>
      <c r="B38" s="28" t="s">
        <v>31</v>
      </c>
      <c r="C38" s="80">
        <f t="shared" ref="C38" si="4">(C33+C21+C17)/C41</f>
        <v>7.6201258409353163E-4</v>
      </c>
    </row>
    <row r="39" spans="1:4" ht="15" x14ac:dyDescent="0.25">
      <c r="A39" s="9" t="s">
        <v>17</v>
      </c>
      <c r="B39" s="12" t="s">
        <v>32</v>
      </c>
      <c r="C39" s="80">
        <f t="shared" ref="C39" si="5">C35/C41</f>
        <v>1.2627637107835666E-3</v>
      </c>
    </row>
    <row r="40" spans="1:4" x14ac:dyDescent="0.2">
      <c r="A40" s="9"/>
      <c r="B40" s="12"/>
      <c r="C40" s="8"/>
    </row>
    <row r="41" spans="1:4" ht="15.75" thickBot="1" x14ac:dyDescent="0.3">
      <c r="A41" s="19"/>
      <c r="B41" s="15" t="s">
        <v>33</v>
      </c>
      <c r="C41" s="82">
        <v>45931</v>
      </c>
    </row>
    <row r="43" spans="1:4" x14ac:dyDescent="0.2">
      <c r="B43" s="24"/>
    </row>
    <row r="44" spans="1:4" ht="15" x14ac:dyDescent="0.25">
      <c r="C44" s="22"/>
      <c r="D44" s="22"/>
    </row>
    <row r="45" spans="1:4" ht="15" x14ac:dyDescent="0.25">
      <c r="C45" s="22"/>
      <c r="D45" s="22"/>
    </row>
    <row r="46" spans="1:4" x14ac:dyDescent="0.2">
      <c r="C46" s="2"/>
      <c r="D46" s="21"/>
    </row>
    <row r="47" spans="1:4" ht="15" x14ac:dyDescent="0.25">
      <c r="C47" s="22"/>
    </row>
  </sheetData>
  <sheetProtection sheet="1" objects="1" scenarios="1"/>
  <mergeCells count="3">
    <mergeCell ref="A6:A7"/>
    <mergeCell ref="B6:B7"/>
    <mergeCell ref="C6:C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3AD5DD09B7E788449783873D031F677A" ma:contentTypeVersion="7" ma:contentTypeDescription="צור מסמך חדש." ma:contentTypeScope="" ma:versionID="a7a1dbf92c03dd7f39babe65e85362dd">
  <xsd:schema xmlns:xsd="http://www.w3.org/2001/XMLSchema" xmlns:p="http://schemas.microsoft.com/office/2006/metadata/properties" xmlns:ns1="http://schemas.microsoft.com/sharepoint/v3" xmlns:ns2="bfcfe556-96ce-4d01-8fd6-8e85e8b36402" xmlns:ns3="bded8783-a812-46f4-ab1f-f1c65b719ad8" xmlns:ns4="556d651a-f128-4b84-9e10-e5d878421e87" targetNamespace="http://schemas.microsoft.com/office/2006/metadata/properties" ma:root="true" ma:fieldsID="2f195af82c21c6c156da129b43c85250" ns1:_="" ns2:_="" ns3:_="" ns4:_="">
    <xsd:import namespace="http://schemas.microsoft.com/sharepoint/v3"/>
    <xsd:import namespace="bfcfe556-96ce-4d01-8fd6-8e85e8b36402"/>
    <xsd:import namespace="bded8783-a812-46f4-ab1f-f1c65b719ad8"/>
    <xsd:import namespace="556d651a-f128-4b84-9e10-e5d878421e87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ummary" minOccurs="0"/>
                <xsd:element ref="ns2:docType"/>
                <xsd:element ref="ns2:product"/>
                <xsd:element ref="ns2:Archive" minOccurs="0"/>
                <xsd:element ref="ns3:MainTitle" minOccurs="0"/>
                <xsd:element ref="ns4:_x05ea__x05d0__x05e8__x05d9__x05da_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PublishingStartDate" ma:index="8" nillable="true" ma:displayName="מתזמן תאריך התחלה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" ma:hidden="true" ma:internalName="PublishingExpirationDate">
      <xsd:simpleType>
        <xsd:restriction base="dms:Unknown"/>
      </xsd:simpleType>
    </xsd:element>
  </xsd:schema>
  <xsd:schema xmlns:xsd="http://www.w3.org/2001/XMLSchema" xmlns:dms="http://schemas.microsoft.com/office/2006/documentManagement/types" targetNamespace="bfcfe556-96ce-4d01-8fd6-8e85e8b36402" elementFormDefault="qualified">
    <xsd:import namespace="http://schemas.microsoft.com/office/2006/documentManagement/types"/>
    <xsd:element name="summary" ma:index="10" nillable="true" ma:displayName="summary" ma:internalName="summary">
      <xsd:simpleType>
        <xsd:restriction base="dms:Text">
          <xsd:maxLength value="255"/>
        </xsd:restriction>
      </xsd:simpleType>
    </xsd:element>
    <xsd:element name="docType" ma:index="11" ma:displayName="docType" ma:default="FinancialReport" ma:format="Dropdown" ma:internalName="docType">
      <xsd:simpleType>
        <xsd:restriction base="dms:Choice">
          <xsd:enumeration value="FinancialReport"/>
          <xsd:enumeration value="GeneralMeeting"/>
          <xsd:enumeration value="AssetsList"/>
          <xsd:enumeration value="AssetsFlow"/>
          <xsd:enumeration value="Regulations"/>
          <xsd:enumeration value="ArchiveRegulations"/>
          <xsd:enumeration value="Forms"/>
          <xsd:enumeration value="TiedSides"/>
        </xsd:restriction>
      </xsd:simpleType>
    </xsd:element>
    <xsd:element name="product" ma:index="12" ma:displayName="product" ma:default="Yozma" ma:format="Dropdown" ma:internalName="product">
      <xsd:simpleType>
        <xsd:restriction base="dms:Choice">
          <xsd:enumeration value="Yozma"/>
          <xsd:enumeration value="Ishit"/>
          <xsd:enumeration value="Mashlima"/>
          <xsd:enumeration value="MakefetHonit"/>
          <xsd:enumeration value="MakefetMerkazit"/>
          <xsd:enumeration value="MakefetMahala"/>
          <xsd:enumeration value="MakefetHishtalmut"/>
          <xsd:enumeration value="MigdalTagmulim"/>
          <xsd:enumeration value="MigdalMerkazit"/>
          <xsd:enumeration value="MigdalHishtalmut"/>
          <xsd:enumeration value="MigdalOvdim"/>
          <xsd:enumeration value="NewMakefet"/>
          <xsd:enumeration value="MigdalGemel"/>
          <xsd:enumeration value="MigdalMakefet"/>
          <xsd:enumeration value="Publicity"/>
          <xsd:enumeration value="MakefetTakzivit"/>
        </xsd:restriction>
      </xsd:simpleType>
    </xsd:element>
    <xsd:element name="Archive" ma:index="13" nillable="true" ma:displayName="Archive" ma:default="0" ma:internalName="Archive">
      <xsd:simpleType>
        <xsd:restriction base="dms:Boolean"/>
      </xsd:simpleType>
    </xsd:element>
  </xsd:schema>
  <xsd:schema xmlns:xsd="http://www.w3.org/2001/XMLSchema" xmlns:dms="http://schemas.microsoft.com/office/2006/documentManagement/types" targetNamespace="bded8783-a812-46f4-ab1f-f1c65b719ad8" elementFormDefault="qualified">
    <xsd:import namespace="http://schemas.microsoft.com/office/2006/documentManagement/types"/>
    <xsd:element name="MainTitle" ma:index="14" nillable="true" ma:displayName="MainTitle" ma:internalName="MainTitle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556d651a-f128-4b84-9e10-e5d878421e87" elementFormDefault="qualified">
    <xsd:import namespace="http://schemas.microsoft.com/office/2006/documentManagement/types"/>
    <xsd:element name="_x05ea__x05d0__x05e8__x05d9__x05da_" ma:index="15" ma:displayName="תאריך" ma:default="[today]" ma:format="DateTime" ma:internalName="_x05ea__x05d0__x05e8__x05d9__x05da_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summary xmlns="bfcfe556-96ce-4d01-8fd6-8e85e8b36402" xsi:nil="true"/>
    <product xmlns="bfcfe556-96ce-4d01-8fd6-8e85e8b36402">Yozma</product>
    <_x05ea__x05d0__x05e8__x05d9__x05da_ xmlns="556d651a-f128-4b84-9e10-e5d878421e87">2018-04-01T10:11:07+00:00</_x05ea__x05d0__x05e8__x05d9__x05da_>
    <docType xmlns="bfcfe556-96ce-4d01-8fd6-8e85e8b36402">FinancialReport</docType>
    <MainTitle xmlns="bded8783-a812-46f4-ab1f-f1c65b719ad8" xsi:nil="true"/>
    <Archive xmlns="bfcfe556-96ce-4d01-8fd6-8e85e8b36402">false</Archive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35C4D20-819A-430C-B430-A7775C1F8499}"/>
</file>

<file path=customXml/itemProps2.xml><?xml version="1.0" encoding="utf-8"?>
<ds:datastoreItem xmlns:ds="http://schemas.openxmlformats.org/officeDocument/2006/customXml" ds:itemID="{BE3FB05C-6D28-46A3-A8EB-5B19C98008EA}"/>
</file>

<file path=customXml/itemProps3.xml><?xml version="1.0" encoding="utf-8"?>
<ds:datastoreItem xmlns:ds="http://schemas.openxmlformats.org/officeDocument/2006/customXml" ds:itemID="{636893FF-3CE5-4B77-82C5-7F7C13A1DF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16</vt:i4>
      </vt:variant>
    </vt:vector>
  </HeadingPairs>
  <TitlesOfParts>
    <vt:vector size="16" baseType="lpstr">
      <vt:lpstr>כללי</vt:lpstr>
      <vt:lpstr>אג"ח עד 10% מניות</vt:lpstr>
      <vt:lpstr>ביג כללי לפחות 30% מניות</vt:lpstr>
      <vt:lpstr>מניות</vt:lpstr>
      <vt:lpstr>חו"ל</vt:lpstr>
      <vt:lpstr>אג"ח ממשלתי ישראלי</vt:lpstr>
      <vt:lpstr>שקלי טווח קצר</vt:lpstr>
      <vt:lpstr>אג"ח</vt:lpstr>
      <vt:lpstr>כהלכה</vt:lpstr>
      <vt:lpstr>לבני 50 ומטה</vt:lpstr>
      <vt:lpstr>לבני 50 עד 60</vt:lpstr>
      <vt:lpstr>לבני 60 ומעלה</vt:lpstr>
      <vt:lpstr>פאסיבי כללי</vt:lpstr>
      <vt:lpstr>מגדל השתלמות- נספח 1</vt:lpstr>
      <vt:lpstr>מגדל השתלמות-נספח 2</vt:lpstr>
      <vt:lpstr>מגדל השתלמות-נספח 3</vt:lpstr>
    </vt:vector>
  </TitlesOfParts>
  <Company>Migdal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Migdal</dc:creator>
  <cp:lastModifiedBy>אופיר שנקר</cp:lastModifiedBy>
  <cp:lastPrinted>2014-11-25T09:37:00Z</cp:lastPrinted>
  <dcterms:created xsi:type="dcterms:W3CDTF">2013-05-20T07:11:09Z</dcterms:created>
  <dcterms:modified xsi:type="dcterms:W3CDTF">2018-03-29T14:25:46Z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0x0101003AD5DD09B7E788449783873D031F677A</vt:lpwstr>
  </property>
</Properties>
</file>