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workbookProtection lockStructure="1"/>
  <bookViews>
    <workbookView xWindow="600" yWindow="105" windowWidth="17400" windowHeight="10920" tabRatio="677"/>
  </bookViews>
  <sheets>
    <sheet name="394" sheetId="6" r:id="rId1"/>
    <sheet name="394-נספח 2" sheetId="52" r:id="rId2"/>
    <sheet name="394-נספח 3" sheetId="51" r:id="rId3"/>
  </sheets>
  <calcPr calcId="145621" iterate="1"/>
</workbook>
</file>

<file path=xl/calcChain.xml><?xml version="1.0" encoding="utf-8"?>
<calcChain xmlns="http://schemas.openxmlformats.org/spreadsheetml/2006/main">
  <c r="C10" i="6" l="1"/>
  <c r="D27" i="52" l="1"/>
  <c r="D18" i="52"/>
  <c r="D19" i="52"/>
  <c r="C14" i="6"/>
  <c r="C26" i="6"/>
  <c r="C42" i="51"/>
  <c r="C30" i="51"/>
  <c r="C11" i="51"/>
  <c r="D55" i="52"/>
  <c r="D46" i="52"/>
  <c r="D35" i="52"/>
  <c r="C21" i="6"/>
  <c r="C35" i="6" s="1"/>
  <c r="C16" i="6"/>
  <c r="C12" i="6"/>
  <c r="C8" i="6"/>
  <c r="C44" i="51" l="1"/>
  <c r="D65" i="52"/>
  <c r="C38" i="6" l="1"/>
</calcChain>
</file>

<file path=xl/sharedStrings.xml><?xml version="1.0" encoding="utf-8"?>
<sst xmlns="http://schemas.openxmlformats.org/spreadsheetml/2006/main" count="143" uniqueCount="86">
  <si>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</si>
  <si>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</si>
  <si>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</si>
  <si>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</si>
  <si>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</si>
  <si>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</si>
  <si>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</si>
  <si>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</si>
  <si>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UBS</t>
  </si>
  <si>
    <t>בנק לאומי</t>
  </si>
  <si>
    <t>EURIZON CAPITAL</t>
  </si>
  <si>
    <t>PSAGOT</t>
  </si>
  <si>
    <t>CANTOR</t>
  </si>
  <si>
    <t>סך תשלומים למנהלי תיקים זרים</t>
  </si>
  <si>
    <t>BlackRock Inc USA</t>
  </si>
  <si>
    <t>BlackRock Inc Ireland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</si>
  <si>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</si>
  <si>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</si>
  <si>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</si>
  <si>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</si>
  <si>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</si>
  <si>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</si>
  <si>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</si>
  <si>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</si>
  <si>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</si>
  <si>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</si>
  <si>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</si>
  <si>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</si>
  <si>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</si>
  <si>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</si>
  <si>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</si>
  <si>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</si>
  <si>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</si>
  <si>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</si>
  <si>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</si>
  <si>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</si>
  <si>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</si>
  <si>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מסך נכסים לסוף שנה קודמת (באחוזים)</t>
  </si>
  <si>
    <t>סך נכסים לסוף שנה קודמת</t>
  </si>
  <si>
    <t>UBS FUND MANAGEMENT LUX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</si>
  <si>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</si>
  <si>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</si>
  <si>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</si>
  <si>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</si>
  <si>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</si>
  <si>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</si>
  <si>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</si>
  <si>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</si>
  <si>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</si>
  <si>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</si>
  <si>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</si>
  <si>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</si>
  <si>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</si>
  <si>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</si>
  <si>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</si>
  <si>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</si>
  <si>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</si>
  <si>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</si>
  <si>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</si>
  <si>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</si>
  <si>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</si>
  <si>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</si>
  <si>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</si>
  <si>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</si>
  <si>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</si>
  <si>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</si>
  <si>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</si>
  <si>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</si>
  <si>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</si>
  <si>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</si>
  <si>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</si>
  <si>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/>
  </si>
  <si>
    <t>IBI</t>
  </si>
  <si>
    <t>LEUMI</t>
  </si>
  <si>
    <t>NESSUAH</t>
  </si>
  <si>
    <t xml:space="preserve">סך תשלומים בגין השקעת בקרנות נאמנות </t>
  </si>
  <si>
    <t>DASH</t>
  </si>
  <si>
    <t>Source Markets PLC/Ireland</t>
  </si>
  <si>
    <t>31.12.2016</t>
  </si>
  <si>
    <t>NEUBERGER BERMAN</t>
  </si>
  <si>
    <t>מגדל מקפת קרנות פנסיה וקופות גמל בע"מ</t>
  </si>
  <si>
    <t>מקפת תקציבית- מספר באוצר 1304</t>
  </si>
  <si>
    <t xml:space="preserve">שם הקופה: </t>
  </si>
  <si>
    <t>נספח 1 - סך התשלומים ששולמו בעד כל סוג של הוצאה ישירה לשנה המסתיימת ביום 31.12.2016</t>
  </si>
  <si>
    <t xml:space="preserve">נספח 2 - פירוט עמלות והוצאות לשנה המסתיימת ביום </t>
  </si>
  <si>
    <t>נספח 3- פירוט עמלות ניהול חיצוני לשנה המסתיימת ביום: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</si>
</sst>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11"/>
      <name val="Arial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</cellStyleXfs>
  <cellXfs count="83">
    <xf numFmtId="0" fontId="0" fillId="0" borderId="0" xfId="0"/>
    <xf numFmtId="0" fontId="2" fillId="0" borderId="0" xfId="0" applyFont="1" applyAlignment="1"/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right"/>
    </xf>
    <xf numFmtId="0" fontId="3" fillId="0" borderId="0" xfId="0" applyFont="1"/>
    <xf numFmtId="165" fontId="0" fillId="3" borderId="3" xfId="1" applyNumberFormat="1" applyFont="1" applyFill="1" applyBorder="1"/>
    <xf numFmtId="165" fontId="0" fillId="2" borderId="3" xfId="1" applyNumberFormat="1" applyFont="1" applyFill="1" applyBorder="1"/>
    <xf numFmtId="0" fontId="2" fillId="2" borderId="4" xfId="0" applyFont="1" applyFill="1" applyBorder="1" applyAlignment="1"/>
    <xf numFmtId="165" fontId="0" fillId="3" borderId="5" xfId="1" applyNumberFormat="1" applyFont="1" applyFill="1" applyBorder="1"/>
    <xf numFmtId="0" fontId="5" fillId="0" borderId="0" xfId="0" applyFont="1" applyAlignment="1"/>
    <xf numFmtId="0" fontId="5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5" fillId="2" borderId="13" xfId="0" applyFont="1" applyFill="1" applyBorder="1" applyAlignment="1"/>
    <xf numFmtId="0" fontId="0" fillId="2" borderId="4" xfId="0" applyFill="1" applyBorder="1" applyAlignment="1"/>
    <xf numFmtId="0" fontId="4" fillId="2" borderId="4" xfId="0" applyFont="1" applyFill="1" applyBorder="1" applyAlignment="1"/>
    <xf numFmtId="0" fontId="2" fillId="2" borderId="14" xfId="0" applyFont="1" applyFill="1" applyBorder="1" applyAlignment="1"/>
    <xf numFmtId="165" fontId="0" fillId="4" borderId="3" xfId="1" applyNumberFormat="1" applyFont="1" applyFill="1" applyBorder="1"/>
    <xf numFmtId="165" fontId="0" fillId="0" borderId="0" xfId="0" applyNumberFormat="1"/>
    <xf numFmtId="0" fontId="5" fillId="0" borderId="0" xfId="0" applyFont="1"/>
    <xf numFmtId="0" fontId="2" fillId="0" borderId="0" xfId="0" applyFont="1" applyFill="1" applyBorder="1" applyAlignment="1"/>
    <xf numFmtId="0" fontId="0" fillId="2" borderId="13" xfId="0" applyFill="1" applyBorder="1" applyAlignment="1"/>
    <xf numFmtId="0" fontId="0" fillId="2" borderId="7" xfId="0" applyFill="1" applyBorder="1" applyAlignment="1"/>
    <xf numFmtId="0" fontId="7" fillId="0" borderId="0" xfId="0" applyFont="1"/>
    <xf numFmtId="0" fontId="2" fillId="2" borderId="8" xfId="0" applyFont="1" applyFill="1" applyBorder="1" applyAlignment="1">
      <alignment wrapText="1"/>
    </xf>
    <xf numFmtId="10" fontId="0" fillId="3" borderId="3" xfId="2" applyNumberFormat="1" applyFont="1" applyFill="1" applyBorder="1"/>
    <xf numFmtId="165" fontId="0" fillId="3" borderId="11" xfId="1" applyNumberFormat="1" applyFont="1" applyFill="1" applyBorder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0" fontId="6" fillId="2" borderId="20" xfId="0" applyNumberFormat="1" applyFont="1" applyFill="1" applyBorder="1" applyAlignment="1">
      <alignment horizontal="right" readingOrder="2"/>
    </xf>
    <xf numFmtId="0" fontId="6" fillId="2" borderId="9" xfId="0" applyFont="1" applyFill="1" applyBorder="1" applyAlignment="1">
      <alignment horizontal="right"/>
    </xf>
    <xf numFmtId="165" fontId="0" fillId="3" borderId="3" xfId="1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19" xfId="0" applyNumberFormat="1" applyFont="1" applyFill="1" applyBorder="1" applyAlignment="1">
      <alignment horizontal="right" readingOrder="2"/>
    </xf>
    <xf numFmtId="0" fontId="6" fillId="2" borderId="7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6" fillId="2" borderId="22" xfId="0" applyFont="1" applyFill="1" applyBorder="1" applyAlignment="1">
      <alignment horizontal="right"/>
    </xf>
    <xf numFmtId="165" fontId="0" fillId="3" borderId="5" xfId="1" applyNumberFormat="1" applyFont="1" applyFill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0" fontId="6" fillId="2" borderId="16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6" fillId="2" borderId="25" xfId="0" applyFont="1" applyFill="1" applyBorder="1" applyAlignment="1">
      <alignment horizontal="right"/>
    </xf>
    <xf numFmtId="0" fontId="2" fillId="2" borderId="27" xfId="0" applyFont="1" applyFill="1" applyBorder="1" applyAlignment="1">
      <alignment horizontal="right"/>
    </xf>
    <xf numFmtId="0" fontId="6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6" fillId="2" borderId="28" xfId="0" applyNumberFormat="1" applyFont="1" applyFill="1" applyBorder="1" applyAlignment="1">
      <alignment horizontal="right" readingOrder="2"/>
    </xf>
    <xf numFmtId="165" fontId="2" fillId="5" borderId="3" xfId="1" applyNumberFormat="1" applyFont="1" applyFill="1" applyBorder="1" applyAlignment="1">
      <alignment horizontal="right"/>
    </xf>
    <xf numFmtId="165" fontId="10" fillId="2" borderId="3" xfId="1" applyNumberFormat="1" applyFont="1" applyFill="1" applyBorder="1" applyAlignment="1">
      <alignment horizontal="right"/>
    </xf>
    <xf numFmtId="165" fontId="5" fillId="3" borderId="11" xfId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165" fontId="5" fillId="3" borderId="26" xfId="1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A1:J47"/>
  <sheetViews>
    <sheetView rightToLeft="1" tabSelected="1" workbookViewId="0">
      <selection activeCell="F42" sqref="F42"/>
    </sheetView>
  </sheetViews>
  <sheetFormatPr defaultRowHeight="14.25" x14ac:dyDescent="0.2"/>
  <cols>
    <col min="1" max="1" width="1.875" bestFit="1" customWidth="1"/>
    <col min="2" max="2" width="55.875" bestFit="1" customWidth="1"/>
    <col min="3" max="3" width="10.875" bestFit="1" customWidth="1"/>
  </cols>
  <sheetData>
    <row r="1" spans="1:4" ht="15" x14ac:dyDescent="0.25">
      <c r="B1" s="26" t="s">
        <v>80</v>
      </c>
    </row>
    <row r="2" spans="1:4" x14ac:dyDescent="0.2">
      <c r="B2" s="1" t="s">
        <v>83</v>
      </c>
      <c r="C2" s="2"/>
    </row>
    <row r="3" spans="1:4" x14ac:dyDescent="0.2">
      <c r="B3" s="3"/>
      <c r="C3" s="4"/>
    </row>
    <row r="4" spans="1:4" ht="15" x14ac:dyDescent="0.25">
      <c r="B4" s="10" t="s">
        <v>5</v>
      </c>
      <c r="C4" s="2"/>
      <c r="D4" s="5"/>
    </row>
    <row r="5" spans="1:4" ht="16.5" thickBot="1" x14ac:dyDescent="0.3">
      <c r="B5" s="76" t="s">
        <v>81</v>
      </c>
      <c r="C5" s="2"/>
    </row>
    <row r="6" spans="1:4" ht="14.25" customHeight="1" x14ac:dyDescent="0.2">
      <c r="A6" s="77"/>
      <c r="B6" s="79"/>
      <c r="C6" s="81" t="s">
        <v>0</v>
      </c>
    </row>
    <row r="7" spans="1:4" x14ac:dyDescent="0.2">
      <c r="A7" s="78"/>
      <c r="B7" s="80"/>
      <c r="C7" s="82"/>
    </row>
    <row r="8" spans="1:4" ht="15" x14ac:dyDescent="0.25">
      <c r="A8" s="16">
        <v>1</v>
      </c>
      <c r="B8" s="11" t="s">
        <v>16</v>
      </c>
      <c r="C8" s="20">
        <f>SUM(C9:C10)</f>
        <v>11.95</v>
      </c>
    </row>
    <row r="9" spans="1:4" x14ac:dyDescent="0.2">
      <c r="A9" s="8"/>
      <c r="B9" s="12" t="s">
        <v>17</v>
      </c>
      <c r="C9" s="6">
        <v>0.1</v>
      </c>
    </row>
    <row r="10" spans="1:4" x14ac:dyDescent="0.2">
      <c r="A10" s="8"/>
      <c r="B10" s="12" t="s">
        <v>18</v>
      </c>
      <c r="C10" s="6">
        <f>11.85</f>
        <v>11.85</v>
      </c>
    </row>
    <row r="11" spans="1:4" x14ac:dyDescent="0.2">
      <c r="A11" s="8"/>
      <c r="B11" s="12"/>
      <c r="C11" s="7"/>
    </row>
    <row r="12" spans="1:4" ht="15" x14ac:dyDescent="0.25">
      <c r="A12" s="16">
        <v>2</v>
      </c>
      <c r="B12" s="11" t="s">
        <v>19</v>
      </c>
      <c r="C12" s="20">
        <f>SUM(C13:C14)</f>
        <v>14.530685991028399</v>
      </c>
    </row>
    <row r="13" spans="1:4" x14ac:dyDescent="0.2">
      <c r="A13" s="8"/>
      <c r="B13" s="13" t="s">
        <v>1</v>
      </c>
      <c r="C13" s="9">
        <v>0</v>
      </c>
    </row>
    <row r="14" spans="1:4" x14ac:dyDescent="0.2">
      <c r="A14" s="8"/>
      <c r="B14" s="13" t="s">
        <v>2</v>
      </c>
      <c r="C14" s="9">
        <f>11.3694259910284+5119.21/1000-1957.95/1000</f>
        <v>14.530685991028399</v>
      </c>
    </row>
    <row r="15" spans="1:4" x14ac:dyDescent="0.2">
      <c r="A15" s="24"/>
      <c r="B15" s="25"/>
      <c r="C15" s="7"/>
    </row>
    <row r="16" spans="1:4" ht="15" x14ac:dyDescent="0.25">
      <c r="A16" s="16">
        <v>3</v>
      </c>
      <c r="B16" s="11" t="s">
        <v>7</v>
      </c>
      <c r="C16" s="20">
        <f>SUM(C17:C19)</f>
        <v>0</v>
      </c>
    </row>
    <row r="17" spans="1:3" ht="25.5" x14ac:dyDescent="0.2">
      <c r="A17" s="8" t="s">
        <v>20</v>
      </c>
      <c r="B17" s="27" t="s">
        <v>21</v>
      </c>
      <c r="C17" s="6">
        <v>0</v>
      </c>
    </row>
    <row r="18" spans="1:3" x14ac:dyDescent="0.2">
      <c r="A18" s="8" t="s">
        <v>22</v>
      </c>
      <c r="B18" s="27" t="s">
        <v>23</v>
      </c>
      <c r="C18" s="6">
        <v>0</v>
      </c>
    </row>
    <row r="19" spans="1:3" x14ac:dyDescent="0.2">
      <c r="A19" s="8" t="s">
        <v>24</v>
      </c>
      <c r="B19" s="12" t="s">
        <v>3</v>
      </c>
      <c r="C19" s="6">
        <v>0</v>
      </c>
    </row>
    <row r="20" spans="1:3" x14ac:dyDescent="0.2">
      <c r="A20" s="17"/>
      <c r="B20" s="14"/>
      <c r="C20" s="7"/>
    </row>
    <row r="21" spans="1:3" ht="15" x14ac:dyDescent="0.25">
      <c r="A21" s="18">
        <v>4</v>
      </c>
      <c r="B21" s="11" t="s">
        <v>25</v>
      </c>
      <c r="C21" s="20">
        <f>SUM(C22:C29)</f>
        <v>9.4561200000000021</v>
      </c>
    </row>
    <row r="22" spans="1:3" x14ac:dyDescent="0.2">
      <c r="A22" s="8"/>
      <c r="B22" s="12" t="s">
        <v>26</v>
      </c>
      <c r="C22" s="6">
        <v>0</v>
      </c>
    </row>
    <row r="23" spans="1:3" x14ac:dyDescent="0.2">
      <c r="A23" s="8"/>
      <c r="B23" s="12" t="s">
        <v>27</v>
      </c>
      <c r="C23" s="6">
        <v>0</v>
      </c>
    </row>
    <row r="24" spans="1:3" x14ac:dyDescent="0.2">
      <c r="A24" s="8"/>
      <c r="B24" s="12" t="s">
        <v>28</v>
      </c>
      <c r="C24" s="6"/>
    </row>
    <row r="25" spans="1:3" x14ac:dyDescent="0.2">
      <c r="A25" s="8"/>
      <c r="B25" s="12" t="s">
        <v>13</v>
      </c>
      <c r="C25" s="6"/>
    </row>
    <row r="26" spans="1:3" x14ac:dyDescent="0.2">
      <c r="A26" s="8"/>
      <c r="B26" s="12" t="s">
        <v>6</v>
      </c>
      <c r="C26" s="6">
        <f>0.07729-0.07</f>
        <v>7.2899999999999909E-3</v>
      </c>
    </row>
    <row r="27" spans="1:3" x14ac:dyDescent="0.2">
      <c r="A27" s="8"/>
      <c r="B27" s="12" t="s">
        <v>29</v>
      </c>
      <c r="C27" s="6">
        <v>6.4478300000000015</v>
      </c>
    </row>
    <row r="28" spans="1:3" x14ac:dyDescent="0.2">
      <c r="A28" s="8"/>
      <c r="B28" s="12" t="s">
        <v>30</v>
      </c>
      <c r="C28" s="6">
        <v>0</v>
      </c>
    </row>
    <row r="29" spans="1:3" x14ac:dyDescent="0.2">
      <c r="A29" s="8"/>
      <c r="B29" s="12" t="s">
        <v>31</v>
      </c>
      <c r="C29" s="6">
        <v>3.0009999999999999</v>
      </c>
    </row>
    <row r="30" spans="1:3" x14ac:dyDescent="0.2">
      <c r="A30" s="8"/>
      <c r="B30" s="12"/>
      <c r="C30" s="7"/>
    </row>
    <row r="31" spans="1:3" ht="15" x14ac:dyDescent="0.25">
      <c r="A31" s="8">
        <v>5</v>
      </c>
      <c r="B31" s="11" t="s">
        <v>32</v>
      </c>
      <c r="C31" s="20">
        <v>0</v>
      </c>
    </row>
    <row r="32" spans="1:3" x14ac:dyDescent="0.2">
      <c r="A32" s="8" t="s">
        <v>20</v>
      </c>
      <c r="B32" s="12" t="s">
        <v>33</v>
      </c>
      <c r="C32" s="6"/>
    </row>
    <row r="33" spans="1:10" x14ac:dyDescent="0.2">
      <c r="A33" s="8" t="s">
        <v>22</v>
      </c>
      <c r="B33" s="12" t="s">
        <v>34</v>
      </c>
      <c r="C33" s="6"/>
    </row>
    <row r="34" spans="1:10" x14ac:dyDescent="0.2">
      <c r="A34" s="8"/>
      <c r="B34" s="12"/>
      <c r="C34" s="7"/>
    </row>
    <row r="35" spans="1:10" x14ac:dyDescent="0.2">
      <c r="A35" s="8"/>
      <c r="B35" s="12" t="s">
        <v>4</v>
      </c>
      <c r="C35" s="20">
        <f>C31+C21+C16+C12+C8</f>
        <v>35.9368059910284</v>
      </c>
    </row>
    <row r="36" spans="1:10" x14ac:dyDescent="0.2">
      <c r="A36" s="8"/>
      <c r="B36" s="12"/>
      <c r="C36" s="7"/>
    </row>
    <row r="37" spans="1:10" ht="15" x14ac:dyDescent="0.25">
      <c r="A37" s="8">
        <v>7</v>
      </c>
      <c r="B37" s="11" t="s">
        <v>35</v>
      </c>
      <c r="C37" s="7"/>
    </row>
    <row r="38" spans="1:10" ht="25.5" x14ac:dyDescent="0.2">
      <c r="A38" s="8" t="s">
        <v>20</v>
      </c>
      <c r="B38" s="27" t="s">
        <v>36</v>
      </c>
      <c r="C38" s="28">
        <f>(C17+C21+C33)/C41</f>
        <v>3.1072949526813888E-4</v>
      </c>
    </row>
    <row r="39" spans="1:10" x14ac:dyDescent="0.2">
      <c r="A39" s="8" t="s">
        <v>22</v>
      </c>
      <c r="B39" s="12" t="s">
        <v>37</v>
      </c>
      <c r="C39" s="28">
        <v>1.1000000000000001E-3</v>
      </c>
    </row>
    <row r="40" spans="1:10" x14ac:dyDescent="0.2">
      <c r="A40" s="8"/>
      <c r="B40" s="12"/>
      <c r="C40" s="7"/>
    </row>
    <row r="41" spans="1:10" ht="15" thickBot="1" x14ac:dyDescent="0.25">
      <c r="A41" s="19"/>
      <c r="B41" s="15" t="s">
        <v>38</v>
      </c>
      <c r="C41" s="29">
        <v>30432</v>
      </c>
    </row>
    <row r="43" spans="1:10" x14ac:dyDescent="0.2">
      <c r="B43" s="23"/>
    </row>
    <row r="44" spans="1:10" ht="15" x14ac:dyDescent="0.25">
      <c r="C44" s="22"/>
      <c r="D44" s="22"/>
      <c r="J44" s="21"/>
    </row>
    <row r="45" spans="1:10" ht="15" x14ac:dyDescent="0.25">
      <c r="C45" s="22"/>
      <c r="D45" s="22"/>
    </row>
    <row r="46" spans="1:10" x14ac:dyDescent="0.2">
      <c r="C46" s="2"/>
      <c r="D46" s="21"/>
    </row>
    <row r="47" spans="1:10" ht="15" x14ac:dyDescent="0.25">
      <c r="C47" s="22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rightToLeft="1" workbookViewId="0">
      <selection activeCell="A2" sqref="A2"/>
    </sheetView>
  </sheetViews>
  <sheetFormatPr defaultRowHeight="14.25" x14ac:dyDescent="0.2"/>
  <cols>
    <col min="1" max="1" width="4.5" customWidth="1"/>
    <col min="2" max="2" width="15.5" bestFit="1" customWidth="1"/>
    <col min="3" max="3" width="23" customWidth="1"/>
  </cols>
  <sheetData>
    <row r="1" spans="1:4" ht="15" x14ac:dyDescent="0.25">
      <c r="A1" s="26" t="s">
        <v>80</v>
      </c>
      <c r="B1" s="26"/>
    </row>
    <row r="2" spans="1:4" x14ac:dyDescent="0.2">
      <c r="A2" s="31" t="s">
        <v>84</v>
      </c>
      <c r="B2" s="1"/>
      <c r="C2" s="4"/>
      <c r="D2" s="4" t="s">
        <v>78</v>
      </c>
    </row>
    <row r="3" spans="1:4" x14ac:dyDescent="0.2">
      <c r="A3" s="31" t="s">
        <v>82</v>
      </c>
      <c r="B3" s="30"/>
      <c r="C3" s="32"/>
    </row>
    <row r="4" spans="1:4" ht="16.5" thickBot="1" x14ac:dyDescent="0.3">
      <c r="A4" s="76" t="s">
        <v>81</v>
      </c>
    </row>
    <row r="5" spans="1:4" x14ac:dyDescent="0.2">
      <c r="A5" s="33" t="s">
        <v>40</v>
      </c>
      <c r="B5" s="65"/>
      <c r="C5" s="34"/>
      <c r="D5" s="35" t="s">
        <v>0</v>
      </c>
    </row>
    <row r="6" spans="1:4" x14ac:dyDescent="0.2">
      <c r="A6" s="45" t="s">
        <v>41</v>
      </c>
      <c r="B6" s="46"/>
      <c r="C6" s="39"/>
      <c r="D6" s="70"/>
    </row>
    <row r="7" spans="1:4" x14ac:dyDescent="0.2">
      <c r="A7" s="38"/>
      <c r="B7" s="66">
        <v>1</v>
      </c>
      <c r="C7" s="44" t="s">
        <v>43</v>
      </c>
      <c r="D7" s="40">
        <v>0.1</v>
      </c>
    </row>
    <row r="8" spans="1:4" x14ac:dyDescent="0.2">
      <c r="A8" s="38"/>
      <c r="B8" s="66">
        <v>2</v>
      </c>
      <c r="C8" s="44" t="s">
        <v>71</v>
      </c>
      <c r="D8" s="40">
        <v>0</v>
      </c>
    </row>
    <row r="9" spans="1:4" x14ac:dyDescent="0.2">
      <c r="A9" s="38"/>
      <c r="B9" s="66">
        <v>3</v>
      </c>
      <c r="C9" s="44" t="s">
        <v>71</v>
      </c>
      <c r="D9" s="40">
        <v>0</v>
      </c>
    </row>
    <row r="10" spans="1:4" x14ac:dyDescent="0.2">
      <c r="A10" s="41" t="s">
        <v>42</v>
      </c>
      <c r="B10" s="67"/>
      <c r="C10" s="39"/>
      <c r="D10" s="37"/>
    </row>
    <row r="11" spans="1:4" x14ac:dyDescent="0.2">
      <c r="A11" s="43"/>
      <c r="B11" s="68">
        <v>1</v>
      </c>
      <c r="C11" s="44" t="s">
        <v>12</v>
      </c>
      <c r="D11" s="40">
        <v>2.1</v>
      </c>
    </row>
    <row r="12" spans="1:4" x14ac:dyDescent="0.2">
      <c r="A12" s="43"/>
      <c r="B12" s="66">
        <v>2</v>
      </c>
      <c r="C12" s="44" t="s">
        <v>74</v>
      </c>
      <c r="D12" s="40">
        <v>1.87</v>
      </c>
    </row>
    <row r="13" spans="1:4" x14ac:dyDescent="0.2">
      <c r="A13" s="43"/>
      <c r="B13" s="68">
        <v>3</v>
      </c>
      <c r="C13" s="44" t="s">
        <v>73</v>
      </c>
      <c r="D13" s="40">
        <v>1.44</v>
      </c>
    </row>
    <row r="14" spans="1:4" x14ac:dyDescent="0.2">
      <c r="A14" s="43"/>
      <c r="B14" s="66">
        <v>4</v>
      </c>
      <c r="C14" s="44" t="s">
        <v>11</v>
      </c>
      <c r="D14" s="40">
        <v>1.32</v>
      </c>
    </row>
    <row r="15" spans="1:4" x14ac:dyDescent="0.2">
      <c r="A15" s="43"/>
      <c r="B15" s="68">
        <v>5</v>
      </c>
      <c r="C15" s="44" t="s">
        <v>76</v>
      </c>
      <c r="D15" s="40">
        <v>1.24</v>
      </c>
    </row>
    <row r="16" spans="1:4" x14ac:dyDescent="0.2">
      <c r="A16" s="43"/>
      <c r="B16" s="66">
        <v>6</v>
      </c>
      <c r="C16" s="44" t="s">
        <v>72</v>
      </c>
      <c r="D16" s="40">
        <v>1.08</v>
      </c>
    </row>
    <row r="17" spans="1:4" x14ac:dyDescent="0.2">
      <c r="A17" s="43"/>
      <c r="B17" s="68">
        <v>7</v>
      </c>
      <c r="C17" s="44" t="s">
        <v>8</v>
      </c>
      <c r="D17" s="40">
        <v>0.83</v>
      </c>
    </row>
    <row r="18" spans="1:4" x14ac:dyDescent="0.2">
      <c r="A18" s="43"/>
      <c r="B18" s="66">
        <v>8</v>
      </c>
      <c r="C18" s="44" t="s">
        <v>43</v>
      </c>
      <c r="D18" s="40">
        <f>1.97+0.5</f>
        <v>2.4699999999999998</v>
      </c>
    </row>
    <row r="19" spans="1:4" x14ac:dyDescent="0.2">
      <c r="A19" s="45" t="s">
        <v>44</v>
      </c>
      <c r="B19" s="67"/>
      <c r="C19" s="42"/>
      <c r="D19" s="69">
        <f>SUM(D7:D18)</f>
        <v>12.45</v>
      </c>
    </row>
    <row r="20" spans="1:4" x14ac:dyDescent="0.2">
      <c r="A20" s="45"/>
      <c r="B20" s="46"/>
      <c r="C20" s="46"/>
      <c r="D20" s="37"/>
    </row>
    <row r="21" spans="1:4" x14ac:dyDescent="0.2">
      <c r="A21" s="45" t="s">
        <v>45</v>
      </c>
      <c r="B21" s="46"/>
      <c r="C21" s="39"/>
      <c r="D21" s="70"/>
    </row>
    <row r="22" spans="1:4" x14ac:dyDescent="0.2">
      <c r="A22" s="45" t="s">
        <v>41</v>
      </c>
      <c r="B22" s="46"/>
      <c r="C22" s="39"/>
      <c r="D22" s="70"/>
    </row>
    <row r="23" spans="1:4" x14ac:dyDescent="0.2">
      <c r="A23" s="58"/>
      <c r="B23" s="44">
        <v>1</v>
      </c>
      <c r="C23" s="44" t="s">
        <v>71</v>
      </c>
      <c r="D23" s="40">
        <v>0</v>
      </c>
    </row>
    <row r="24" spans="1:4" x14ac:dyDescent="0.2">
      <c r="A24" s="58"/>
      <c r="B24" s="44">
        <v>2</v>
      </c>
      <c r="C24" s="44" t="s">
        <v>71</v>
      </c>
      <c r="D24" s="40">
        <v>0</v>
      </c>
    </row>
    <row r="25" spans="1:4" x14ac:dyDescent="0.2">
      <c r="A25" s="58"/>
      <c r="B25" s="44">
        <v>3</v>
      </c>
      <c r="C25" s="44" t="s">
        <v>71</v>
      </c>
      <c r="D25" s="40">
        <v>0</v>
      </c>
    </row>
    <row r="26" spans="1:4" x14ac:dyDescent="0.2">
      <c r="A26" s="45" t="s">
        <v>42</v>
      </c>
      <c r="B26" s="46"/>
      <c r="C26" s="39"/>
      <c r="D26" s="37"/>
    </row>
    <row r="27" spans="1:4" x14ac:dyDescent="0.2">
      <c r="A27" s="58"/>
      <c r="B27" s="44">
        <v>1</v>
      </c>
      <c r="C27" s="44" t="s">
        <v>9</v>
      </c>
      <c r="D27" s="40">
        <f>7.916+5119.21/1000-1957.95/1000+0.5</f>
        <v>11.577259999999999</v>
      </c>
    </row>
    <row r="28" spans="1:4" x14ac:dyDescent="0.2">
      <c r="A28" s="58"/>
      <c r="B28" s="44">
        <v>2</v>
      </c>
      <c r="C28" s="44" t="s">
        <v>8</v>
      </c>
      <c r="D28" s="40">
        <v>3.4534259910283622</v>
      </c>
    </row>
    <row r="29" spans="1:4" x14ac:dyDescent="0.2">
      <c r="A29" s="58"/>
      <c r="B29" s="44">
        <v>3</v>
      </c>
      <c r="C29" s="44" t="s">
        <v>71</v>
      </c>
      <c r="D29" s="40">
        <v>0</v>
      </c>
    </row>
    <row r="30" spans="1:4" x14ac:dyDescent="0.2">
      <c r="A30" s="58"/>
      <c r="B30" s="44">
        <v>4</v>
      </c>
      <c r="C30" s="44" t="s">
        <v>71</v>
      </c>
      <c r="D30" s="40">
        <v>0</v>
      </c>
    </row>
    <row r="31" spans="1:4" x14ac:dyDescent="0.2">
      <c r="A31" s="58"/>
      <c r="B31" s="44">
        <v>5</v>
      </c>
      <c r="C31" s="44" t="s">
        <v>71</v>
      </c>
      <c r="D31" s="40">
        <v>0</v>
      </c>
    </row>
    <row r="32" spans="1:4" x14ac:dyDescent="0.2">
      <c r="A32" s="58"/>
      <c r="B32" s="44">
        <v>6</v>
      </c>
      <c r="C32" s="44" t="s">
        <v>71</v>
      </c>
      <c r="D32" s="40">
        <v>0</v>
      </c>
    </row>
    <row r="33" spans="1:4" x14ac:dyDescent="0.2">
      <c r="A33" s="58"/>
      <c r="B33" s="44">
        <v>7</v>
      </c>
      <c r="C33" s="44" t="s">
        <v>71</v>
      </c>
      <c r="D33" s="40">
        <v>0</v>
      </c>
    </row>
    <row r="34" spans="1:4" x14ac:dyDescent="0.2">
      <c r="A34" s="58"/>
      <c r="B34" s="44">
        <v>8</v>
      </c>
      <c r="C34" s="44" t="s">
        <v>71</v>
      </c>
      <c r="D34" s="40">
        <v>0</v>
      </c>
    </row>
    <row r="35" spans="1:4" x14ac:dyDescent="0.2">
      <c r="A35" s="45" t="s">
        <v>46</v>
      </c>
      <c r="B35" s="67"/>
      <c r="C35" s="42"/>
      <c r="D35" s="69">
        <f>SUM(D23:D34)</f>
        <v>15.030685991028362</v>
      </c>
    </row>
    <row r="36" spans="1:4" x14ac:dyDescent="0.2">
      <c r="A36" s="45"/>
      <c r="B36" s="46"/>
      <c r="C36" s="46"/>
      <c r="D36" s="37"/>
    </row>
    <row r="37" spans="1:4" x14ac:dyDescent="0.2">
      <c r="A37" s="45" t="s">
        <v>47</v>
      </c>
      <c r="B37" s="67"/>
      <c r="C37" s="42"/>
      <c r="D37" s="37"/>
    </row>
    <row r="38" spans="1:4" x14ac:dyDescent="0.2">
      <c r="A38" s="43"/>
      <c r="B38" s="68">
        <v>1</v>
      </c>
      <c r="C38" s="47" t="s">
        <v>71</v>
      </c>
      <c r="D38" s="40">
        <v>0</v>
      </c>
    </row>
    <row r="39" spans="1:4" x14ac:dyDescent="0.2">
      <c r="A39" s="43"/>
      <c r="B39" s="68">
        <v>2</v>
      </c>
      <c r="C39" s="47" t="s">
        <v>71</v>
      </c>
      <c r="D39" s="40">
        <v>0</v>
      </c>
    </row>
    <row r="40" spans="1:4" x14ac:dyDescent="0.2">
      <c r="A40" s="43"/>
      <c r="B40" s="68">
        <v>3</v>
      </c>
      <c r="C40" s="47" t="s">
        <v>71</v>
      </c>
      <c r="D40" s="40">
        <v>0</v>
      </c>
    </row>
    <row r="41" spans="1:4" x14ac:dyDescent="0.2">
      <c r="A41" s="43"/>
      <c r="B41" s="68">
        <v>4</v>
      </c>
      <c r="C41" s="47" t="s">
        <v>71</v>
      </c>
      <c r="D41" s="40">
        <v>0</v>
      </c>
    </row>
    <row r="42" spans="1:4" x14ac:dyDescent="0.2">
      <c r="A42" s="43"/>
      <c r="B42" s="68">
        <v>5</v>
      </c>
      <c r="C42" s="47" t="s">
        <v>71</v>
      </c>
      <c r="D42" s="40">
        <v>0</v>
      </c>
    </row>
    <row r="43" spans="1:4" x14ac:dyDescent="0.2">
      <c r="A43" s="43"/>
      <c r="B43" s="68">
        <v>6</v>
      </c>
      <c r="C43" s="47" t="s">
        <v>71</v>
      </c>
      <c r="D43" s="40">
        <v>0</v>
      </c>
    </row>
    <row r="44" spans="1:4" x14ac:dyDescent="0.2">
      <c r="A44" s="43"/>
      <c r="B44" s="68">
        <v>7</v>
      </c>
      <c r="C44" s="47" t="s">
        <v>71</v>
      </c>
      <c r="D44" s="40">
        <v>0</v>
      </c>
    </row>
    <row r="45" spans="1:4" x14ac:dyDescent="0.2">
      <c r="A45" s="43"/>
      <c r="B45" s="66">
        <v>8</v>
      </c>
      <c r="C45" s="47" t="s">
        <v>71</v>
      </c>
      <c r="D45" s="40">
        <v>0</v>
      </c>
    </row>
    <row r="46" spans="1:4" x14ac:dyDescent="0.2">
      <c r="A46" s="45" t="s">
        <v>48</v>
      </c>
      <c r="B46" s="67"/>
      <c r="C46" s="42"/>
      <c r="D46" s="69">
        <f>SUM(D37:D45)</f>
        <v>0</v>
      </c>
    </row>
    <row r="47" spans="1:4" x14ac:dyDescent="0.2">
      <c r="A47" s="45"/>
      <c r="B47" s="46"/>
      <c r="C47" s="46"/>
      <c r="D47" s="37"/>
    </row>
    <row r="48" spans="1:4" x14ac:dyDescent="0.2">
      <c r="A48" s="45" t="s">
        <v>49</v>
      </c>
      <c r="B48" s="67"/>
      <c r="C48" s="42"/>
      <c r="D48" s="37"/>
    </row>
    <row r="49" spans="1:4" x14ac:dyDescent="0.2">
      <c r="A49" s="43"/>
      <c r="B49" s="68">
        <v>1</v>
      </c>
      <c r="C49" s="47" t="s">
        <v>71</v>
      </c>
      <c r="D49" s="40">
        <v>0</v>
      </c>
    </row>
    <row r="50" spans="1:4" x14ac:dyDescent="0.2">
      <c r="A50" s="43"/>
      <c r="B50" s="68">
        <v>2</v>
      </c>
      <c r="C50" s="47" t="s">
        <v>71</v>
      </c>
      <c r="D50" s="40">
        <v>0</v>
      </c>
    </row>
    <row r="51" spans="1:4" x14ac:dyDescent="0.2">
      <c r="A51" s="43"/>
      <c r="B51" s="68">
        <v>3</v>
      </c>
      <c r="C51" s="47" t="s">
        <v>71</v>
      </c>
      <c r="D51" s="40">
        <v>0</v>
      </c>
    </row>
    <row r="52" spans="1:4" x14ac:dyDescent="0.2">
      <c r="A52" s="43"/>
      <c r="B52" s="68">
        <v>4</v>
      </c>
      <c r="C52" s="47" t="s">
        <v>71</v>
      </c>
      <c r="D52" s="40">
        <v>0</v>
      </c>
    </row>
    <row r="53" spans="1:4" x14ac:dyDescent="0.2">
      <c r="A53" s="43"/>
      <c r="B53" s="68">
        <v>5</v>
      </c>
      <c r="C53" s="47" t="s">
        <v>71</v>
      </c>
      <c r="D53" s="40">
        <v>0</v>
      </c>
    </row>
    <row r="54" spans="1:4" x14ac:dyDescent="0.2">
      <c r="A54" s="43"/>
      <c r="B54" s="68">
        <v>6</v>
      </c>
      <c r="C54" s="47" t="s">
        <v>71</v>
      </c>
      <c r="D54" s="40">
        <v>0</v>
      </c>
    </row>
    <row r="55" spans="1:4" x14ac:dyDescent="0.2">
      <c r="A55" s="45" t="s">
        <v>3</v>
      </c>
      <c r="B55" s="46"/>
      <c r="C55" s="46"/>
      <c r="D55" s="69">
        <f>SUM(D49:D54)</f>
        <v>0</v>
      </c>
    </row>
    <row r="56" spans="1:4" x14ac:dyDescent="0.2">
      <c r="A56" s="45"/>
      <c r="B56" s="46"/>
      <c r="C56" s="46"/>
      <c r="D56" s="37"/>
    </row>
    <row r="57" spans="1:4" x14ac:dyDescent="0.2">
      <c r="A57" s="45" t="s">
        <v>50</v>
      </c>
      <c r="B57" s="46"/>
      <c r="C57" s="46"/>
      <c r="D57" s="37"/>
    </row>
    <row r="58" spans="1:4" x14ac:dyDescent="0.2">
      <c r="A58" s="43"/>
      <c r="B58" s="68">
        <v>1</v>
      </c>
      <c r="C58" s="47" t="s">
        <v>43</v>
      </c>
      <c r="D58" s="40"/>
    </row>
    <row r="59" spans="1:4" x14ac:dyDescent="0.2">
      <c r="A59" s="43"/>
      <c r="B59" s="68"/>
      <c r="C59" s="46" t="s">
        <v>51</v>
      </c>
      <c r="D59" s="69"/>
    </row>
    <row r="60" spans="1:4" x14ac:dyDescent="0.2">
      <c r="A60" s="45"/>
      <c r="B60" s="46"/>
      <c r="C60" s="47"/>
      <c r="D60" s="37"/>
    </row>
    <row r="61" spans="1:4" x14ac:dyDescent="0.2">
      <c r="A61" s="45" t="s">
        <v>52</v>
      </c>
      <c r="B61" s="46"/>
      <c r="C61" s="46"/>
      <c r="D61" s="37"/>
    </row>
    <row r="62" spans="1:4" x14ac:dyDescent="0.2">
      <c r="A62" s="43"/>
      <c r="B62" s="68">
        <v>1</v>
      </c>
      <c r="C62" s="47" t="s">
        <v>53</v>
      </c>
      <c r="D62" s="40"/>
    </row>
    <row r="63" spans="1:4" x14ac:dyDescent="0.2">
      <c r="A63" s="43"/>
      <c r="B63" s="68"/>
      <c r="C63" s="46" t="s">
        <v>34</v>
      </c>
      <c r="D63" s="69"/>
    </row>
    <row r="64" spans="1:4" x14ac:dyDescent="0.2">
      <c r="A64" s="43"/>
      <c r="B64" s="68"/>
      <c r="C64" s="46"/>
      <c r="D64" s="37"/>
    </row>
    <row r="65" spans="1:4" x14ac:dyDescent="0.2">
      <c r="A65" s="45"/>
      <c r="B65" s="46"/>
      <c r="C65" s="46" t="s">
        <v>54</v>
      </c>
      <c r="D65" s="69">
        <f>D55+D46+D35+D19</f>
        <v>27.480685991028359</v>
      </c>
    </row>
    <row r="66" spans="1:4" x14ac:dyDescent="0.2">
      <c r="A66" s="45"/>
      <c r="B66" s="46"/>
      <c r="C66" s="46"/>
      <c r="D66" s="37"/>
    </row>
    <row r="67" spans="1:4" ht="15.75" thickBot="1" x14ac:dyDescent="0.3">
      <c r="A67" s="48"/>
      <c r="B67" s="49"/>
      <c r="C67" s="49" t="s">
        <v>70</v>
      </c>
      <c r="D67" s="71">
        <v>30432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rightToLeft="1" workbookViewId="0">
      <selection activeCell="E16" sqref="E16"/>
    </sheetView>
  </sheetViews>
  <sheetFormatPr defaultRowHeight="14.25" x14ac:dyDescent="0.2"/>
  <cols>
    <col min="1" max="1" width="4.875" customWidth="1"/>
    <col min="2" max="2" width="50.375" customWidth="1"/>
  </cols>
  <sheetData>
    <row r="1" spans="1:3" ht="15" x14ac:dyDescent="0.25">
      <c r="A1" s="26" t="s">
        <v>80</v>
      </c>
      <c r="B1" s="26"/>
    </row>
    <row r="2" spans="1:3" x14ac:dyDescent="0.2">
      <c r="A2" s="31" t="s">
        <v>85</v>
      </c>
      <c r="B2" s="30"/>
      <c r="C2" s="4" t="s">
        <v>78</v>
      </c>
    </row>
    <row r="3" spans="1:3" x14ac:dyDescent="0.2">
      <c r="A3" s="30"/>
      <c r="B3" s="30"/>
      <c r="C3" s="30"/>
    </row>
    <row r="4" spans="1:3" x14ac:dyDescent="0.2">
      <c r="A4" s="31" t="s">
        <v>82</v>
      </c>
      <c r="B4" s="30"/>
      <c r="C4" s="30"/>
    </row>
    <row r="5" spans="1:3" ht="16.5" thickBot="1" x14ac:dyDescent="0.3">
      <c r="A5" s="76" t="s">
        <v>81</v>
      </c>
    </row>
    <row r="6" spans="1:3" x14ac:dyDescent="0.2">
      <c r="A6" s="50"/>
      <c r="B6" s="72"/>
      <c r="C6" s="51" t="s">
        <v>0</v>
      </c>
    </row>
    <row r="7" spans="1:3" x14ac:dyDescent="0.2">
      <c r="A7" s="45" t="s">
        <v>55</v>
      </c>
      <c r="B7" s="39"/>
      <c r="C7" s="52"/>
    </row>
    <row r="8" spans="1:3" x14ac:dyDescent="0.2">
      <c r="A8" s="43">
        <v>1</v>
      </c>
      <c r="B8" s="53" t="s">
        <v>71</v>
      </c>
      <c r="C8" s="54">
        <v>0</v>
      </c>
    </row>
    <row r="9" spans="1:3" x14ac:dyDescent="0.2">
      <c r="A9" s="43">
        <v>2</v>
      </c>
      <c r="B9" s="53" t="s">
        <v>71</v>
      </c>
      <c r="C9" s="54">
        <v>0</v>
      </c>
    </row>
    <row r="10" spans="1:3" x14ac:dyDescent="0.2">
      <c r="A10" s="43">
        <v>3</v>
      </c>
      <c r="B10" s="53" t="s">
        <v>71</v>
      </c>
      <c r="C10" s="54">
        <v>0</v>
      </c>
    </row>
    <row r="11" spans="1:3" x14ac:dyDescent="0.2">
      <c r="A11" s="36" t="s">
        <v>56</v>
      </c>
      <c r="B11" s="53"/>
      <c r="C11" s="73">
        <f>SUM(C8:C10)</f>
        <v>0</v>
      </c>
    </row>
    <row r="12" spans="1:3" x14ac:dyDescent="0.2">
      <c r="A12" s="55"/>
      <c r="B12" s="56"/>
      <c r="C12" s="57"/>
    </row>
    <row r="13" spans="1:3" x14ac:dyDescent="0.2">
      <c r="A13" s="36" t="s">
        <v>57</v>
      </c>
      <c r="B13" s="53"/>
      <c r="C13" s="57"/>
    </row>
    <row r="14" spans="1:3" x14ac:dyDescent="0.2">
      <c r="A14" s="43">
        <v>1</v>
      </c>
      <c r="B14" s="53" t="s">
        <v>43</v>
      </c>
      <c r="C14" s="54"/>
    </row>
    <row r="15" spans="1:3" x14ac:dyDescent="0.2">
      <c r="A15" s="45" t="s">
        <v>58</v>
      </c>
      <c r="B15" s="39"/>
      <c r="C15" s="73"/>
    </row>
    <row r="16" spans="1:3" x14ac:dyDescent="0.2">
      <c r="A16" s="58"/>
      <c r="B16" s="59"/>
      <c r="C16" s="57"/>
    </row>
    <row r="17" spans="1:3" x14ac:dyDescent="0.2">
      <c r="A17" s="41" t="s">
        <v>59</v>
      </c>
      <c r="B17" s="60"/>
      <c r="C17" s="57"/>
    </row>
    <row r="18" spans="1:3" x14ac:dyDescent="0.2">
      <c r="A18" s="43">
        <v>1</v>
      </c>
      <c r="B18" s="53" t="s">
        <v>43</v>
      </c>
      <c r="C18" s="54"/>
    </row>
    <row r="19" spans="1:3" x14ac:dyDescent="0.2">
      <c r="A19" s="36" t="s">
        <v>13</v>
      </c>
      <c r="B19" s="53"/>
      <c r="C19" s="73"/>
    </row>
    <row r="20" spans="1:3" x14ac:dyDescent="0.2">
      <c r="A20" s="55"/>
      <c r="B20" s="53"/>
      <c r="C20" s="57"/>
    </row>
    <row r="21" spans="1:3" x14ac:dyDescent="0.2">
      <c r="A21" s="36" t="s">
        <v>60</v>
      </c>
      <c r="B21" s="53"/>
      <c r="C21" s="57"/>
    </row>
    <row r="22" spans="1:3" x14ac:dyDescent="0.2">
      <c r="A22" s="36" t="s">
        <v>61</v>
      </c>
      <c r="B22" s="56" t="s">
        <v>62</v>
      </c>
      <c r="C22" s="57"/>
    </row>
    <row r="23" spans="1:3" x14ac:dyDescent="0.2">
      <c r="A23" s="43">
        <v>1</v>
      </c>
      <c r="B23" s="53"/>
      <c r="C23" s="54"/>
    </row>
    <row r="24" spans="1:3" x14ac:dyDescent="0.2">
      <c r="A24" s="43">
        <v>2</v>
      </c>
      <c r="B24" s="53"/>
      <c r="C24" s="54"/>
    </row>
    <row r="25" spans="1:3" x14ac:dyDescent="0.2">
      <c r="A25" s="45" t="s">
        <v>63</v>
      </c>
      <c r="B25" s="62" t="s">
        <v>64</v>
      </c>
      <c r="C25" s="57"/>
    </row>
    <row r="26" spans="1:3" x14ac:dyDescent="0.2">
      <c r="A26" s="61">
        <v>1</v>
      </c>
      <c r="B26" s="60" t="s">
        <v>39</v>
      </c>
      <c r="C26" s="54">
        <v>1.2806500000000001</v>
      </c>
    </row>
    <row r="27" spans="1:3" x14ac:dyDescent="0.2">
      <c r="A27" s="61">
        <v>2</v>
      </c>
      <c r="B27" s="60" t="s">
        <v>79</v>
      </c>
      <c r="C27" s="54">
        <v>1.20672</v>
      </c>
    </row>
    <row r="28" spans="1:3" x14ac:dyDescent="0.2">
      <c r="A28" s="61">
        <v>3</v>
      </c>
      <c r="B28" s="60" t="s">
        <v>10</v>
      </c>
      <c r="C28" s="54">
        <v>0.51363000000000003</v>
      </c>
    </row>
    <row r="29" spans="1:3" x14ac:dyDescent="0.2">
      <c r="A29" s="61">
        <v>4</v>
      </c>
      <c r="B29" s="60" t="s">
        <v>71</v>
      </c>
      <c r="C29" s="54">
        <v>0</v>
      </c>
    </row>
    <row r="30" spans="1:3" x14ac:dyDescent="0.2">
      <c r="A30" s="41" t="s">
        <v>75</v>
      </c>
      <c r="B30" s="59"/>
      <c r="C30" s="73">
        <f>SUM(C23:C29)</f>
        <v>3.0010000000000003</v>
      </c>
    </row>
    <row r="31" spans="1:3" x14ac:dyDescent="0.2">
      <c r="A31" s="41"/>
      <c r="B31" s="60"/>
      <c r="C31" s="57"/>
    </row>
    <row r="32" spans="1:3" x14ac:dyDescent="0.2">
      <c r="A32" s="36" t="s">
        <v>65</v>
      </c>
      <c r="B32" s="53"/>
      <c r="C32" s="57"/>
    </row>
    <row r="33" spans="1:3" x14ac:dyDescent="0.2">
      <c r="A33" s="36" t="s">
        <v>61</v>
      </c>
      <c r="B33" s="56" t="s">
        <v>66</v>
      </c>
      <c r="C33" s="57"/>
    </row>
    <row r="34" spans="1:3" x14ac:dyDescent="0.2">
      <c r="A34" s="43">
        <v>1</v>
      </c>
      <c r="B34" s="39" t="s">
        <v>43</v>
      </c>
      <c r="C34" s="54">
        <v>7.7289999999999998E-2</v>
      </c>
    </row>
    <row r="35" spans="1:3" x14ac:dyDescent="0.2">
      <c r="A35" s="43">
        <v>2</v>
      </c>
      <c r="B35" s="39" t="s">
        <v>71</v>
      </c>
      <c r="C35" s="54">
        <v>0</v>
      </c>
    </row>
    <row r="36" spans="1:3" x14ac:dyDescent="0.2">
      <c r="A36" s="43">
        <v>3</v>
      </c>
      <c r="B36" s="39" t="s">
        <v>71</v>
      </c>
      <c r="C36" s="54">
        <v>0</v>
      </c>
    </row>
    <row r="37" spans="1:3" x14ac:dyDescent="0.2">
      <c r="A37" s="45" t="s">
        <v>63</v>
      </c>
      <c r="B37" s="56" t="s">
        <v>67</v>
      </c>
      <c r="C37" s="75"/>
    </row>
    <row r="38" spans="1:3" x14ac:dyDescent="0.2">
      <c r="A38" s="61">
        <v>1</v>
      </c>
      <c r="B38" s="39" t="s">
        <v>15</v>
      </c>
      <c r="C38" s="54">
        <v>2.1617299999999999</v>
      </c>
    </row>
    <row r="39" spans="1:3" x14ac:dyDescent="0.2">
      <c r="A39" s="61">
        <v>2</v>
      </c>
      <c r="B39" s="39" t="s">
        <v>77</v>
      </c>
      <c r="C39" s="54">
        <v>1.53915</v>
      </c>
    </row>
    <row r="40" spans="1:3" x14ac:dyDescent="0.2">
      <c r="A40" s="61">
        <v>3</v>
      </c>
      <c r="B40" s="39" t="s">
        <v>14</v>
      </c>
      <c r="C40" s="54">
        <v>0.99045000000000005</v>
      </c>
    </row>
    <row r="41" spans="1:3" x14ac:dyDescent="0.2">
      <c r="A41" s="61">
        <v>4</v>
      </c>
      <c r="B41" s="39" t="s">
        <v>43</v>
      </c>
      <c r="C41" s="54">
        <v>1</v>
      </c>
    </row>
    <row r="42" spans="1:3" x14ac:dyDescent="0.2">
      <c r="A42" s="45" t="s">
        <v>68</v>
      </c>
      <c r="B42" s="59"/>
      <c r="C42" s="73">
        <f>SUM(C34:C41)</f>
        <v>5.7686200000000003</v>
      </c>
    </row>
    <row r="43" spans="1:3" x14ac:dyDescent="0.2">
      <c r="A43" s="58"/>
      <c r="B43" s="59"/>
      <c r="C43" s="73"/>
    </row>
    <row r="44" spans="1:3" x14ac:dyDescent="0.2">
      <c r="A44" s="41" t="s">
        <v>69</v>
      </c>
      <c r="B44" s="60"/>
      <c r="C44" s="73">
        <f>C42+C30+C11</f>
        <v>8.7696199999999997</v>
      </c>
    </row>
    <row r="45" spans="1:3" x14ac:dyDescent="0.2">
      <c r="A45" s="58"/>
      <c r="B45" s="59"/>
      <c r="C45" s="57"/>
    </row>
    <row r="46" spans="1:3" ht="15.75" thickBot="1" x14ac:dyDescent="0.3">
      <c r="A46" s="63" t="s">
        <v>70</v>
      </c>
      <c r="B46" s="64"/>
      <c r="C46" s="74">
        <v>30432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2017-04-06T05:59:30+00:00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DC2BE4-15AB-438A-990D-10CDFDE50A68}"/>
</file>

<file path=customXml/itemProps2.xml><?xml version="1.0" encoding="utf-8"?>
<ds:datastoreItem xmlns:ds="http://schemas.openxmlformats.org/officeDocument/2006/customXml" ds:itemID="{59A57B82-ECAE-47EA-AB5B-A8E74EEFF4F8}"/>
</file>

<file path=customXml/itemProps3.xml><?xml version="1.0" encoding="utf-8"?>
<ds:datastoreItem xmlns:ds="http://schemas.openxmlformats.org/officeDocument/2006/customXml" ds:itemID="{409DB998-30B5-4DF4-986E-51B1404F75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394</vt:lpstr>
      <vt:lpstr>394-נספח 2</vt:lpstr>
      <vt:lpstr>394-נספח 3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אופיר שנקר</cp:lastModifiedBy>
  <cp:lastPrinted>2014-11-25T09:37:00Z</cp:lastPrinted>
  <dcterms:created xsi:type="dcterms:W3CDTF">2013-05-20T07:11:09Z</dcterms:created>
  <dcterms:modified xsi:type="dcterms:W3CDTF">2017-04-05T14:00:21Z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