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42" firstSheet="2" activeTab="7"/>
  </bookViews>
  <sheets>
    <sheet name="מסלו לכללי" sheetId="69" r:id="rId1"/>
    <sheet name="מסלול מניות" sheetId="67" r:id="rId2"/>
    <sheet name="מסלול חו&quot;ל" sheetId="66" r:id="rId3"/>
    <sheet name="מסלול אג&quot;ח ממשלתי ישראלי" sheetId="65" r:id="rId4"/>
    <sheet name="מסלול שקלי טווח קצר" sheetId="70" r:id="rId5"/>
    <sheet name="מסלול אג&quot;ח עד 10% מניות" sheetId="68" r:id="rId6"/>
    <sheet name="מסלול הלכתי" sheetId="71" r:id="rId7"/>
    <sheet name="מגדל גמל להשקעה- נספח 1" sheetId="45" r:id="rId8"/>
    <sheet name="מגדל גמל להשקעה-נספח 2" sheetId="56" r:id="rId9"/>
    <sheet name="מגדל גמל להשקעה-נספח 3" sheetId="55" r:id="rId10"/>
  </sheets>
  <calcPr calcId="145621" iterate="1"/>
</workbook>
</file>

<file path=xl/calcChain.xml><?xml version="1.0" encoding="utf-8"?>
<calcChain xmlns="http://schemas.openxmlformats.org/spreadsheetml/2006/main">
  <c r="D38" i="45" l="1"/>
  <c r="D37" i="45"/>
  <c r="D40" i="45" l="1"/>
  <c r="D32" i="45"/>
  <c r="D31" i="45"/>
  <c r="D20" i="45"/>
  <c r="D28" i="45"/>
  <c r="D27" i="45"/>
  <c r="D26" i="45"/>
  <c r="D25" i="45"/>
  <c r="D24" i="45"/>
  <c r="D23" i="45"/>
  <c r="D22" i="45"/>
  <c r="D21" i="45"/>
  <c r="D18" i="45"/>
  <c r="D17" i="45"/>
  <c r="D16" i="45"/>
  <c r="D13" i="45"/>
  <c r="D12" i="45"/>
  <c r="D9" i="45"/>
  <c r="D8" i="45"/>
  <c r="C14" i="68"/>
  <c r="C10" i="68"/>
  <c r="C10" i="67"/>
  <c r="C14" i="67"/>
  <c r="D39" i="55" l="1"/>
  <c r="D28" i="55"/>
  <c r="D10" i="55"/>
  <c r="E35" i="56"/>
  <c r="E30" i="56"/>
  <c r="E25" i="56"/>
  <c r="E14" i="56"/>
  <c r="C35" i="71"/>
  <c r="C35" i="70"/>
  <c r="C35" i="65"/>
  <c r="C35" i="66"/>
  <c r="C35" i="69"/>
  <c r="C21" i="71"/>
  <c r="C21" i="70"/>
  <c r="C21" i="65"/>
  <c r="C21" i="66"/>
  <c r="C21" i="67"/>
  <c r="C21" i="68"/>
  <c r="C21" i="69"/>
  <c r="D15" i="45"/>
  <c r="C16" i="71"/>
  <c r="C16" i="70"/>
  <c r="C16" i="65"/>
  <c r="C16" i="66"/>
  <c r="C16" i="67"/>
  <c r="C16" i="68"/>
  <c r="C16" i="69"/>
  <c r="D11" i="45"/>
  <c r="D7" i="45"/>
  <c r="C12" i="71"/>
  <c r="C8" i="71"/>
  <c r="C12" i="70"/>
  <c r="C8" i="70"/>
  <c r="C12" i="65"/>
  <c r="C8" i="65"/>
  <c r="C12" i="66"/>
  <c r="C8" i="66"/>
  <c r="C12" i="67"/>
  <c r="C8" i="67"/>
  <c r="C12" i="68"/>
  <c r="C8" i="68"/>
  <c r="C12" i="69"/>
  <c r="C8" i="69"/>
  <c r="E45" i="56" l="1"/>
  <c r="D34" i="45"/>
  <c r="C35" i="68"/>
  <c r="C35" i="67"/>
  <c r="D41" i="55"/>
  <c r="C39" i="71"/>
  <c r="C38" i="71"/>
  <c r="C39" i="70"/>
  <c r="C38" i="70"/>
  <c r="C39" i="65"/>
  <c r="C38" i="65"/>
  <c r="C39" i="66"/>
  <c r="C38" i="66"/>
  <c r="C39" i="67"/>
  <c r="C38" i="67"/>
  <c r="C39" i="68"/>
  <c r="C38" i="68"/>
  <c r="C39" i="69"/>
  <c r="C38" i="69"/>
</calcChain>
</file>

<file path=xl/sharedStrings.xml><?xml version="1.0" encoding="utf-8"?>
<sst xmlns="http://schemas.openxmlformats.org/spreadsheetml/2006/main" count="374" uniqueCount="81">
  <si>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</si>
  <si>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</si>
  <si>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</si>
  <si>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</si>
  <si>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</si>
  <si>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</si>
  <si>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</si>
  <si>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</si>
  <si>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</si>
  <si>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</si>
  <si>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</si>
  <si>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</si>
  <si>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</si>
  <si>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</si>
  <si>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</si>
  <si>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</si>
  <si>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</si>
  <si>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</si>
  <si>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</si>
  <si>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</si>
  <si>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</si>
  <si>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</si>
  <si>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</si>
  <si>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</si>
  <si>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</si>
  <si>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</si>
  <si>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</si>
  <si>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</si>
  <si>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</si>
  <si>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</si>
  <si>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</si>
  <si>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</si>
  <si>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</si>
  <si>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</si>
  <si>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</si>
  <si>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</si>
  <si>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</si>
  <si>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</si>
  <si>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</si>
  <si>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</si>
  <si>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</si>
  <si>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</si>
  <si>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</si>
  <si>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</si>
  <si>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</si>
  <si>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</si>
  <si>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</si>
  <si>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</si>
  <si>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</si>
  <si>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</si>
  <si>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</si>
  <si>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</si>
  <si>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</si>
  <si>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</si>
  <si>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</si>
  <si>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</si>
  <si>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</si>
  <si>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</si>
  <si>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</si>
  <si>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</si>
  <si>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</si>
  <si>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</si>
  <si>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</si>
  <si>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</si>
  <si>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 xml:space="preserve">סך תשלומים בגין השקעת בקרנות נאמנות </t>
  </si>
  <si>
    <t>31.12.2016</t>
  </si>
  <si>
    <t>IGUD</t>
  </si>
  <si>
    <t>מגדל מקפת קרנות פנסיה וקופות גמל בע"מ</t>
  </si>
  <si>
    <t>נספח 1 - סך התשלומים ששולמו בעד כל סוג של הוצאה ישירה לשנה המסתיימת ביום 31.12.2016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</si>
  <si>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</si>
  <si>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</si>
  <si>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</si>
  <si>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</si>
  <si>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</si>
  <si>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</si>
  <si>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</si>
  <si>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</si>
  <si>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</si>
  <si>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>שם הקופה: מגדל גמל להשקעה- מצרפי (מספרים באוצר- 7931, 7932, 7933, 7934, 7935, 7936, 7937)</t>
  </si>
  <si>
    <t>בנק לאומי</t>
  </si>
  <si>
    <t>PSAGOT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</si>
</sst>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90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165" fontId="0" fillId="3" borderId="5" xfId="1" applyNumberFormat="1" applyFont="1" applyFill="1" applyBorder="1"/>
    <xf numFmtId="0" fontId="4" fillId="0" borderId="0" xfId="0" applyFont="1" applyAlignment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5" fontId="0" fillId="4" borderId="3" xfId="1" applyNumberFormat="1" applyFont="1" applyFill="1" applyBorder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6" fillId="0" borderId="0" xfId="0" applyFo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5" fontId="0" fillId="3" borderId="11" xfId="1" applyNumberFormat="1" applyFont="1" applyFill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9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16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7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8" xfId="0" applyNumberFormat="1" applyFont="1" applyFill="1" applyBorder="1" applyAlignment="1">
      <alignment horizontal="right" readingOrder="2"/>
    </xf>
    <xf numFmtId="165" fontId="2" fillId="5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165" fontId="4" fillId="3" borderId="11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4" fillId="3" borderId="26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0" fillId="4" borderId="3" xfId="1" applyFont="1" applyFill="1" applyBorder="1"/>
    <xf numFmtId="164" fontId="0" fillId="3" borderId="3" xfId="1" applyFont="1" applyFill="1" applyBorder="1"/>
    <xf numFmtId="164" fontId="0" fillId="3" borderId="5" xfId="1" applyFont="1" applyFill="1" applyBorder="1"/>
    <xf numFmtId="164" fontId="0" fillId="2" borderId="3" xfId="1" applyFont="1" applyFill="1" applyBorder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25" workbookViewId="0">
      <selection activeCell="I38" sqref="I38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71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19">
        <f>SUM(C9:C10)</f>
        <v>0.83000000000000007</v>
      </c>
    </row>
    <row r="9" spans="1:3" x14ac:dyDescent="0.2">
      <c r="A9" s="7"/>
      <c r="B9" s="11" t="s">
        <v>10</v>
      </c>
      <c r="C9" s="5">
        <v>0.02</v>
      </c>
    </row>
    <row r="10" spans="1:3" x14ac:dyDescent="0.2">
      <c r="A10" s="7"/>
      <c r="B10" s="11" t="s">
        <v>11</v>
      </c>
      <c r="C10" s="5">
        <v>0.81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12</v>
      </c>
      <c r="C12" s="19">
        <f>SUM(C13:C14)</f>
        <v>0.76</v>
      </c>
    </row>
    <row r="13" spans="1:3" x14ac:dyDescent="0.2">
      <c r="A13" s="7"/>
      <c r="B13" s="12" t="s">
        <v>1</v>
      </c>
      <c r="C13" s="8">
        <v>0</v>
      </c>
    </row>
    <row r="14" spans="1:3" x14ac:dyDescent="0.2">
      <c r="A14" s="7"/>
      <c r="B14" s="12" t="s">
        <v>2</v>
      </c>
      <c r="C14" s="8">
        <v>0.76</v>
      </c>
    </row>
    <row r="15" spans="1:3" x14ac:dyDescent="0.2">
      <c r="A15" s="65"/>
      <c r="B15" s="66"/>
      <c r="C15" s="6"/>
    </row>
    <row r="16" spans="1:3" ht="15" x14ac:dyDescent="0.25">
      <c r="A16" s="15">
        <v>3</v>
      </c>
      <c r="B16" s="10" t="s">
        <v>7</v>
      </c>
      <c r="C16" s="19">
        <f>SUM(C17:C19)</f>
        <v>0</v>
      </c>
    </row>
    <row r="17" spans="1:3" ht="25.5" x14ac:dyDescent="0.2">
      <c r="A17" s="7" t="s">
        <v>13</v>
      </c>
      <c r="B17" s="27" t="s">
        <v>14</v>
      </c>
      <c r="C17" s="5">
        <v>0</v>
      </c>
    </row>
    <row r="18" spans="1:3" x14ac:dyDescent="0.2">
      <c r="A18" s="7" t="s">
        <v>15</v>
      </c>
      <c r="B18" s="27" t="s">
        <v>16</v>
      </c>
      <c r="C18" s="5">
        <v>0</v>
      </c>
    </row>
    <row r="19" spans="1:3" x14ac:dyDescent="0.2">
      <c r="A19" s="7" t="s">
        <v>17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18</v>
      </c>
      <c r="C21" s="19">
        <f>SUM(C22:C29)</f>
        <v>5.7540000000000001E-2</v>
      </c>
    </row>
    <row r="22" spans="1:3" x14ac:dyDescent="0.2">
      <c r="A22" s="7"/>
      <c r="B22" s="11" t="s">
        <v>19</v>
      </c>
      <c r="C22" s="5">
        <v>0</v>
      </c>
    </row>
    <row r="23" spans="1:3" x14ac:dyDescent="0.2">
      <c r="A23" s="7"/>
      <c r="B23" s="11" t="s">
        <v>20</v>
      </c>
      <c r="C23" s="5">
        <v>0</v>
      </c>
    </row>
    <row r="24" spans="1:3" x14ac:dyDescent="0.2">
      <c r="A24" s="7"/>
      <c r="B24" s="11" t="s">
        <v>21</v>
      </c>
      <c r="C24" s="5"/>
    </row>
    <row r="25" spans="1:3" x14ac:dyDescent="0.2">
      <c r="A25" s="7"/>
      <c r="B25" s="11" t="s">
        <v>8</v>
      </c>
      <c r="C25" s="5"/>
    </row>
    <row r="26" spans="1:3" x14ac:dyDescent="0.2">
      <c r="A26" s="7"/>
      <c r="B26" s="11" t="s">
        <v>6</v>
      </c>
      <c r="C26" s="5">
        <v>0</v>
      </c>
    </row>
    <row r="27" spans="1:3" x14ac:dyDescent="0.2">
      <c r="A27" s="7"/>
      <c r="B27" s="11" t="s">
        <v>22</v>
      </c>
      <c r="C27" s="5">
        <v>5.7540000000000001E-2</v>
      </c>
    </row>
    <row r="28" spans="1:3" x14ac:dyDescent="0.2">
      <c r="A28" s="7"/>
      <c r="B28" s="11" t="s">
        <v>23</v>
      </c>
      <c r="C28" s="5">
        <v>0</v>
      </c>
    </row>
    <row r="29" spans="1:3" x14ac:dyDescent="0.2">
      <c r="A29" s="7"/>
      <c r="B29" s="11" t="s">
        <v>24</v>
      </c>
      <c r="C29" s="5">
        <v>0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25</v>
      </c>
      <c r="C31" s="19">
        <v>0</v>
      </c>
    </row>
    <row r="32" spans="1:3" x14ac:dyDescent="0.2">
      <c r="A32" s="7" t="s">
        <v>13</v>
      </c>
      <c r="B32" s="11" t="s">
        <v>26</v>
      </c>
      <c r="C32" s="5"/>
    </row>
    <row r="33" spans="1:4" x14ac:dyDescent="0.2">
      <c r="A33" s="7" t="s">
        <v>15</v>
      </c>
      <c r="B33" s="11" t="s">
        <v>27</v>
      </c>
      <c r="C33" s="5"/>
    </row>
    <row r="34" spans="1:4" x14ac:dyDescent="0.2">
      <c r="A34" s="7"/>
      <c r="B34" s="11"/>
      <c r="C34" s="6"/>
    </row>
    <row r="35" spans="1:4" x14ac:dyDescent="0.2">
      <c r="A35" s="7"/>
      <c r="B35" s="11" t="s">
        <v>4</v>
      </c>
      <c r="C35" s="19">
        <f>C31+C21+C16+C12+C8</f>
        <v>1.6475400000000002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1.736270368135184E-5</v>
      </c>
    </row>
    <row r="39" spans="1:4" x14ac:dyDescent="0.2">
      <c r="A39" s="7" t="s">
        <v>15</v>
      </c>
      <c r="B39" s="11" t="s">
        <v>30</v>
      </c>
      <c r="C39" s="28">
        <f>C35/C41</f>
        <v>4.971454435727219E-4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3314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rightToLeft="1" topLeftCell="A28" workbookViewId="0">
      <selection activeCell="H38" sqref="H38"/>
    </sheetView>
  </sheetViews>
  <sheetFormatPr defaultRowHeight="14.25" x14ac:dyDescent="0.2"/>
  <cols>
    <col min="1" max="1" width="2" customWidth="1"/>
    <col min="2" max="2" width="4.5" customWidth="1"/>
    <col min="3" max="3" width="50" customWidth="1"/>
    <col min="4" max="4" width="9.875" bestFit="1" customWidth="1"/>
  </cols>
  <sheetData>
    <row r="1" spans="2:4" ht="15" x14ac:dyDescent="0.25">
      <c r="B1" s="26" t="s">
        <v>67</v>
      </c>
      <c r="C1" s="26"/>
    </row>
    <row r="2" spans="2:4" x14ac:dyDescent="0.2">
      <c r="B2" s="31" t="s">
        <v>70</v>
      </c>
      <c r="C2" s="30"/>
      <c r="D2" s="4" t="s">
        <v>65</v>
      </c>
    </row>
    <row r="3" spans="2:4" x14ac:dyDescent="0.2">
      <c r="B3" s="30"/>
      <c r="C3" s="30"/>
      <c r="D3" s="30"/>
    </row>
    <row r="4" spans="2:4" ht="30" customHeight="1" thickBot="1" x14ac:dyDescent="0.3">
      <c r="B4" s="88" t="s">
        <v>78</v>
      </c>
      <c r="C4" s="88"/>
      <c r="D4" s="88"/>
    </row>
    <row r="5" spans="2:4" x14ac:dyDescent="0.2">
      <c r="B5" s="50"/>
      <c r="C5" s="74"/>
      <c r="D5" s="51" t="s">
        <v>0</v>
      </c>
    </row>
    <row r="6" spans="2:4" x14ac:dyDescent="0.2">
      <c r="B6" s="45" t="s">
        <v>47</v>
      </c>
      <c r="C6" s="39"/>
      <c r="D6" s="52"/>
    </row>
    <row r="7" spans="2:4" x14ac:dyDescent="0.2">
      <c r="B7" s="43">
        <v>1</v>
      </c>
      <c r="C7" s="53"/>
      <c r="D7" s="54"/>
    </row>
    <row r="8" spans="2:4" x14ac:dyDescent="0.2">
      <c r="B8" s="43">
        <v>2</v>
      </c>
      <c r="C8" s="53"/>
      <c r="D8" s="54"/>
    </row>
    <row r="9" spans="2:4" x14ac:dyDescent="0.2">
      <c r="B9" s="43">
        <v>3</v>
      </c>
      <c r="C9" s="53" t="s">
        <v>63</v>
      </c>
      <c r="D9" s="54">
        <v>0</v>
      </c>
    </row>
    <row r="10" spans="2:4" x14ac:dyDescent="0.2">
      <c r="B10" s="36" t="s">
        <v>48</v>
      </c>
      <c r="C10" s="53"/>
      <c r="D10" s="75">
        <f>SUM(D7:D9)</f>
        <v>0</v>
      </c>
    </row>
    <row r="11" spans="2:4" x14ac:dyDescent="0.2">
      <c r="B11" s="55"/>
      <c r="C11" s="56"/>
      <c r="D11" s="57"/>
    </row>
    <row r="12" spans="2:4" x14ac:dyDescent="0.2">
      <c r="B12" s="36" t="s">
        <v>49</v>
      </c>
      <c r="C12" s="53"/>
      <c r="D12" s="57"/>
    </row>
    <row r="13" spans="2:4" x14ac:dyDescent="0.2">
      <c r="B13" s="43">
        <v>1</v>
      </c>
      <c r="C13" s="53" t="s">
        <v>35</v>
      </c>
      <c r="D13" s="54"/>
    </row>
    <row r="14" spans="2:4" x14ac:dyDescent="0.2">
      <c r="B14" s="45" t="s">
        <v>50</v>
      </c>
      <c r="C14" s="39"/>
      <c r="D14" s="75"/>
    </row>
    <row r="15" spans="2:4" x14ac:dyDescent="0.2">
      <c r="B15" s="58"/>
      <c r="C15" s="59"/>
      <c r="D15" s="57"/>
    </row>
    <row r="16" spans="2:4" x14ac:dyDescent="0.2">
      <c r="B16" s="41" t="s">
        <v>51</v>
      </c>
      <c r="C16" s="60"/>
      <c r="D16" s="57"/>
    </row>
    <row r="17" spans="2:5" x14ac:dyDescent="0.2">
      <c r="B17" s="43">
        <v>1</v>
      </c>
      <c r="C17" s="53" t="s">
        <v>35</v>
      </c>
      <c r="D17" s="54"/>
    </row>
    <row r="18" spans="2:5" x14ac:dyDescent="0.2">
      <c r="B18" s="36" t="s">
        <v>8</v>
      </c>
      <c r="C18" s="53"/>
      <c r="D18" s="75"/>
    </row>
    <row r="19" spans="2:5" x14ac:dyDescent="0.2">
      <c r="B19" s="55"/>
      <c r="C19" s="53"/>
      <c r="D19" s="57"/>
      <c r="E19" s="4"/>
    </row>
    <row r="20" spans="2:5" x14ac:dyDescent="0.2">
      <c r="B20" s="36" t="s">
        <v>52</v>
      </c>
      <c r="C20" s="53"/>
      <c r="D20" s="57"/>
    </row>
    <row r="21" spans="2:5" x14ac:dyDescent="0.2">
      <c r="B21" s="36" t="s">
        <v>53</v>
      </c>
      <c r="C21" s="56" t="s">
        <v>54</v>
      </c>
      <c r="D21" s="57"/>
    </row>
    <row r="22" spans="2:5" x14ac:dyDescent="0.2">
      <c r="B22" s="43">
        <v>1</v>
      </c>
      <c r="C22" s="53"/>
      <c r="D22" s="54"/>
    </row>
    <row r="23" spans="2:5" x14ac:dyDescent="0.2">
      <c r="B23" s="43">
        <v>2</v>
      </c>
      <c r="C23" s="53"/>
      <c r="D23" s="54"/>
    </row>
    <row r="24" spans="2:5" x14ac:dyDescent="0.2">
      <c r="B24" s="45" t="s">
        <v>55</v>
      </c>
      <c r="C24" s="62" t="s">
        <v>56</v>
      </c>
      <c r="D24" s="57"/>
    </row>
    <row r="25" spans="2:5" x14ac:dyDescent="0.2">
      <c r="B25" s="61">
        <v>1</v>
      </c>
      <c r="C25" s="60"/>
      <c r="D25" s="54"/>
    </row>
    <row r="26" spans="2:5" x14ac:dyDescent="0.2">
      <c r="B26" s="61">
        <v>2</v>
      </c>
      <c r="C26" s="60"/>
      <c r="D26" s="54"/>
    </row>
    <row r="27" spans="2:5" x14ac:dyDescent="0.2">
      <c r="B27" s="61">
        <v>3</v>
      </c>
      <c r="C27" s="60"/>
      <c r="D27" s="54"/>
    </row>
    <row r="28" spans="2:5" x14ac:dyDescent="0.2">
      <c r="B28" s="41" t="s">
        <v>64</v>
      </c>
      <c r="C28" s="59"/>
      <c r="D28" s="75">
        <f>SUM(D22:D27)</f>
        <v>0</v>
      </c>
    </row>
    <row r="29" spans="2:5" x14ac:dyDescent="0.2">
      <c r="B29" s="41"/>
      <c r="C29" s="60"/>
      <c r="D29" s="57"/>
    </row>
    <row r="30" spans="2:5" x14ac:dyDescent="0.2">
      <c r="B30" s="36" t="s">
        <v>57</v>
      </c>
      <c r="C30" s="53"/>
      <c r="D30" s="57"/>
    </row>
    <row r="31" spans="2:5" x14ac:dyDescent="0.2">
      <c r="B31" s="36" t="s">
        <v>53</v>
      </c>
      <c r="C31" s="56" t="s">
        <v>58</v>
      </c>
      <c r="D31" s="57"/>
    </row>
    <row r="32" spans="2:5" x14ac:dyDescent="0.2">
      <c r="B32" s="43">
        <v>1</v>
      </c>
      <c r="C32" s="39"/>
      <c r="D32" s="54"/>
    </row>
    <row r="33" spans="2:4" x14ac:dyDescent="0.2">
      <c r="B33" s="43">
        <v>2</v>
      </c>
      <c r="C33" s="39"/>
      <c r="D33" s="54"/>
    </row>
    <row r="34" spans="2:4" x14ac:dyDescent="0.2">
      <c r="B34" s="43">
        <v>3</v>
      </c>
      <c r="C34" s="39"/>
      <c r="D34" s="54"/>
    </row>
    <row r="35" spans="2:4" x14ac:dyDescent="0.2">
      <c r="B35" s="45" t="s">
        <v>55</v>
      </c>
      <c r="C35" s="56" t="s">
        <v>59</v>
      </c>
      <c r="D35" s="57"/>
    </row>
    <row r="36" spans="2:4" x14ac:dyDescent="0.2">
      <c r="B36" s="61">
        <v>1</v>
      </c>
      <c r="C36" s="39"/>
      <c r="D36" s="54"/>
    </row>
    <row r="37" spans="2:4" x14ac:dyDescent="0.2">
      <c r="B37" s="61">
        <v>2</v>
      </c>
      <c r="C37" s="39"/>
      <c r="D37" s="54"/>
    </row>
    <row r="38" spans="2:4" x14ac:dyDescent="0.2">
      <c r="B38" s="61">
        <v>3</v>
      </c>
      <c r="C38" s="39"/>
      <c r="D38" s="54"/>
    </row>
    <row r="39" spans="2:4" x14ac:dyDescent="0.2">
      <c r="B39" s="45" t="s">
        <v>60</v>
      </c>
      <c r="C39" s="59"/>
      <c r="D39" s="75">
        <f>SUM(D32:D38)</f>
        <v>0</v>
      </c>
    </row>
    <row r="40" spans="2:4" x14ac:dyDescent="0.2">
      <c r="B40" s="58"/>
      <c r="C40" s="59"/>
      <c r="D40" s="75"/>
    </row>
    <row r="41" spans="2:4" x14ac:dyDescent="0.2">
      <c r="B41" s="41" t="s">
        <v>61</v>
      </c>
      <c r="C41" s="60"/>
      <c r="D41" s="75">
        <f>D39+D28+D10</f>
        <v>0</v>
      </c>
    </row>
    <row r="42" spans="2:4" x14ac:dyDescent="0.2">
      <c r="B42" s="58"/>
      <c r="C42" s="59"/>
      <c r="D42" s="57"/>
    </row>
    <row r="43" spans="2:4" ht="15.75" thickBot="1" x14ac:dyDescent="0.3">
      <c r="B43" s="63" t="s">
        <v>62</v>
      </c>
      <c r="C43" s="64"/>
      <c r="D43" s="76">
        <v>7293.30458</v>
      </c>
    </row>
    <row r="45" spans="2:4" x14ac:dyDescent="0.2">
      <c r="D45" s="20"/>
    </row>
    <row r="47" spans="2:4" x14ac:dyDescent="0.2">
      <c r="D47" s="20"/>
    </row>
  </sheetData>
  <sheetProtection sheet="1" objects="1" scenarios="1"/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7" workbookViewId="0">
      <selection activeCell="F11" sqref="F1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72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19">
        <f>SUM(C9:C10)</f>
        <v>0.36999999999999994</v>
      </c>
    </row>
    <row r="9" spans="1:3" x14ac:dyDescent="0.2">
      <c r="A9" s="7"/>
      <c r="B9" s="11" t="s">
        <v>10</v>
      </c>
      <c r="C9" s="5">
        <v>0</v>
      </c>
    </row>
    <row r="10" spans="1:3" x14ac:dyDescent="0.2">
      <c r="A10" s="7"/>
      <c r="B10" s="11" t="s">
        <v>11</v>
      </c>
      <c r="C10" s="5">
        <f>0.57-0.2</f>
        <v>0.36999999999999994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12</v>
      </c>
      <c r="C12" s="19">
        <f>SUM(C13:C14)</f>
        <v>0.58000000000000007</v>
      </c>
    </row>
    <row r="13" spans="1:3" x14ac:dyDescent="0.2">
      <c r="A13" s="7"/>
      <c r="B13" s="12" t="s">
        <v>1</v>
      </c>
      <c r="C13" s="8">
        <v>0</v>
      </c>
    </row>
    <row r="14" spans="1:3" x14ac:dyDescent="0.2">
      <c r="A14" s="7"/>
      <c r="B14" s="12" t="s">
        <v>2</v>
      </c>
      <c r="C14" s="8">
        <f>0.38+0.2</f>
        <v>0.58000000000000007</v>
      </c>
    </row>
    <row r="15" spans="1:3" x14ac:dyDescent="0.2">
      <c r="A15" s="65"/>
      <c r="B15" s="66"/>
      <c r="C15" s="6"/>
    </row>
    <row r="16" spans="1:3" ht="15" x14ac:dyDescent="0.25">
      <c r="A16" s="15">
        <v>3</v>
      </c>
      <c r="B16" s="10" t="s">
        <v>7</v>
      </c>
      <c r="C16" s="19">
        <f>SUM(C17:C19)</f>
        <v>0</v>
      </c>
    </row>
    <row r="17" spans="1:3" ht="25.5" x14ac:dyDescent="0.2">
      <c r="A17" s="7" t="s">
        <v>13</v>
      </c>
      <c r="B17" s="27" t="s">
        <v>14</v>
      </c>
      <c r="C17" s="5">
        <v>0</v>
      </c>
    </row>
    <row r="18" spans="1:3" x14ac:dyDescent="0.2">
      <c r="A18" s="7" t="s">
        <v>15</v>
      </c>
      <c r="B18" s="27" t="s">
        <v>16</v>
      </c>
      <c r="C18" s="5">
        <v>0</v>
      </c>
    </row>
    <row r="19" spans="1:3" x14ac:dyDescent="0.2">
      <c r="A19" s="7" t="s">
        <v>17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18</v>
      </c>
      <c r="C21" s="19">
        <f>SUM(C22:C29)</f>
        <v>5.9790000000000003E-2</v>
      </c>
    </row>
    <row r="22" spans="1:3" x14ac:dyDescent="0.2">
      <c r="A22" s="7"/>
      <c r="B22" s="11" t="s">
        <v>19</v>
      </c>
      <c r="C22" s="5">
        <v>0</v>
      </c>
    </row>
    <row r="23" spans="1:3" x14ac:dyDescent="0.2">
      <c r="A23" s="7"/>
      <c r="B23" s="11" t="s">
        <v>20</v>
      </c>
      <c r="C23" s="5">
        <v>0</v>
      </c>
    </row>
    <row r="24" spans="1:3" x14ac:dyDescent="0.2">
      <c r="A24" s="7"/>
      <c r="B24" s="11" t="s">
        <v>21</v>
      </c>
      <c r="C24" s="5"/>
    </row>
    <row r="25" spans="1:3" x14ac:dyDescent="0.2">
      <c r="A25" s="7"/>
      <c r="B25" s="11" t="s">
        <v>8</v>
      </c>
      <c r="C25" s="5"/>
    </row>
    <row r="26" spans="1:3" x14ac:dyDescent="0.2">
      <c r="A26" s="7"/>
      <c r="B26" s="11" t="s">
        <v>6</v>
      </c>
      <c r="C26" s="5">
        <v>0</v>
      </c>
    </row>
    <row r="27" spans="1:3" x14ac:dyDescent="0.2">
      <c r="A27" s="7"/>
      <c r="B27" s="11" t="s">
        <v>22</v>
      </c>
      <c r="C27" s="5">
        <v>5.9790000000000003E-2</v>
      </c>
    </row>
    <row r="28" spans="1:3" x14ac:dyDescent="0.2">
      <c r="A28" s="7"/>
      <c r="B28" s="11" t="s">
        <v>23</v>
      </c>
      <c r="C28" s="5">
        <v>0</v>
      </c>
    </row>
    <row r="29" spans="1:3" x14ac:dyDescent="0.2">
      <c r="A29" s="7"/>
      <c r="B29" s="11" t="s">
        <v>24</v>
      </c>
      <c r="C29" s="5">
        <v>0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25</v>
      </c>
      <c r="C31" s="19">
        <v>0</v>
      </c>
    </row>
    <row r="32" spans="1:3" x14ac:dyDescent="0.2">
      <c r="A32" s="7" t="s">
        <v>13</v>
      </c>
      <c r="B32" s="11" t="s">
        <v>26</v>
      </c>
      <c r="C32" s="5"/>
    </row>
    <row r="33" spans="1:4" x14ac:dyDescent="0.2">
      <c r="A33" s="7" t="s">
        <v>15</v>
      </c>
      <c r="B33" s="11" t="s">
        <v>27</v>
      </c>
      <c r="C33" s="5"/>
    </row>
    <row r="34" spans="1:4" x14ac:dyDescent="0.2">
      <c r="A34" s="7"/>
      <c r="B34" s="11"/>
      <c r="C34" s="6"/>
    </row>
    <row r="35" spans="1:4" x14ac:dyDescent="0.2">
      <c r="A35" s="7"/>
      <c r="B35" s="11" t="s">
        <v>4</v>
      </c>
      <c r="C35" s="19">
        <f>C31+C21+C16+C12+C8</f>
        <v>1.00979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4.0230087030415419E-5</v>
      </c>
    </row>
    <row r="39" spans="1:4" x14ac:dyDescent="0.2">
      <c r="A39" s="7" t="s">
        <v>15</v>
      </c>
      <c r="B39" s="11" t="s">
        <v>30</v>
      </c>
      <c r="C39" s="28">
        <f>C35/C41</f>
        <v>6.7944371270184281E-4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1486.2011100000002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16" workbookViewId="0">
      <selection activeCell="E24" sqref="E24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73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78">
        <f>SUM(C9:C10)</f>
        <v>0.12</v>
      </c>
    </row>
    <row r="9" spans="1:3" x14ac:dyDescent="0.2">
      <c r="A9" s="7"/>
      <c r="B9" s="11" t="s">
        <v>10</v>
      </c>
      <c r="C9" s="79">
        <v>0</v>
      </c>
    </row>
    <row r="10" spans="1:3" x14ac:dyDescent="0.2">
      <c r="A10" s="7"/>
      <c r="B10" s="11" t="s">
        <v>11</v>
      </c>
      <c r="C10" s="79">
        <v>0.12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12</v>
      </c>
      <c r="C12" s="78">
        <f>SUM(C13:C14)</f>
        <v>0.11</v>
      </c>
    </row>
    <row r="13" spans="1:3" x14ac:dyDescent="0.2">
      <c r="A13" s="7"/>
      <c r="B13" s="12" t="s">
        <v>1</v>
      </c>
      <c r="C13" s="80">
        <v>0</v>
      </c>
    </row>
    <row r="14" spans="1:3" x14ac:dyDescent="0.2">
      <c r="A14" s="7"/>
      <c r="B14" s="12" t="s">
        <v>2</v>
      </c>
      <c r="C14" s="80">
        <v>0.11</v>
      </c>
    </row>
    <row r="15" spans="1:3" x14ac:dyDescent="0.2">
      <c r="A15" s="65"/>
      <c r="B15" s="66"/>
      <c r="C15" s="6"/>
    </row>
    <row r="16" spans="1:3" ht="15" x14ac:dyDescent="0.25">
      <c r="A16" s="15">
        <v>3</v>
      </c>
      <c r="B16" s="10" t="s">
        <v>7</v>
      </c>
      <c r="C16" s="19">
        <f>SUM(C17:C19)</f>
        <v>0</v>
      </c>
    </row>
    <row r="17" spans="1:3" ht="25.5" x14ac:dyDescent="0.2">
      <c r="A17" s="7" t="s">
        <v>13</v>
      </c>
      <c r="B17" s="27" t="s">
        <v>14</v>
      </c>
      <c r="C17" s="5">
        <v>0</v>
      </c>
    </row>
    <row r="18" spans="1:3" x14ac:dyDescent="0.2">
      <c r="A18" s="7" t="s">
        <v>15</v>
      </c>
      <c r="B18" s="27" t="s">
        <v>16</v>
      </c>
      <c r="C18" s="5">
        <v>0</v>
      </c>
    </row>
    <row r="19" spans="1:3" x14ac:dyDescent="0.2">
      <c r="A19" s="7" t="s">
        <v>17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18</v>
      </c>
      <c r="C21" s="78">
        <f>SUM(C22:C29)</f>
        <v>9.6500000000000006E-3</v>
      </c>
    </row>
    <row r="22" spans="1:3" x14ac:dyDescent="0.2">
      <c r="A22" s="7"/>
      <c r="B22" s="11" t="s">
        <v>19</v>
      </c>
      <c r="C22" s="79">
        <v>0</v>
      </c>
    </row>
    <row r="23" spans="1:3" x14ac:dyDescent="0.2">
      <c r="A23" s="7"/>
      <c r="B23" s="11" t="s">
        <v>20</v>
      </c>
      <c r="C23" s="79">
        <v>0</v>
      </c>
    </row>
    <row r="24" spans="1:3" x14ac:dyDescent="0.2">
      <c r="A24" s="7"/>
      <c r="B24" s="11" t="s">
        <v>21</v>
      </c>
      <c r="C24" s="79"/>
    </row>
    <row r="25" spans="1:3" x14ac:dyDescent="0.2">
      <c r="A25" s="7"/>
      <c r="B25" s="11" t="s">
        <v>8</v>
      </c>
      <c r="C25" s="79"/>
    </row>
    <row r="26" spans="1:3" x14ac:dyDescent="0.2">
      <c r="A26" s="7"/>
      <c r="B26" s="11" t="s">
        <v>6</v>
      </c>
      <c r="C26" s="79">
        <v>0</v>
      </c>
    </row>
    <row r="27" spans="1:3" x14ac:dyDescent="0.2">
      <c r="A27" s="7"/>
      <c r="B27" s="11" t="s">
        <v>22</v>
      </c>
      <c r="C27" s="79">
        <v>9.6500000000000006E-3</v>
      </c>
    </row>
    <row r="28" spans="1:3" x14ac:dyDescent="0.2">
      <c r="A28" s="7"/>
      <c r="B28" s="11" t="s">
        <v>23</v>
      </c>
      <c r="C28" s="79">
        <v>0</v>
      </c>
    </row>
    <row r="29" spans="1:3" x14ac:dyDescent="0.2">
      <c r="A29" s="7"/>
      <c r="B29" s="11" t="s">
        <v>24</v>
      </c>
      <c r="C29" s="79">
        <v>0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25</v>
      </c>
      <c r="C31" s="19">
        <v>0</v>
      </c>
    </row>
    <row r="32" spans="1:3" x14ac:dyDescent="0.2">
      <c r="A32" s="7" t="s">
        <v>13</v>
      </c>
      <c r="B32" s="11" t="s">
        <v>26</v>
      </c>
      <c r="C32" s="5"/>
    </row>
    <row r="33" spans="1:4" x14ac:dyDescent="0.2">
      <c r="A33" s="7" t="s">
        <v>15</v>
      </c>
      <c r="B33" s="11" t="s">
        <v>27</v>
      </c>
      <c r="C33" s="5"/>
    </row>
    <row r="34" spans="1:4" x14ac:dyDescent="0.2">
      <c r="A34" s="7"/>
      <c r="B34" s="11"/>
      <c r="C34" s="6"/>
    </row>
    <row r="35" spans="1:4" x14ac:dyDescent="0.2">
      <c r="A35" s="7"/>
      <c r="B35" s="11" t="s">
        <v>4</v>
      </c>
      <c r="C35" s="78">
        <f>C31+C21+C16+C12+C8</f>
        <v>0.23965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3.480257795858609E-5</v>
      </c>
    </row>
    <row r="39" spans="1:4" x14ac:dyDescent="0.2">
      <c r="A39" s="7" t="s">
        <v>15</v>
      </c>
      <c r="B39" s="11" t="s">
        <v>30</v>
      </c>
      <c r="C39" s="28">
        <f>C35/C41</f>
        <v>8.6429407334457579E-4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277.27830999999998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28" workbookViewId="0">
      <selection activeCell="E10" sqref="E10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74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78">
        <f>SUM(C9:C10)</f>
        <v>0.02</v>
      </c>
    </row>
    <row r="9" spans="1:3" x14ac:dyDescent="0.2">
      <c r="A9" s="7"/>
      <c r="B9" s="11" t="s">
        <v>10</v>
      </c>
      <c r="C9" s="79">
        <v>0</v>
      </c>
    </row>
    <row r="10" spans="1:3" x14ac:dyDescent="0.2">
      <c r="A10" s="7"/>
      <c r="B10" s="11" t="s">
        <v>11</v>
      </c>
      <c r="C10" s="79">
        <v>0.02</v>
      </c>
    </row>
    <row r="11" spans="1:3" x14ac:dyDescent="0.2">
      <c r="A11" s="7"/>
      <c r="B11" s="11"/>
      <c r="C11" s="81"/>
    </row>
    <row r="12" spans="1:3" ht="15" x14ac:dyDescent="0.25">
      <c r="A12" s="15">
        <v>2</v>
      </c>
      <c r="B12" s="10" t="s">
        <v>12</v>
      </c>
      <c r="C12" s="78">
        <f>SUM(C13:C14)</f>
        <v>0.02</v>
      </c>
    </row>
    <row r="13" spans="1:3" x14ac:dyDescent="0.2">
      <c r="A13" s="7"/>
      <c r="B13" s="12" t="s">
        <v>1</v>
      </c>
      <c r="C13" s="80">
        <v>0</v>
      </c>
    </row>
    <row r="14" spans="1:3" x14ac:dyDescent="0.2">
      <c r="A14" s="7"/>
      <c r="B14" s="12" t="s">
        <v>2</v>
      </c>
      <c r="C14" s="80">
        <v>0.02</v>
      </c>
    </row>
    <row r="15" spans="1:3" x14ac:dyDescent="0.2">
      <c r="A15" s="65"/>
      <c r="B15" s="66"/>
      <c r="C15" s="81"/>
    </row>
    <row r="16" spans="1:3" ht="15" x14ac:dyDescent="0.25">
      <c r="A16" s="15">
        <v>3</v>
      </c>
      <c r="B16" s="10" t="s">
        <v>7</v>
      </c>
      <c r="C16" s="78">
        <f>SUM(C17:C19)</f>
        <v>0</v>
      </c>
    </row>
    <row r="17" spans="1:3" ht="25.5" x14ac:dyDescent="0.2">
      <c r="A17" s="7" t="s">
        <v>13</v>
      </c>
      <c r="B17" s="27" t="s">
        <v>14</v>
      </c>
      <c r="C17" s="79">
        <v>0</v>
      </c>
    </row>
    <row r="18" spans="1:3" x14ac:dyDescent="0.2">
      <c r="A18" s="7" t="s">
        <v>15</v>
      </c>
      <c r="B18" s="27" t="s">
        <v>16</v>
      </c>
      <c r="C18" s="79">
        <v>0</v>
      </c>
    </row>
    <row r="19" spans="1:3" x14ac:dyDescent="0.2">
      <c r="A19" s="7" t="s">
        <v>17</v>
      </c>
      <c r="B19" s="11" t="s">
        <v>3</v>
      </c>
      <c r="C19" s="79">
        <v>0</v>
      </c>
    </row>
    <row r="20" spans="1:3" x14ac:dyDescent="0.2">
      <c r="A20" s="16"/>
      <c r="B20" s="13"/>
      <c r="C20" s="81"/>
    </row>
    <row r="21" spans="1:3" ht="15" x14ac:dyDescent="0.25">
      <c r="A21" s="17">
        <v>4</v>
      </c>
      <c r="B21" s="10" t="s">
        <v>18</v>
      </c>
      <c r="C21" s="78">
        <f>SUM(C22:C29)</f>
        <v>0</v>
      </c>
    </row>
    <row r="22" spans="1:3" x14ac:dyDescent="0.2">
      <c r="A22" s="7"/>
      <c r="B22" s="11" t="s">
        <v>19</v>
      </c>
      <c r="C22" s="79">
        <v>0</v>
      </c>
    </row>
    <row r="23" spans="1:3" x14ac:dyDescent="0.2">
      <c r="A23" s="7"/>
      <c r="B23" s="11" t="s">
        <v>20</v>
      </c>
      <c r="C23" s="79">
        <v>0</v>
      </c>
    </row>
    <row r="24" spans="1:3" x14ac:dyDescent="0.2">
      <c r="A24" s="7"/>
      <c r="B24" s="11" t="s">
        <v>21</v>
      </c>
      <c r="C24" s="79"/>
    </row>
    <row r="25" spans="1:3" x14ac:dyDescent="0.2">
      <c r="A25" s="7"/>
      <c r="B25" s="11" t="s">
        <v>8</v>
      </c>
      <c r="C25" s="79"/>
    </row>
    <row r="26" spans="1:3" x14ac:dyDescent="0.2">
      <c r="A26" s="7"/>
      <c r="B26" s="11" t="s">
        <v>6</v>
      </c>
      <c r="C26" s="79">
        <v>0</v>
      </c>
    </row>
    <row r="27" spans="1:3" x14ac:dyDescent="0.2">
      <c r="A27" s="7"/>
      <c r="B27" s="11" t="s">
        <v>22</v>
      </c>
      <c r="C27" s="79">
        <v>0</v>
      </c>
    </row>
    <row r="28" spans="1:3" x14ac:dyDescent="0.2">
      <c r="A28" s="7"/>
      <c r="B28" s="11" t="s">
        <v>23</v>
      </c>
      <c r="C28" s="79">
        <v>0</v>
      </c>
    </row>
    <row r="29" spans="1:3" x14ac:dyDescent="0.2">
      <c r="A29" s="7"/>
      <c r="B29" s="11" t="s">
        <v>24</v>
      </c>
      <c r="C29" s="79">
        <v>0</v>
      </c>
    </row>
    <row r="30" spans="1:3" x14ac:dyDescent="0.2">
      <c r="A30" s="7"/>
      <c r="B30" s="11"/>
      <c r="C30" s="81"/>
    </row>
    <row r="31" spans="1:3" ht="15" x14ac:dyDescent="0.25">
      <c r="A31" s="7">
        <v>5</v>
      </c>
      <c r="B31" s="10" t="s">
        <v>25</v>
      </c>
      <c r="C31" s="78">
        <v>0</v>
      </c>
    </row>
    <row r="32" spans="1:3" x14ac:dyDescent="0.2">
      <c r="A32" s="7" t="s">
        <v>13</v>
      </c>
      <c r="B32" s="11" t="s">
        <v>26</v>
      </c>
      <c r="C32" s="79"/>
    </row>
    <row r="33" spans="1:4" x14ac:dyDescent="0.2">
      <c r="A33" s="7" t="s">
        <v>15</v>
      </c>
      <c r="B33" s="11" t="s">
        <v>27</v>
      </c>
      <c r="C33" s="79"/>
    </row>
    <row r="34" spans="1:4" x14ac:dyDescent="0.2">
      <c r="A34" s="7"/>
      <c r="B34" s="11"/>
      <c r="C34" s="81"/>
    </row>
    <row r="35" spans="1:4" x14ac:dyDescent="0.2">
      <c r="A35" s="7"/>
      <c r="B35" s="11" t="s">
        <v>4</v>
      </c>
      <c r="C35" s="78">
        <f>C31+C21+C16+C12+C8</f>
        <v>0.04</v>
      </c>
    </row>
    <row r="36" spans="1:4" x14ac:dyDescent="0.2">
      <c r="A36" s="7"/>
      <c r="B36" s="11"/>
      <c r="C36" s="81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0</v>
      </c>
    </row>
    <row r="39" spans="1:4" x14ac:dyDescent="0.2">
      <c r="A39" s="7" t="s">
        <v>15</v>
      </c>
      <c r="B39" s="11" t="s">
        <v>30</v>
      </c>
      <c r="C39" s="28">
        <f>C35/C41</f>
        <v>2.1126619223322098E-4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189.33459999999999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22" workbookViewId="0">
      <selection activeCell="B5" sqref="B5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75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19">
        <f>SUM(C9:C10)</f>
        <v>0</v>
      </c>
    </row>
    <row r="9" spans="1:3" x14ac:dyDescent="0.2">
      <c r="A9" s="7"/>
      <c r="B9" s="11" t="s">
        <v>10</v>
      </c>
      <c r="C9" s="5">
        <v>0</v>
      </c>
    </row>
    <row r="10" spans="1:3" x14ac:dyDescent="0.2">
      <c r="A10" s="7"/>
      <c r="B10" s="11" t="s">
        <v>11</v>
      </c>
      <c r="C10" s="5">
        <v>0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12</v>
      </c>
      <c r="C12" s="19">
        <f>SUM(C13:C14)</f>
        <v>0</v>
      </c>
    </row>
    <row r="13" spans="1:3" x14ac:dyDescent="0.2">
      <c r="A13" s="7"/>
      <c r="B13" s="12" t="s">
        <v>1</v>
      </c>
      <c r="C13" s="8">
        <v>0</v>
      </c>
    </row>
    <row r="14" spans="1:3" x14ac:dyDescent="0.2">
      <c r="A14" s="7"/>
      <c r="B14" s="12" t="s">
        <v>2</v>
      </c>
      <c r="C14" s="8">
        <v>0</v>
      </c>
    </row>
    <row r="15" spans="1:3" x14ac:dyDescent="0.2">
      <c r="A15" s="65"/>
      <c r="B15" s="66"/>
      <c r="C15" s="6"/>
    </row>
    <row r="16" spans="1:3" ht="15" x14ac:dyDescent="0.25">
      <c r="A16" s="15">
        <v>3</v>
      </c>
      <c r="B16" s="10" t="s">
        <v>7</v>
      </c>
      <c r="C16" s="19">
        <f>SUM(C17:C19)</f>
        <v>0</v>
      </c>
    </row>
    <row r="17" spans="1:3" ht="25.5" x14ac:dyDescent="0.2">
      <c r="A17" s="7" t="s">
        <v>13</v>
      </c>
      <c r="B17" s="27" t="s">
        <v>14</v>
      </c>
      <c r="C17" s="5">
        <v>0</v>
      </c>
    </row>
    <row r="18" spans="1:3" x14ac:dyDescent="0.2">
      <c r="A18" s="7" t="s">
        <v>15</v>
      </c>
      <c r="B18" s="27" t="s">
        <v>16</v>
      </c>
      <c r="C18" s="5">
        <v>0</v>
      </c>
    </row>
    <row r="19" spans="1:3" x14ac:dyDescent="0.2">
      <c r="A19" s="7" t="s">
        <v>17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18</v>
      </c>
      <c r="C21" s="19">
        <f>SUM(C22:C29)</f>
        <v>0</v>
      </c>
    </row>
    <row r="22" spans="1:3" x14ac:dyDescent="0.2">
      <c r="A22" s="7"/>
      <c r="B22" s="11" t="s">
        <v>19</v>
      </c>
      <c r="C22" s="5">
        <v>0</v>
      </c>
    </row>
    <row r="23" spans="1:3" x14ac:dyDescent="0.2">
      <c r="A23" s="7"/>
      <c r="B23" s="11" t="s">
        <v>20</v>
      </c>
      <c r="C23" s="5">
        <v>0</v>
      </c>
    </row>
    <row r="24" spans="1:3" x14ac:dyDescent="0.2">
      <c r="A24" s="7"/>
      <c r="B24" s="11" t="s">
        <v>21</v>
      </c>
      <c r="C24" s="5"/>
    </row>
    <row r="25" spans="1:3" x14ac:dyDescent="0.2">
      <c r="A25" s="7"/>
      <c r="B25" s="11" t="s">
        <v>8</v>
      </c>
      <c r="C25" s="5"/>
    </row>
    <row r="26" spans="1:3" x14ac:dyDescent="0.2">
      <c r="A26" s="7"/>
      <c r="B26" s="11" t="s">
        <v>6</v>
      </c>
      <c r="C26" s="5">
        <v>0</v>
      </c>
    </row>
    <row r="27" spans="1:3" x14ac:dyDescent="0.2">
      <c r="A27" s="7"/>
      <c r="B27" s="11" t="s">
        <v>22</v>
      </c>
      <c r="C27" s="5">
        <v>0</v>
      </c>
    </row>
    <row r="28" spans="1:3" x14ac:dyDescent="0.2">
      <c r="A28" s="7"/>
      <c r="B28" s="11" t="s">
        <v>23</v>
      </c>
      <c r="C28" s="5">
        <v>0</v>
      </c>
    </row>
    <row r="29" spans="1:3" x14ac:dyDescent="0.2">
      <c r="A29" s="7"/>
      <c r="B29" s="11" t="s">
        <v>24</v>
      </c>
      <c r="C29" s="5">
        <v>0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25</v>
      </c>
      <c r="C31" s="19">
        <v>0</v>
      </c>
    </row>
    <row r="32" spans="1:3" x14ac:dyDescent="0.2">
      <c r="A32" s="7" t="s">
        <v>13</v>
      </c>
      <c r="B32" s="11" t="s">
        <v>26</v>
      </c>
      <c r="C32" s="5"/>
    </row>
    <row r="33" spans="1:4" x14ac:dyDescent="0.2">
      <c r="A33" s="7" t="s">
        <v>15</v>
      </c>
      <c r="B33" s="11" t="s">
        <v>27</v>
      </c>
      <c r="C33" s="5"/>
    </row>
    <row r="34" spans="1:4" x14ac:dyDescent="0.2">
      <c r="A34" s="7"/>
      <c r="B34" s="11"/>
      <c r="C34" s="6"/>
    </row>
    <row r="35" spans="1:4" x14ac:dyDescent="0.2">
      <c r="A35" s="7"/>
      <c r="B35" s="11" t="s">
        <v>4</v>
      </c>
      <c r="C35" s="19">
        <f>C31+C21+C16+C12+C8</f>
        <v>0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0</v>
      </c>
    </row>
    <row r="39" spans="1:4" x14ac:dyDescent="0.2">
      <c r="A39" s="7" t="s">
        <v>15</v>
      </c>
      <c r="B39" s="11" t="s">
        <v>30</v>
      </c>
      <c r="C39" s="28">
        <f>C35/C41</f>
        <v>0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20.823740000000001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7" workbookViewId="0">
      <selection activeCell="E26" sqref="E26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76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19">
        <f>SUM(C9:C10)</f>
        <v>0.58000000000000007</v>
      </c>
    </row>
    <row r="9" spans="1:3" x14ac:dyDescent="0.2">
      <c r="A9" s="7"/>
      <c r="B9" s="11" t="s">
        <v>10</v>
      </c>
      <c r="C9" s="5">
        <v>0.03</v>
      </c>
    </row>
    <row r="10" spans="1:3" x14ac:dyDescent="0.2">
      <c r="A10" s="7"/>
      <c r="B10" s="11" t="s">
        <v>11</v>
      </c>
      <c r="C10" s="5">
        <f>0.45+0.1</f>
        <v>0.55000000000000004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12</v>
      </c>
      <c r="C12" s="19">
        <f>SUM(C13:C14)</f>
        <v>0.15</v>
      </c>
    </row>
    <row r="13" spans="1:3" x14ac:dyDescent="0.2">
      <c r="A13" s="7"/>
      <c r="B13" s="12" t="s">
        <v>1</v>
      </c>
      <c r="C13" s="8">
        <v>0</v>
      </c>
    </row>
    <row r="14" spans="1:3" x14ac:dyDescent="0.2">
      <c r="A14" s="7"/>
      <c r="B14" s="12" t="s">
        <v>2</v>
      </c>
      <c r="C14" s="8">
        <f>0.25-0.1</f>
        <v>0.15</v>
      </c>
    </row>
    <row r="15" spans="1:3" x14ac:dyDescent="0.2">
      <c r="A15" s="65"/>
      <c r="B15" s="66"/>
      <c r="C15" s="6"/>
    </row>
    <row r="16" spans="1:3" ht="15" x14ac:dyDescent="0.25">
      <c r="A16" s="15">
        <v>3</v>
      </c>
      <c r="B16" s="10" t="s">
        <v>7</v>
      </c>
      <c r="C16" s="19">
        <f>SUM(C17:C19)</f>
        <v>0</v>
      </c>
    </row>
    <row r="17" spans="1:3" ht="25.5" x14ac:dyDescent="0.2">
      <c r="A17" s="7" t="s">
        <v>13</v>
      </c>
      <c r="B17" s="27" t="s">
        <v>14</v>
      </c>
      <c r="C17" s="5">
        <v>0</v>
      </c>
    </row>
    <row r="18" spans="1:3" x14ac:dyDescent="0.2">
      <c r="A18" s="7" t="s">
        <v>15</v>
      </c>
      <c r="B18" s="27" t="s">
        <v>16</v>
      </c>
      <c r="C18" s="5">
        <v>0</v>
      </c>
    </row>
    <row r="19" spans="1:3" x14ac:dyDescent="0.2">
      <c r="A19" s="7" t="s">
        <v>17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18</v>
      </c>
      <c r="C21" s="19">
        <f>SUM(C22:C29)</f>
        <v>1.7150000000000002E-2</v>
      </c>
    </row>
    <row r="22" spans="1:3" x14ac:dyDescent="0.2">
      <c r="A22" s="7"/>
      <c r="B22" s="11" t="s">
        <v>19</v>
      </c>
      <c r="C22" s="5">
        <v>0</v>
      </c>
    </row>
    <row r="23" spans="1:3" x14ac:dyDescent="0.2">
      <c r="A23" s="7"/>
      <c r="B23" s="11" t="s">
        <v>20</v>
      </c>
      <c r="C23" s="5">
        <v>0</v>
      </c>
    </row>
    <row r="24" spans="1:3" x14ac:dyDescent="0.2">
      <c r="A24" s="7"/>
      <c r="B24" s="11" t="s">
        <v>21</v>
      </c>
      <c r="C24" s="5"/>
    </row>
    <row r="25" spans="1:3" x14ac:dyDescent="0.2">
      <c r="A25" s="7"/>
      <c r="B25" s="11" t="s">
        <v>8</v>
      </c>
      <c r="C25" s="5"/>
    </row>
    <row r="26" spans="1:3" x14ac:dyDescent="0.2">
      <c r="A26" s="7"/>
      <c r="B26" s="11" t="s">
        <v>6</v>
      </c>
      <c r="C26" s="5"/>
    </row>
    <row r="27" spans="1:3" x14ac:dyDescent="0.2">
      <c r="A27" s="7"/>
      <c r="B27" s="11" t="s">
        <v>22</v>
      </c>
      <c r="C27" s="5">
        <v>1.7150000000000002E-2</v>
      </c>
    </row>
    <row r="28" spans="1:3" x14ac:dyDescent="0.2">
      <c r="A28" s="7"/>
      <c r="B28" s="11" t="s">
        <v>23</v>
      </c>
      <c r="C28" s="5">
        <v>0</v>
      </c>
    </row>
    <row r="29" spans="1:3" x14ac:dyDescent="0.2">
      <c r="A29" s="7"/>
      <c r="B29" s="11" t="s">
        <v>24</v>
      </c>
      <c r="C29" s="5">
        <v>0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25</v>
      </c>
      <c r="C31" s="19">
        <v>0</v>
      </c>
    </row>
    <row r="32" spans="1:3" x14ac:dyDescent="0.2">
      <c r="A32" s="7" t="s">
        <v>13</v>
      </c>
      <c r="B32" s="11" t="s">
        <v>26</v>
      </c>
      <c r="C32" s="5"/>
    </row>
    <row r="33" spans="1:4" x14ac:dyDescent="0.2">
      <c r="A33" s="7" t="s">
        <v>15</v>
      </c>
      <c r="B33" s="11" t="s">
        <v>27</v>
      </c>
      <c r="C33" s="5"/>
    </row>
    <row r="34" spans="1:4" x14ac:dyDescent="0.2">
      <c r="A34" s="7"/>
      <c r="B34" s="11"/>
      <c r="C34" s="6"/>
    </row>
    <row r="35" spans="1:4" x14ac:dyDescent="0.2">
      <c r="A35" s="7"/>
      <c r="B35" s="11" t="s">
        <v>4</v>
      </c>
      <c r="C35" s="19">
        <f>C31+C21+C16+C12+C8</f>
        <v>0.74715000000000009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9.4592709001377124E-6</v>
      </c>
    </row>
    <row r="39" spans="1:4" x14ac:dyDescent="0.2">
      <c r="A39" s="7" t="s">
        <v>15</v>
      </c>
      <c r="B39" s="11" t="s">
        <v>30</v>
      </c>
      <c r="C39" s="28">
        <f>C35/C41</f>
        <v>4.1209879026460008E-4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1813.0361399999999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22" workbookViewId="0">
      <selection activeCell="E12" sqref="E12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1.875" customWidth="1"/>
    <col min="4" max="4" width="11.5" customWidth="1"/>
    <col min="5" max="6" width="12" customWidth="1"/>
    <col min="7" max="7" width="12.375" customWidth="1"/>
    <col min="8" max="8" width="10.625" customWidth="1"/>
  </cols>
  <sheetData>
    <row r="1" spans="1:3" ht="15" x14ac:dyDescent="0.25">
      <c r="B1" s="26" t="s">
        <v>67</v>
      </c>
    </row>
    <row r="2" spans="1:3" x14ac:dyDescent="0.2">
      <c r="B2" s="1" t="s">
        <v>68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7" t="s">
        <v>77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5">
        <v>1</v>
      </c>
      <c r="B8" s="10" t="s">
        <v>9</v>
      </c>
      <c r="C8" s="78">
        <f>SUM(C9:C10)</f>
        <v>0.05</v>
      </c>
    </row>
    <row r="9" spans="1:3" x14ac:dyDescent="0.2">
      <c r="A9" s="7"/>
      <c r="B9" s="11" t="s">
        <v>10</v>
      </c>
      <c r="C9" s="79">
        <v>0</v>
      </c>
    </row>
    <row r="10" spans="1:3" x14ac:dyDescent="0.2">
      <c r="A10" s="7"/>
      <c r="B10" s="11" t="s">
        <v>11</v>
      </c>
      <c r="C10" s="79">
        <v>0.05</v>
      </c>
    </row>
    <row r="11" spans="1:3" x14ac:dyDescent="0.2">
      <c r="A11" s="7"/>
      <c r="B11" s="11"/>
      <c r="C11" s="81"/>
    </row>
    <row r="12" spans="1:3" ht="15" x14ac:dyDescent="0.25">
      <c r="A12" s="15">
        <v>2</v>
      </c>
      <c r="B12" s="10" t="s">
        <v>12</v>
      </c>
      <c r="C12" s="78">
        <f>SUM(C13:C14)</f>
        <v>0.25</v>
      </c>
    </row>
    <row r="13" spans="1:3" x14ac:dyDescent="0.2">
      <c r="A13" s="7"/>
      <c r="B13" s="12" t="s">
        <v>1</v>
      </c>
      <c r="C13" s="80">
        <v>0</v>
      </c>
    </row>
    <row r="14" spans="1:3" x14ac:dyDescent="0.2">
      <c r="A14" s="7"/>
      <c r="B14" s="12" t="s">
        <v>2</v>
      </c>
      <c r="C14" s="80">
        <v>0.25</v>
      </c>
    </row>
    <row r="15" spans="1:3" x14ac:dyDescent="0.2">
      <c r="A15" s="65"/>
      <c r="B15" s="66"/>
      <c r="C15" s="81"/>
    </row>
    <row r="16" spans="1:3" ht="15" x14ac:dyDescent="0.25">
      <c r="A16" s="15">
        <v>3</v>
      </c>
      <c r="B16" s="10" t="s">
        <v>7</v>
      </c>
      <c r="C16" s="78">
        <f>SUM(C17:C19)</f>
        <v>0</v>
      </c>
    </row>
    <row r="17" spans="1:3" ht="25.5" x14ac:dyDescent="0.2">
      <c r="A17" s="7" t="s">
        <v>13</v>
      </c>
      <c r="B17" s="27" t="s">
        <v>14</v>
      </c>
      <c r="C17" s="79">
        <v>0</v>
      </c>
    </row>
    <row r="18" spans="1:3" x14ac:dyDescent="0.2">
      <c r="A18" s="7" t="s">
        <v>15</v>
      </c>
      <c r="B18" s="27" t="s">
        <v>16</v>
      </c>
      <c r="C18" s="79">
        <v>0</v>
      </c>
    </row>
    <row r="19" spans="1:3" x14ac:dyDescent="0.2">
      <c r="A19" s="7" t="s">
        <v>17</v>
      </c>
      <c r="B19" s="11" t="s">
        <v>3</v>
      </c>
      <c r="C19" s="79">
        <v>0</v>
      </c>
    </row>
    <row r="20" spans="1:3" x14ac:dyDescent="0.2">
      <c r="A20" s="16"/>
      <c r="B20" s="13"/>
      <c r="C20" s="81"/>
    </row>
    <row r="21" spans="1:3" ht="15" x14ac:dyDescent="0.25">
      <c r="A21" s="17">
        <v>4</v>
      </c>
      <c r="B21" s="10" t="s">
        <v>18</v>
      </c>
      <c r="C21" s="78">
        <f>SUM(C22:C29)</f>
        <v>5.9900000000000005E-3</v>
      </c>
    </row>
    <row r="22" spans="1:3" x14ac:dyDescent="0.2">
      <c r="A22" s="7"/>
      <c r="B22" s="11" t="s">
        <v>19</v>
      </c>
      <c r="C22" s="79">
        <v>0</v>
      </c>
    </row>
    <row r="23" spans="1:3" x14ac:dyDescent="0.2">
      <c r="A23" s="7"/>
      <c r="B23" s="11" t="s">
        <v>20</v>
      </c>
      <c r="C23" s="79">
        <v>0</v>
      </c>
    </row>
    <row r="24" spans="1:3" x14ac:dyDescent="0.2">
      <c r="A24" s="7"/>
      <c r="B24" s="11" t="s">
        <v>21</v>
      </c>
      <c r="C24" s="79"/>
    </row>
    <row r="25" spans="1:3" x14ac:dyDescent="0.2">
      <c r="A25" s="7"/>
      <c r="B25" s="11" t="s">
        <v>8</v>
      </c>
      <c r="C25" s="79"/>
    </row>
    <row r="26" spans="1:3" x14ac:dyDescent="0.2">
      <c r="A26" s="7"/>
      <c r="B26" s="11" t="s">
        <v>6</v>
      </c>
      <c r="C26" s="79">
        <v>0</v>
      </c>
    </row>
    <row r="27" spans="1:3" x14ac:dyDescent="0.2">
      <c r="A27" s="7"/>
      <c r="B27" s="11" t="s">
        <v>22</v>
      </c>
      <c r="C27" s="79">
        <v>5.9900000000000005E-3</v>
      </c>
    </row>
    <row r="28" spans="1:3" x14ac:dyDescent="0.2">
      <c r="A28" s="7"/>
      <c r="B28" s="11" t="s">
        <v>23</v>
      </c>
      <c r="C28" s="79">
        <v>0</v>
      </c>
    </row>
    <row r="29" spans="1:3" x14ac:dyDescent="0.2">
      <c r="A29" s="7"/>
      <c r="B29" s="11" t="s">
        <v>24</v>
      </c>
      <c r="C29" s="79">
        <v>0</v>
      </c>
    </row>
    <row r="30" spans="1:3" x14ac:dyDescent="0.2">
      <c r="A30" s="7"/>
      <c r="B30" s="11"/>
      <c r="C30" s="81"/>
    </row>
    <row r="31" spans="1:3" ht="15" x14ac:dyDescent="0.25">
      <c r="A31" s="7">
        <v>5</v>
      </c>
      <c r="B31" s="10" t="s">
        <v>25</v>
      </c>
      <c r="C31" s="78">
        <v>0</v>
      </c>
    </row>
    <row r="32" spans="1:3" x14ac:dyDescent="0.2">
      <c r="A32" s="7" t="s">
        <v>13</v>
      </c>
      <c r="B32" s="11" t="s">
        <v>26</v>
      </c>
      <c r="C32" s="79"/>
    </row>
    <row r="33" spans="1:4" x14ac:dyDescent="0.2">
      <c r="A33" s="7" t="s">
        <v>15</v>
      </c>
      <c r="B33" s="11" t="s">
        <v>27</v>
      </c>
      <c r="C33" s="79"/>
    </row>
    <row r="34" spans="1:4" x14ac:dyDescent="0.2">
      <c r="A34" s="7"/>
      <c r="B34" s="11"/>
      <c r="C34" s="81"/>
    </row>
    <row r="35" spans="1:4" x14ac:dyDescent="0.2">
      <c r="A35" s="7"/>
      <c r="B35" s="11" t="s">
        <v>4</v>
      </c>
      <c r="C35" s="78">
        <f>C31+C21+C16+C12+C8</f>
        <v>0.30598999999999998</v>
      </c>
    </row>
    <row r="36" spans="1:4" x14ac:dyDescent="0.2">
      <c r="A36" s="7"/>
      <c r="B36" s="11"/>
      <c r="C36" s="6"/>
    </row>
    <row r="37" spans="1:4" ht="15" x14ac:dyDescent="0.25">
      <c r="A37" s="7">
        <v>7</v>
      </c>
      <c r="B37" s="10" t="s">
        <v>28</v>
      </c>
      <c r="C37" s="6"/>
    </row>
    <row r="38" spans="1:4" ht="25.5" x14ac:dyDescent="0.2">
      <c r="A38" s="7" t="s">
        <v>13</v>
      </c>
      <c r="B38" s="27" t="s">
        <v>29</v>
      </c>
      <c r="C38" s="28">
        <f>(C17+C21+C33)/C41</f>
        <v>3.1095773528910351E-5</v>
      </c>
    </row>
    <row r="39" spans="1:4" x14ac:dyDescent="0.2">
      <c r="A39" s="7" t="s">
        <v>15</v>
      </c>
      <c r="B39" s="11" t="s">
        <v>30</v>
      </c>
      <c r="C39" s="28">
        <f>C35/C41</f>
        <v>1.5884800905027175E-3</v>
      </c>
    </row>
    <row r="40" spans="1:4" x14ac:dyDescent="0.2">
      <c r="A40" s="7"/>
      <c r="B40" s="11"/>
      <c r="C40" s="6"/>
    </row>
    <row r="41" spans="1:4" ht="15" thickBot="1" x14ac:dyDescent="0.25">
      <c r="A41" s="18"/>
      <c r="B41" s="14" t="s">
        <v>31</v>
      </c>
      <c r="C41" s="29">
        <v>192.63067999999998</v>
      </c>
    </row>
    <row r="43" spans="1:4" x14ac:dyDescent="0.2">
      <c r="B43" s="23"/>
    </row>
    <row r="44" spans="1:4" ht="15" x14ac:dyDescent="0.25">
      <c r="C44" s="21"/>
      <c r="D44" s="21"/>
    </row>
    <row r="45" spans="1:4" ht="15" x14ac:dyDescent="0.25">
      <c r="C45" s="21"/>
      <c r="D45" s="21"/>
    </row>
    <row r="46" spans="1:4" x14ac:dyDescent="0.2">
      <c r="C46" s="2"/>
      <c r="D46" s="20"/>
    </row>
    <row r="47" spans="1:4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3">
    <pageSetUpPr fitToPage="1"/>
  </sheetPr>
  <dimension ref="B1:E46"/>
  <sheetViews>
    <sheetView rightToLeft="1" tabSelected="1" workbookViewId="0">
      <selection activeCell="C3" sqref="C3"/>
    </sheetView>
  </sheetViews>
  <sheetFormatPr defaultRowHeight="14.25" x14ac:dyDescent="0.2"/>
  <cols>
    <col min="1" max="1" width="1.5" customWidth="1"/>
    <col min="2" max="2" width="1.875" bestFit="1" customWidth="1"/>
    <col min="3" max="3" width="55.875" bestFit="1" customWidth="1"/>
    <col min="4" max="4" width="10.875" bestFit="1" customWidth="1"/>
    <col min="6" max="6" width="9.875" customWidth="1"/>
    <col min="7" max="7" width="10" customWidth="1"/>
    <col min="8" max="9" width="9.75" customWidth="1"/>
  </cols>
  <sheetData>
    <row r="1" spans="2:4" ht="15" x14ac:dyDescent="0.25">
      <c r="B1" s="26" t="s">
        <v>67</v>
      </c>
    </row>
    <row r="2" spans="2:4" x14ac:dyDescent="0.2">
      <c r="B2" s="1" t="s">
        <v>68</v>
      </c>
      <c r="C2" s="2"/>
    </row>
    <row r="3" spans="2:4" x14ac:dyDescent="0.2">
      <c r="B3" s="3"/>
      <c r="C3" s="4"/>
    </row>
    <row r="4" spans="2:4" ht="33.75" customHeight="1" thickBot="1" x14ac:dyDescent="0.3">
      <c r="B4" s="88" t="s">
        <v>78</v>
      </c>
      <c r="C4" s="88"/>
      <c r="D4" s="2"/>
    </row>
    <row r="5" spans="2:4" ht="14.25" customHeight="1" x14ac:dyDescent="0.2">
      <c r="B5" s="82"/>
      <c r="C5" s="84"/>
      <c r="D5" s="86" t="s">
        <v>0</v>
      </c>
    </row>
    <row r="6" spans="2:4" x14ac:dyDescent="0.2">
      <c r="B6" s="83"/>
      <c r="C6" s="85"/>
      <c r="D6" s="87"/>
    </row>
    <row r="7" spans="2:4" ht="15" x14ac:dyDescent="0.25">
      <c r="B7" s="15">
        <v>1</v>
      </c>
      <c r="C7" s="10" t="s">
        <v>9</v>
      </c>
      <c r="D7" s="19">
        <f>SUM(D8:D9)</f>
        <v>1.97</v>
      </c>
    </row>
    <row r="8" spans="2:4" x14ac:dyDescent="0.2">
      <c r="B8" s="7"/>
      <c r="C8" s="11" t="s">
        <v>10</v>
      </c>
      <c r="D8" s="5">
        <f>'מסלו לכללי'!C9+'מסלול מניות'!C9+'מסלול חו"ל'!C9+'מסלול אג"ח ממשלתי ישראלי'!C9+'מסלול שקלי טווח קצר'!C9+'מסלול אג"ח עד 10% מניות'!C9+'מסלול הלכתי'!C9</f>
        <v>0.05</v>
      </c>
    </row>
    <row r="9" spans="2:4" x14ac:dyDescent="0.2">
      <c r="B9" s="7"/>
      <c r="C9" s="11" t="s">
        <v>11</v>
      </c>
      <c r="D9" s="5">
        <f>'מסלו לכללי'!C10+'מסלול מניות'!C10+'מסלול חו"ל'!C10+'מסלול אג"ח ממשלתי ישראלי'!C10+'מסלול שקלי טווח קצר'!C10+'מסלול אג"ח עד 10% מניות'!C10+'מסלול הלכתי'!C10</f>
        <v>1.92</v>
      </c>
    </row>
    <row r="10" spans="2:4" x14ac:dyDescent="0.2">
      <c r="B10" s="7"/>
      <c r="C10" s="11"/>
      <c r="D10" s="6"/>
    </row>
    <row r="11" spans="2:4" ht="15" x14ac:dyDescent="0.25">
      <c r="B11" s="15">
        <v>2</v>
      </c>
      <c r="C11" s="10" t="s">
        <v>12</v>
      </c>
      <c r="D11" s="19">
        <f>SUM(D12:D13)</f>
        <v>1.87</v>
      </c>
    </row>
    <row r="12" spans="2:4" x14ac:dyDescent="0.2">
      <c r="B12" s="7"/>
      <c r="C12" s="12" t="s">
        <v>1</v>
      </c>
      <c r="D12" s="5">
        <f>'מסלו לכללי'!C13+'מסלול מניות'!C13+'מסלול חו"ל'!C13+'מסלול אג"ח ממשלתי ישראלי'!C13+'מסלול שקלי טווח קצר'!C13+'מסלול אג"ח עד 10% מניות'!C13+'מסלול הלכתי'!C13</f>
        <v>0</v>
      </c>
    </row>
    <row r="13" spans="2:4" x14ac:dyDescent="0.2">
      <c r="B13" s="7"/>
      <c r="C13" s="12" t="s">
        <v>2</v>
      </c>
      <c r="D13" s="5">
        <f>'מסלו לכללי'!C14+'מסלול מניות'!C14+'מסלול חו"ל'!C14+'מסלול אג"ח ממשלתי ישראלי'!C14+'מסלול שקלי טווח קצר'!C14+'מסלול אג"ח עד 10% מניות'!C14+'מסלול הלכתי'!C14</f>
        <v>1.87</v>
      </c>
    </row>
    <row r="14" spans="2:4" x14ac:dyDescent="0.2">
      <c r="B14" s="24"/>
      <c r="C14" s="25"/>
      <c r="D14" s="6"/>
    </row>
    <row r="15" spans="2:4" ht="15" x14ac:dyDescent="0.25">
      <c r="B15" s="15">
        <v>3</v>
      </c>
      <c r="C15" s="10" t="s">
        <v>7</v>
      </c>
      <c r="D15" s="19">
        <f>SUM(D16:D18)</f>
        <v>0</v>
      </c>
    </row>
    <row r="16" spans="2:4" ht="25.5" x14ac:dyDescent="0.2">
      <c r="B16" s="7" t="s">
        <v>13</v>
      </c>
      <c r="C16" s="27" t="s">
        <v>14</v>
      </c>
      <c r="D16" s="5">
        <f>'מסלו לכללי'!C17+'מסלול מניות'!C17+'מסלול חו"ל'!C17+'מסלול אג"ח ממשלתי ישראלי'!C17+'מסלול שקלי טווח קצר'!C17+'מסלול אג"ח עד 10% מניות'!C17+'מסלול הלכתי'!C17</f>
        <v>0</v>
      </c>
    </row>
    <row r="17" spans="2:4" x14ac:dyDescent="0.2">
      <c r="B17" s="7" t="s">
        <v>15</v>
      </c>
      <c r="C17" s="27" t="s">
        <v>16</v>
      </c>
      <c r="D17" s="5">
        <f>'מסלו לכללי'!C18+'מסלול מניות'!C18+'מסלול חו"ל'!C18+'מסלול אג"ח ממשלתי ישראלי'!C18+'מסלול שקלי טווח קצר'!C18+'מסלול אג"ח עד 10% מניות'!C18+'מסלול הלכתי'!C18</f>
        <v>0</v>
      </c>
    </row>
    <row r="18" spans="2:4" x14ac:dyDescent="0.2">
      <c r="B18" s="7" t="s">
        <v>17</v>
      </c>
      <c r="C18" s="11" t="s">
        <v>3</v>
      </c>
      <c r="D18" s="5">
        <f>'מסלו לכללי'!C19+'מסלול מניות'!C19+'מסלול חו"ל'!C19+'מסלול אג"ח ממשלתי ישראלי'!C19+'מסלול שקלי טווח קצר'!C19+'מסלול אג"ח עד 10% מניות'!C19+'מסלול הלכתי'!C19</f>
        <v>0</v>
      </c>
    </row>
    <row r="19" spans="2:4" x14ac:dyDescent="0.2">
      <c r="B19" s="16"/>
      <c r="C19" s="13"/>
      <c r="D19" s="6"/>
    </row>
    <row r="20" spans="2:4" ht="15" x14ac:dyDescent="0.25">
      <c r="B20" s="17">
        <v>4</v>
      </c>
      <c r="C20" s="10" t="s">
        <v>18</v>
      </c>
      <c r="D20" s="19">
        <f>SUM(D21:D28)</f>
        <v>0.15012</v>
      </c>
    </row>
    <row r="21" spans="2:4" x14ac:dyDescent="0.2">
      <c r="B21" s="7"/>
      <c r="C21" s="11" t="s">
        <v>19</v>
      </c>
      <c r="D21" s="5">
        <f>'מסלו לכללי'!C22+'מסלול מניות'!C22+'מסלול חו"ל'!C22+'מסלול אג"ח ממשלתי ישראלי'!C22+'מסלול שקלי טווח קצר'!C22+'מסלול אג"ח עד 10% מניות'!C22+'מסלול הלכתי'!C22</f>
        <v>0</v>
      </c>
    </row>
    <row r="22" spans="2:4" x14ac:dyDescent="0.2">
      <c r="B22" s="7"/>
      <c r="C22" s="11" t="s">
        <v>20</v>
      </c>
      <c r="D22" s="5">
        <f>'מסלו לכללי'!C23+'מסלול מניות'!C23+'מסלול חו"ל'!C23+'מסלול אג"ח ממשלתי ישראלי'!C23+'מסלול שקלי טווח קצר'!C23+'מסלול אג"ח עד 10% מניות'!C23+'מסלול הלכתי'!C23</f>
        <v>0</v>
      </c>
    </row>
    <row r="23" spans="2:4" x14ac:dyDescent="0.2">
      <c r="B23" s="7"/>
      <c r="C23" s="11" t="s">
        <v>21</v>
      </c>
      <c r="D23" s="5">
        <f>'מסלו לכללי'!C24+'מסלול מניות'!C24+'מסלול חו"ל'!C24+'מסלול אג"ח ממשלתי ישראלי'!C24+'מסלול שקלי טווח קצר'!C24+'מסלול אג"ח עד 10% מניות'!C24+'מסלול הלכתי'!C24</f>
        <v>0</v>
      </c>
    </row>
    <row r="24" spans="2:4" x14ac:dyDescent="0.2">
      <c r="B24" s="7"/>
      <c r="C24" s="11" t="s">
        <v>8</v>
      </c>
      <c r="D24" s="5">
        <f>'מסלו לכללי'!C25+'מסלול מניות'!C25+'מסלול חו"ל'!C25+'מסלול אג"ח ממשלתי ישראלי'!C25+'מסלול שקלי טווח קצר'!C25+'מסלול אג"ח עד 10% מניות'!C25+'מסלול הלכתי'!C25</f>
        <v>0</v>
      </c>
    </row>
    <row r="25" spans="2:4" x14ac:dyDescent="0.2">
      <c r="B25" s="7"/>
      <c r="C25" s="11" t="s">
        <v>6</v>
      </c>
      <c r="D25" s="5">
        <f>'מסלו לכללי'!C26+'מסלול מניות'!C26+'מסלול חו"ל'!C26+'מסלול אג"ח ממשלתי ישראלי'!C26+'מסלול שקלי טווח קצר'!C26+'מסלול אג"ח עד 10% מניות'!C26+'מסלול הלכתי'!C26</f>
        <v>0</v>
      </c>
    </row>
    <row r="26" spans="2:4" x14ac:dyDescent="0.2">
      <c r="B26" s="7"/>
      <c r="C26" s="11" t="s">
        <v>22</v>
      </c>
      <c r="D26" s="5">
        <f>'מסלו לכללי'!C27+'מסלול מניות'!C27+'מסלול חו"ל'!C27+'מסלול אג"ח ממשלתי ישראלי'!C27+'מסלול שקלי טווח קצר'!C27+'מסלול אג"ח עד 10% מניות'!C27+'מסלול הלכתי'!C27</f>
        <v>0.15012</v>
      </c>
    </row>
    <row r="27" spans="2:4" x14ac:dyDescent="0.2">
      <c r="B27" s="7"/>
      <c r="C27" s="11" t="s">
        <v>23</v>
      </c>
      <c r="D27" s="5">
        <f>'מסלו לכללי'!C28+'מסלול מניות'!C28+'מסלול חו"ל'!C28+'מסלול אג"ח ממשלתי ישראלי'!C28+'מסלול שקלי טווח קצר'!C28+'מסלול אג"ח עד 10% מניות'!C28+'מסלול הלכתי'!C28</f>
        <v>0</v>
      </c>
    </row>
    <row r="28" spans="2:4" x14ac:dyDescent="0.2">
      <c r="B28" s="7"/>
      <c r="C28" s="11" t="s">
        <v>24</v>
      </c>
      <c r="D28" s="5">
        <f>'מסלו לכללי'!C29+'מסלול מניות'!C29+'מסלול חו"ל'!C29+'מסלול אג"ח ממשלתי ישראלי'!C29+'מסלול שקלי טווח קצר'!C29+'מסלול אג"ח עד 10% מניות'!C29+'מסלול הלכתי'!C29</f>
        <v>0</v>
      </c>
    </row>
    <row r="29" spans="2:4" x14ac:dyDescent="0.2">
      <c r="B29" s="7"/>
      <c r="C29" s="11"/>
      <c r="D29" s="6"/>
    </row>
    <row r="30" spans="2:4" ht="15" x14ac:dyDescent="0.25">
      <c r="B30" s="7">
        <v>5</v>
      </c>
      <c r="C30" s="10" t="s">
        <v>25</v>
      </c>
      <c r="D30" s="19">
        <v>0</v>
      </c>
    </row>
    <row r="31" spans="2:4" x14ac:dyDescent="0.2">
      <c r="B31" s="7" t="s">
        <v>13</v>
      </c>
      <c r="C31" s="11" t="s">
        <v>26</v>
      </c>
      <c r="D31" s="5">
        <f>'מסלו לכללי'!C32+'מסלול מניות'!C32+'מסלול חו"ל'!C32+'מסלול אג"ח ממשלתי ישראלי'!C32+'מסלול שקלי טווח קצר'!C32+'מסלול אג"ח עד 10% מניות'!C32+'מסלול הלכתי'!C32</f>
        <v>0</v>
      </c>
    </row>
    <row r="32" spans="2:4" x14ac:dyDescent="0.2">
      <c r="B32" s="7" t="s">
        <v>15</v>
      </c>
      <c r="C32" s="11" t="s">
        <v>27</v>
      </c>
      <c r="D32" s="5">
        <f>'מסלו לכללי'!C33+'מסלול מניות'!C33+'מסלול חו"ל'!C33+'מסלול אג"ח ממשלתי ישראלי'!C33+'מסלול שקלי טווח קצר'!C33+'מסלול אג"ח עד 10% מניות'!C33+'מסלול הלכתי'!C33</f>
        <v>0</v>
      </c>
    </row>
    <row r="33" spans="2:5" x14ac:dyDescent="0.2">
      <c r="B33" s="7"/>
      <c r="C33" s="11"/>
      <c r="D33" s="6"/>
    </row>
    <row r="34" spans="2:5" x14ac:dyDescent="0.2">
      <c r="B34" s="7"/>
      <c r="C34" s="11" t="s">
        <v>4</v>
      </c>
      <c r="D34" s="19">
        <f>D30+D20+D15+D11+D7</f>
        <v>3.9901200000000001</v>
      </c>
    </row>
    <row r="35" spans="2:5" x14ac:dyDescent="0.2">
      <c r="B35" s="7"/>
      <c r="C35" s="11"/>
      <c r="D35" s="6"/>
    </row>
    <row r="36" spans="2:5" ht="15" x14ac:dyDescent="0.25">
      <c r="B36" s="7">
        <v>7</v>
      </c>
      <c r="C36" s="10" t="s">
        <v>28</v>
      </c>
      <c r="D36" s="6"/>
    </row>
    <row r="37" spans="2:5" ht="25.5" x14ac:dyDescent="0.2">
      <c r="B37" s="7" t="s">
        <v>13</v>
      </c>
      <c r="C37" s="27" t="s">
        <v>29</v>
      </c>
      <c r="D37" s="28">
        <f>(D16+D20+D32)/D40</f>
        <v>2.0583262134926496E-5</v>
      </c>
    </row>
    <row r="38" spans="2:5" x14ac:dyDescent="0.2">
      <c r="B38" s="7" t="s">
        <v>15</v>
      </c>
      <c r="C38" s="11" t="s">
        <v>30</v>
      </c>
      <c r="D38" s="28">
        <f>D34/D40</f>
        <v>5.4709356454711513E-4</v>
      </c>
    </row>
    <row r="39" spans="2:5" x14ac:dyDescent="0.2">
      <c r="B39" s="7"/>
      <c r="C39" s="11"/>
      <c r="D39" s="6"/>
    </row>
    <row r="40" spans="2:5" ht="15" thickBot="1" x14ac:dyDescent="0.25">
      <c r="B40" s="18"/>
      <c r="C40" s="14" t="s">
        <v>31</v>
      </c>
      <c r="D40" s="5">
        <f>'מסלו לכללי'!C41+'מסלול מניות'!C41+'מסלול חו"ל'!C41+'מסלול אג"ח ממשלתי ישראלי'!C41+'מסלול שקלי טווח קצר'!C41+'מסלול אג"ח עד 10% מניות'!C41+'מסלול הלכתי'!C41</f>
        <v>7293.30458</v>
      </c>
    </row>
    <row r="42" spans="2:5" x14ac:dyDescent="0.2">
      <c r="C42" s="23"/>
    </row>
    <row r="43" spans="2:5" ht="15" x14ac:dyDescent="0.25">
      <c r="D43" s="21"/>
      <c r="E43" s="21"/>
    </row>
    <row r="44" spans="2:5" ht="15" x14ac:dyDescent="0.25">
      <c r="D44" s="21"/>
      <c r="E44" s="21"/>
    </row>
    <row r="45" spans="2:5" x14ac:dyDescent="0.2">
      <c r="D45" s="2"/>
      <c r="E45" s="20"/>
    </row>
    <row r="46" spans="2:5" ht="15" x14ac:dyDescent="0.25">
      <c r="D46" s="21"/>
    </row>
  </sheetData>
  <sheetProtection sheet="1" objects="1" scenarios="1"/>
  <mergeCells count="4">
    <mergeCell ref="B5:B6"/>
    <mergeCell ref="C5:C6"/>
    <mergeCell ref="D5:D6"/>
    <mergeCell ref="B4:C4"/>
  </mergeCells>
  <pageMargins left="0.70866141732283461" right="0.70866141732283461" top="0.3543307086614173" bottom="0.3543307086614173" header="0" footer="0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rightToLeft="1" topLeftCell="A4" workbookViewId="0">
      <selection activeCell="D16" sqref="D16"/>
    </sheetView>
  </sheetViews>
  <sheetFormatPr defaultRowHeight="14.25" x14ac:dyDescent="0.2"/>
  <cols>
    <col min="1" max="1" width="2.625" customWidth="1"/>
    <col min="2" max="2" width="4.5" customWidth="1"/>
    <col min="3" max="3" width="8.75" customWidth="1"/>
    <col min="4" max="4" width="34.375" bestFit="1" customWidth="1"/>
    <col min="5" max="5" width="11" customWidth="1"/>
  </cols>
  <sheetData>
    <row r="1" spans="2:5" ht="15" x14ac:dyDescent="0.25">
      <c r="B1" s="26" t="s">
        <v>67</v>
      </c>
      <c r="C1" s="26"/>
    </row>
    <row r="2" spans="2:5" x14ac:dyDescent="0.2">
      <c r="B2" s="31" t="s">
        <v>69</v>
      </c>
      <c r="C2" s="30"/>
      <c r="D2" s="4"/>
      <c r="E2" s="4" t="s">
        <v>65</v>
      </c>
    </row>
    <row r="3" spans="2:5" x14ac:dyDescent="0.2">
      <c r="B3" s="89"/>
      <c r="C3" s="89"/>
      <c r="D3" s="32"/>
    </row>
    <row r="4" spans="2:5" ht="31.5" customHeight="1" thickBot="1" x14ac:dyDescent="0.3">
      <c r="B4" s="88" t="s">
        <v>78</v>
      </c>
      <c r="C4" s="88"/>
      <c r="D4" s="88"/>
    </row>
    <row r="5" spans="2:5" ht="15" customHeight="1" x14ac:dyDescent="0.2">
      <c r="B5" s="33" t="s">
        <v>32</v>
      </c>
      <c r="C5" s="67"/>
      <c r="D5" s="34"/>
      <c r="E5" s="35" t="s">
        <v>0</v>
      </c>
    </row>
    <row r="6" spans="2:5" x14ac:dyDescent="0.2">
      <c r="B6" s="45" t="s">
        <v>33</v>
      </c>
      <c r="C6" s="46"/>
      <c r="D6" s="39"/>
      <c r="E6" s="72"/>
    </row>
    <row r="7" spans="2:5" x14ac:dyDescent="0.2">
      <c r="B7" s="38"/>
      <c r="C7" s="68">
        <v>1</v>
      </c>
      <c r="D7" s="44" t="s">
        <v>66</v>
      </c>
      <c r="E7" s="40">
        <v>0</v>
      </c>
    </row>
    <row r="8" spans="2:5" x14ac:dyDescent="0.2">
      <c r="B8" s="38"/>
      <c r="C8" s="68">
        <v>2</v>
      </c>
      <c r="D8" s="44" t="s">
        <v>63</v>
      </c>
      <c r="E8" s="40">
        <v>0</v>
      </c>
    </row>
    <row r="9" spans="2:5" x14ac:dyDescent="0.2">
      <c r="B9" s="38"/>
      <c r="C9" s="68">
        <v>3</v>
      </c>
      <c r="D9" s="44" t="s">
        <v>63</v>
      </c>
      <c r="E9" s="40">
        <v>0</v>
      </c>
    </row>
    <row r="10" spans="2:5" x14ac:dyDescent="0.2">
      <c r="B10" s="41" t="s">
        <v>34</v>
      </c>
      <c r="C10" s="69"/>
      <c r="D10" s="39"/>
      <c r="E10" s="37"/>
    </row>
    <row r="11" spans="2:5" x14ac:dyDescent="0.2">
      <c r="B11" s="43"/>
      <c r="C11" s="70">
        <v>1</v>
      </c>
      <c r="D11" s="44" t="s">
        <v>80</v>
      </c>
      <c r="E11" s="40">
        <v>1</v>
      </c>
    </row>
    <row r="12" spans="2:5" x14ac:dyDescent="0.2">
      <c r="B12" s="43"/>
      <c r="C12" s="68">
        <v>2</v>
      </c>
      <c r="D12" s="44" t="s">
        <v>35</v>
      </c>
      <c r="E12" s="40">
        <v>1</v>
      </c>
    </row>
    <row r="13" spans="2:5" x14ac:dyDescent="0.2">
      <c r="B13" s="43"/>
      <c r="C13" s="70">
        <v>3</v>
      </c>
      <c r="D13" s="44"/>
      <c r="E13" s="40"/>
    </row>
    <row r="14" spans="2:5" x14ac:dyDescent="0.2">
      <c r="B14" s="45" t="s">
        <v>36</v>
      </c>
      <c r="C14" s="69"/>
      <c r="D14" s="42"/>
      <c r="E14" s="71">
        <f>SUM(E7:E13)</f>
        <v>2</v>
      </c>
    </row>
    <row r="15" spans="2:5" x14ac:dyDescent="0.2">
      <c r="B15" s="45"/>
      <c r="C15" s="46"/>
      <c r="D15" s="46"/>
      <c r="E15" s="37"/>
    </row>
    <row r="16" spans="2:5" x14ac:dyDescent="0.2">
      <c r="B16" s="45" t="s">
        <v>37</v>
      </c>
      <c r="C16" s="46"/>
      <c r="D16" s="39"/>
      <c r="E16" s="72"/>
    </row>
    <row r="17" spans="2:6" x14ac:dyDescent="0.2">
      <c r="B17" s="45" t="s">
        <v>33</v>
      </c>
      <c r="C17" s="46"/>
      <c r="D17" s="39"/>
      <c r="E17" s="72"/>
    </row>
    <row r="18" spans="2:6" x14ac:dyDescent="0.2">
      <c r="B18" s="58"/>
      <c r="C18" s="44">
        <v>1</v>
      </c>
      <c r="D18" s="44" t="s">
        <v>63</v>
      </c>
      <c r="E18" s="40">
        <v>0</v>
      </c>
    </row>
    <row r="19" spans="2:6" x14ac:dyDescent="0.2">
      <c r="B19" s="58"/>
      <c r="C19" s="44">
        <v>2</v>
      </c>
      <c r="D19" s="44" t="s">
        <v>63</v>
      </c>
      <c r="E19" s="40">
        <v>0</v>
      </c>
    </row>
    <row r="20" spans="2:6" x14ac:dyDescent="0.2">
      <c r="B20" s="58"/>
      <c r="C20" s="44">
        <v>3</v>
      </c>
      <c r="D20" s="44" t="s">
        <v>63</v>
      </c>
      <c r="E20" s="40">
        <v>0</v>
      </c>
    </row>
    <row r="21" spans="2:6" x14ac:dyDescent="0.2">
      <c r="B21" s="45" t="s">
        <v>34</v>
      </c>
      <c r="C21" s="46"/>
      <c r="D21" s="39"/>
      <c r="E21" s="37"/>
    </row>
    <row r="22" spans="2:6" x14ac:dyDescent="0.2">
      <c r="B22" s="58"/>
      <c r="C22" s="44">
        <v>1</v>
      </c>
      <c r="D22" s="44" t="s">
        <v>79</v>
      </c>
      <c r="E22" s="40">
        <v>2</v>
      </c>
      <c r="F22" s="22"/>
    </row>
    <row r="23" spans="2:6" x14ac:dyDescent="0.2">
      <c r="B23" s="58"/>
      <c r="C23" s="44">
        <v>2</v>
      </c>
      <c r="D23" s="44"/>
      <c r="E23" s="40"/>
    </row>
    <row r="24" spans="2:6" x14ac:dyDescent="0.2">
      <c r="B24" s="58"/>
      <c r="C24" s="44">
        <v>3</v>
      </c>
      <c r="D24" s="44"/>
      <c r="E24" s="40"/>
    </row>
    <row r="25" spans="2:6" x14ac:dyDescent="0.2">
      <c r="B25" s="45" t="s">
        <v>38</v>
      </c>
      <c r="C25" s="69"/>
      <c r="D25" s="42"/>
      <c r="E25" s="71">
        <f>SUM(E18:E24)</f>
        <v>2</v>
      </c>
    </row>
    <row r="26" spans="2:6" x14ac:dyDescent="0.2">
      <c r="B26" s="45"/>
      <c r="C26" s="46"/>
      <c r="D26" s="46"/>
      <c r="E26" s="37"/>
    </row>
    <row r="27" spans="2:6" x14ac:dyDescent="0.2">
      <c r="B27" s="45" t="s">
        <v>39</v>
      </c>
      <c r="C27" s="69"/>
      <c r="D27" s="42"/>
      <c r="E27" s="37"/>
    </row>
    <row r="28" spans="2:6" x14ac:dyDescent="0.2">
      <c r="B28" s="43"/>
      <c r="C28" s="70">
        <v>1</v>
      </c>
      <c r="D28" s="47"/>
      <c r="E28" s="40"/>
    </row>
    <row r="29" spans="2:6" x14ac:dyDescent="0.2">
      <c r="B29" s="43"/>
      <c r="C29" s="70">
        <v>2</v>
      </c>
      <c r="D29" s="47"/>
      <c r="E29" s="40"/>
    </row>
    <row r="30" spans="2:6" x14ac:dyDescent="0.2">
      <c r="B30" s="45" t="s">
        <v>40</v>
      </c>
      <c r="C30" s="69"/>
      <c r="D30" s="42"/>
      <c r="E30" s="71">
        <f>SUM(E28:E29)</f>
        <v>0</v>
      </c>
    </row>
    <row r="31" spans="2:6" x14ac:dyDescent="0.2">
      <c r="B31" s="45"/>
      <c r="C31" s="46"/>
      <c r="D31" s="46"/>
      <c r="E31" s="37"/>
    </row>
    <row r="32" spans="2:6" x14ac:dyDescent="0.2">
      <c r="B32" s="45" t="s">
        <v>41</v>
      </c>
      <c r="C32" s="69"/>
      <c r="D32" s="42"/>
      <c r="E32" s="37"/>
    </row>
    <row r="33" spans="2:5" x14ac:dyDescent="0.2">
      <c r="B33" s="43"/>
      <c r="C33" s="70">
        <v>1</v>
      </c>
      <c r="D33" s="47"/>
      <c r="E33" s="40"/>
    </row>
    <row r="34" spans="2:5" x14ac:dyDescent="0.2">
      <c r="B34" s="43"/>
      <c r="C34" s="70">
        <v>2</v>
      </c>
      <c r="D34" s="47" t="s">
        <v>63</v>
      </c>
      <c r="E34" s="40">
        <v>0</v>
      </c>
    </row>
    <row r="35" spans="2:5" x14ac:dyDescent="0.2">
      <c r="B35" s="45" t="s">
        <v>3</v>
      </c>
      <c r="C35" s="46"/>
      <c r="D35" s="46"/>
      <c r="E35" s="71">
        <f>SUM(E33:E34)</f>
        <v>0</v>
      </c>
    </row>
    <row r="36" spans="2:5" x14ac:dyDescent="0.2">
      <c r="B36" s="45"/>
      <c r="C36" s="46"/>
      <c r="D36" s="46"/>
      <c r="E36" s="37"/>
    </row>
    <row r="37" spans="2:5" x14ac:dyDescent="0.2">
      <c r="B37" s="45" t="s">
        <v>42</v>
      </c>
      <c r="C37" s="46"/>
      <c r="D37" s="46"/>
      <c r="E37" s="37"/>
    </row>
    <row r="38" spans="2:5" x14ac:dyDescent="0.2">
      <c r="B38" s="43"/>
      <c r="C38" s="70">
        <v>1</v>
      </c>
      <c r="D38" s="47" t="s">
        <v>35</v>
      </c>
      <c r="E38" s="40"/>
    </row>
    <row r="39" spans="2:5" x14ac:dyDescent="0.2">
      <c r="B39" s="43"/>
      <c r="C39" s="70"/>
      <c r="D39" s="46" t="s">
        <v>43</v>
      </c>
      <c r="E39" s="71"/>
    </row>
    <row r="40" spans="2:5" x14ac:dyDescent="0.2">
      <c r="B40" s="45"/>
      <c r="C40" s="46"/>
      <c r="D40" s="47"/>
      <c r="E40" s="37"/>
    </row>
    <row r="41" spans="2:5" x14ac:dyDescent="0.2">
      <c r="B41" s="45" t="s">
        <v>44</v>
      </c>
      <c r="C41" s="46"/>
      <c r="D41" s="46"/>
      <c r="E41" s="37"/>
    </row>
    <row r="42" spans="2:5" x14ac:dyDescent="0.2">
      <c r="B42" s="43"/>
      <c r="C42" s="70">
        <v>1</v>
      </c>
      <c r="D42" s="47" t="s">
        <v>45</v>
      </c>
      <c r="E42" s="40"/>
    </row>
    <row r="43" spans="2:5" x14ac:dyDescent="0.2">
      <c r="B43" s="43"/>
      <c r="C43" s="70"/>
      <c r="D43" s="46" t="s">
        <v>27</v>
      </c>
      <c r="E43" s="71"/>
    </row>
    <row r="44" spans="2:5" x14ac:dyDescent="0.2">
      <c r="B44" s="43"/>
      <c r="C44" s="70"/>
      <c r="D44" s="46"/>
      <c r="E44" s="37"/>
    </row>
    <row r="45" spans="2:5" x14ac:dyDescent="0.2">
      <c r="B45" s="45"/>
      <c r="C45" s="46"/>
      <c r="D45" s="46" t="s">
        <v>46</v>
      </c>
      <c r="E45" s="71">
        <f>E35+E30+E25+E14</f>
        <v>4</v>
      </c>
    </row>
    <row r="46" spans="2:5" x14ac:dyDescent="0.2">
      <c r="B46" s="45"/>
      <c r="C46" s="46"/>
      <c r="D46" s="46"/>
      <c r="E46" s="37"/>
    </row>
    <row r="47" spans="2:5" ht="15.75" thickBot="1" x14ac:dyDescent="0.3">
      <c r="B47" s="48"/>
      <c r="C47" s="49"/>
      <c r="D47" s="49" t="s">
        <v>62</v>
      </c>
      <c r="E47" s="73">
        <v>7293.30458</v>
      </c>
    </row>
  </sheetData>
  <sheetProtection sheet="1" objects="1" scenarios="1"/>
  <mergeCells count="2">
    <mergeCell ref="B3:C3"/>
    <mergeCell ref="B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2017-04-06T05:59:29+00:00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875752-D075-4B7A-A1FA-8B83A9756C3D}"/>
</file>

<file path=customXml/itemProps2.xml><?xml version="1.0" encoding="utf-8"?>
<ds:datastoreItem xmlns:ds="http://schemas.openxmlformats.org/officeDocument/2006/customXml" ds:itemID="{6CF83298-F420-4BCE-B014-8D3FC3F1E071}"/>
</file>

<file path=customXml/itemProps3.xml><?xml version="1.0" encoding="utf-8"?>
<ds:datastoreItem xmlns:ds="http://schemas.openxmlformats.org/officeDocument/2006/customXml" ds:itemID="{B55850B6-CDA4-40BD-95DF-BA7868847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10</vt:i4>
      </vt:variant>
    </vt:vector>
  </HeadingPairs>
  <TitlesOfParts>
    <vt:vector size="10" baseType="lpstr">
      <vt:lpstr>מסלו לכללי</vt:lpstr>
      <vt:lpstr>מסלול מניות</vt:lpstr>
      <vt:lpstr>מסלול חו"ל</vt:lpstr>
      <vt:lpstr>מסלול אג"ח ממשלתי ישראלי</vt:lpstr>
      <vt:lpstr>מסלול שקלי טווח קצר</vt:lpstr>
      <vt:lpstr>מסלול אג"ח עד 10% מניות</vt:lpstr>
      <vt:lpstr>מסלול הלכתי</vt:lpstr>
      <vt:lpstr>מגדל גמל להשקעה- נספח 1</vt:lpstr>
      <vt:lpstr>מגדל גמל להשקעה-נספח 2</vt:lpstr>
      <vt:lpstr>מגדל גמל להשקעה-נספח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2017-04-05T14:03:03Z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