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C39" i="5"/>
  <c r="E32" i="5"/>
  <c r="C6" i="5"/>
  <c r="E39" i="5"/>
  <c r="G4" i="5" l="1"/>
  <c r="G32" i="5"/>
  <c r="C71" i="5"/>
  <c r="E6" i="5"/>
  <c r="C46" i="5"/>
  <c r="I4" i="5" l="1"/>
  <c r="G39" i="5"/>
  <c r="G6" i="5"/>
  <c r="I6" i="5"/>
  <c r="C78" i="5"/>
  <c r="K4" i="5" l="1"/>
  <c r="I39" i="5"/>
  <c r="I32" i="5"/>
  <c r="K6" i="5"/>
  <c r="M4" i="5" l="1"/>
  <c r="E78" i="5"/>
  <c r="E46" i="5"/>
  <c r="M32" i="5"/>
  <c r="K39" i="5"/>
  <c r="K32" i="5"/>
  <c r="O4" i="5" l="1"/>
  <c r="E71" i="5"/>
  <c r="M6" i="5"/>
  <c r="O32" i="5"/>
  <c r="M39" i="5"/>
  <c r="Q4" i="5" l="1"/>
  <c r="S4" i="5" s="1"/>
  <c r="S32" i="5"/>
  <c r="Q6" i="5"/>
  <c r="G46" i="5"/>
  <c r="O39" i="5"/>
  <c r="O6" i="5"/>
  <c r="G71" i="5"/>
  <c r="U4" i="5" l="1"/>
  <c r="S39" i="5"/>
  <c r="S6" i="5"/>
  <c r="Q32" i="5"/>
  <c r="Q39" i="5"/>
  <c r="U39" i="5"/>
  <c r="G78" i="5"/>
  <c r="U32" i="5"/>
  <c r="W4" i="5" l="1"/>
  <c r="U6" i="5"/>
  <c r="W32" i="5"/>
  <c r="W39" i="5"/>
  <c r="Y4" i="5" l="1"/>
  <c r="Y32" i="5"/>
  <c r="W6" i="5"/>
  <c r="I78" i="5"/>
  <c r="Y39" i="5"/>
  <c r="I46" i="5"/>
  <c r="I71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<sst xmlns="http://schemas.openxmlformats.org/spreadsheetml/2006/main" count="179" uniqueCount="47">
  <si>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</si>
  <si>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</si>
  <si>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</si>
  <si>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</si>
  <si>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</si>
  <si>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</si>
  <si>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</si>
  <si>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</si>
  <si>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</si>
  <si>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</si>
  <si>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</si>
  <si>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</si>
  <si>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</si>
  <si>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</si>
  <si>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</si>
  <si>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</si>
  <si>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</si>
  <si>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</si>
  <si>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</si>
  <si>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</si>
  <si>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</si>
  <si>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</si>
  <si>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</si>
  <si>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</si>
  <si>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</si>
  <si>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</si>
  <si>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</si>
  <si>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</si>
  <si>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</si>
  <si>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</si>
  <si>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</si>
  <si>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</si>
  <si>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</si>
  <si>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</si>
  <si>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</si>
  <si>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</si>
  <si>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</si>
  <si>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</si>
  <si>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</si>
  <si>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</si>
  <si>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</si>
  <si>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</si>
  <si>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</si>
  <si>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</si>
  <si>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</si>
  <si>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</si>
  <si>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מגדל- קופת גמל מרכזית לפיצויים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</si>
</sst>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-5.5697389601785333E-4</v>
      </c>
      <c r="D8" s="11">
        <v>8.6408071157285105E-2</v>
      </c>
      <c r="E8" s="29">
        <v>-1.9030218010171435E-4</v>
      </c>
      <c r="F8" s="30">
        <v>0.10576850586130838</v>
      </c>
      <c r="G8" s="10">
        <v>1.3734833137778318E-4</v>
      </c>
      <c r="H8" s="11">
        <v>0.10403133302998681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2.7395596076119004E-3</v>
      </c>
      <c r="D9" s="11">
        <v>0.18709430565601423</v>
      </c>
      <c r="E9" s="29">
        <v>1.272870655039039E-3</v>
      </c>
      <c r="F9" s="30">
        <v>0.18428610088985212</v>
      </c>
      <c r="G9" s="10">
        <v>1.5285839876654551E-3</v>
      </c>
      <c r="H9" s="11">
        <v>0.18284813326609722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2.3634003447283035E-3</v>
      </c>
      <c r="D12" s="11">
        <v>0.18473928871717754</v>
      </c>
      <c r="E12" s="29">
        <v>1.9954782083301007E-3</v>
      </c>
      <c r="F12" s="30">
        <v>0.18060684655434944</v>
      </c>
      <c r="G12" s="10">
        <v>1.6212640910678556E-3</v>
      </c>
      <c r="H12" s="11">
        <v>0.18239921222171565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4.0206120631682782E-4</v>
      </c>
      <c r="D13" s="11">
        <v>1.7106581743128586E-2</v>
      </c>
      <c r="E13" s="29">
        <v>1.6718181166795816E-4</v>
      </c>
      <c r="F13" s="30">
        <v>1.8315861433982998E-2</v>
      </c>
      <c r="G13" s="10">
        <v>1.8951565320444812E-4</v>
      </c>
      <c r="H13" s="11">
        <v>1.8560499163100024E-2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5.6427208735653472E-3</v>
      </c>
      <c r="D14" s="11">
        <v>0.10665609420840104</v>
      </c>
      <c r="E14" s="29">
        <v>1.9127204130285839E-3</v>
      </c>
      <c r="F14" s="30">
        <v>0.1066512516599727</v>
      </c>
      <c r="G14" s="10">
        <v>-8.1811283749303181E-4</v>
      </c>
      <c r="H14" s="11">
        <v>0.1056128529379626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1.1190001523726567E-2</v>
      </c>
      <c r="D15" s="11">
        <v>0.33041240398702182</v>
      </c>
      <c r="E15" s="29">
        <v>3.1500939166073977E-3</v>
      </c>
      <c r="F15" s="30">
        <v>0.311338040213194</v>
      </c>
      <c r="G15" s="10">
        <v>6.5122994840686585E-3</v>
      </c>
      <c r="H15" s="11">
        <v>0.31115543453120104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5.2612464417324615E-5</v>
      </c>
      <c r="D16" s="11">
        <v>2.6255931451317261E-2</v>
      </c>
      <c r="E16" s="29">
        <v>-7.125528595490069E-5</v>
      </c>
      <c r="F16" s="30">
        <v>2.5951142853885549E-2</v>
      </c>
      <c r="G16" s="10">
        <v>5.2190976961280445E-4</v>
      </c>
      <c r="H16" s="11">
        <v>2.6338796231846168E-2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1.3946660666902248E-6</v>
      </c>
      <c r="D18" s="11">
        <v>3.176834825241267E-6</v>
      </c>
      <c r="E18" s="29">
        <v>-6.8399602779323219E-7</v>
      </c>
      <c r="F18" s="30">
        <v>2.8308608398792145E-6</v>
      </c>
      <c r="G18" s="10">
        <v>2.6453331399839234E-7</v>
      </c>
      <c r="H18" s="11">
        <v>3.1010036001368085E-6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4.9362328091054541E-3</v>
      </c>
      <c r="D19" s="11">
        <v>-1.2376690844332917E-2</v>
      </c>
      <c r="E19" s="29">
        <v>1.2659840103911278E-3</v>
      </c>
      <c r="F19" s="30">
        <v>-7.4939969898361611E-3</v>
      </c>
      <c r="G19" s="10">
        <v>-1.332752280184398E-3</v>
      </c>
      <c r="H19" s="11">
        <v>-3.6171096724311839E-3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2.3169173096638959E-5</v>
      </c>
      <c r="F21" s="30">
        <v>2.9260895887040722E-3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1.5289904004794426E-3</v>
      </c>
      <c r="D22" s="11">
        <v>7.3700837089162308E-2</v>
      </c>
      <c r="E22" s="29">
        <v>8.7474327392356339E-4</v>
      </c>
      <c r="F22" s="30">
        <v>7.1647327073747158E-2</v>
      </c>
      <c r="G22" s="10">
        <v>9.6071039583858569E-4</v>
      </c>
      <c r="H22" s="11">
        <v>7.2667747286921616E-2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2.8300000000000002E-2</v>
      </c>
      <c r="D27" s="15">
        <v>1.0000000000000002</v>
      </c>
      <c r="E27" s="31">
        <v>1.04E-2</v>
      </c>
      <c r="F27" s="32">
        <v>1.0000000000000002</v>
      </c>
      <c r="G27" s="14">
        <v>9.3210311284721604E-3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4069</v>
      </c>
      <c r="D28" s="47"/>
      <c r="E28" s="48">
        <v>1528</v>
      </c>
      <c r="F28" s="49"/>
      <c r="G28" s="46">
        <v>1353</v>
      </c>
      <c r="H28" s="47"/>
      <c r="I28" s="48"/>
      <c r="J28" s="49"/>
      <c r="K28" s="46"/>
      <c r="L28" s="47"/>
      <c r="M28" s="48"/>
      <c r="N28" s="49"/>
      <c r="O28" s="46"/>
      <c r="P28" s="47"/>
      <c r="Q28" s="48"/>
      <c r="R28" s="49"/>
      <c r="S28" s="46"/>
      <c r="T28" s="47"/>
      <c r="U28" s="48"/>
      <c r="V28" s="49"/>
      <c r="W28" s="46"/>
      <c r="X28" s="47"/>
      <c r="Y28" s="48"/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1.6606872368856655E-2</v>
      </c>
      <c r="D34" s="19">
        <v>0.62000531865169228</v>
      </c>
      <c r="E34" s="33">
        <v>7.2972929809093584E-3</v>
      </c>
      <c r="F34" s="34">
        <v>0.64260910932906479</v>
      </c>
      <c r="G34" s="18">
        <v>1.868871443976802E-3</v>
      </c>
      <c r="H34" s="19">
        <v>0.64600734139688132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1.1693127631143345E-2</v>
      </c>
      <c r="D35" s="11">
        <v>0.37999468134830772</v>
      </c>
      <c r="E35" s="29">
        <v>3.1027070190906419E-3</v>
      </c>
      <c r="F35" s="30">
        <v>0.35739089067093521</v>
      </c>
      <c r="G35" s="10">
        <v>7.4521596844953587E-3</v>
      </c>
      <c r="H35" s="11">
        <v>0.35399265860311868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2.8300000000000002E-2</v>
      </c>
      <c r="D36" s="15">
        <v>1</v>
      </c>
      <c r="E36" s="31">
        <v>1.04E-2</v>
      </c>
      <c r="F36" s="32">
        <v>1</v>
      </c>
      <c r="G36" s="14">
        <v>9.3210311284721604E-3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2.1446613179330831E-2</v>
      </c>
      <c r="D41" s="19">
        <v>0.9215468945789419</v>
      </c>
      <c r="E41" s="33">
        <v>8.0927363230596482E-3</v>
      </c>
      <c r="F41" s="34">
        <v>0.91731854935079016</v>
      </c>
      <c r="G41" s="18">
        <v>9.5053758952176066E-3</v>
      </c>
      <c r="H41" s="19">
        <v>0.91237492262977105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6.8533868206691719E-3</v>
      </c>
      <c r="D42" s="11">
        <v>7.8453105421058184E-2</v>
      </c>
      <c r="E42" s="29">
        <v>2.3072636769403496E-3</v>
      </c>
      <c r="F42" s="30">
        <v>8.2681450649209828E-2</v>
      </c>
      <c r="G42" s="10">
        <v>-1.8434476674544553E-4</v>
      </c>
      <c r="H42" s="11">
        <v>8.7625077370228829E-2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2.8300000000000002E-2</v>
      </c>
      <c r="D43" s="15">
        <v>1</v>
      </c>
      <c r="E43" s="31">
        <v>1.04E-2</v>
      </c>
      <c r="F43" s="32">
        <v>1</v>
      </c>
      <c r="G43" s="14">
        <v>9.3210311284721604E-3</v>
      </c>
      <c r="H43" s="15">
        <v>0.99999999999999989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55"/>
      <c r="H45" s="55"/>
      <c r="I45" s="55"/>
      <c r="J45" s="56"/>
    </row>
    <row r="46" spans="2:26" ht="15.75">
      <c r="B46" s="23" t="s">
        <v>39</v>
      </c>
      <c r="C46" s="52" t="str">
        <f ca="1">CONCATENATE(INDIRECT(CONCATENATE($C$2,C4))," - ",INDIRECT(CONCATENATE($C$2,G4))," ",$B$4)</f>
        <v>ינואר - מרץ 2019</v>
      </c>
      <c r="D46" s="53"/>
      <c r="E46" s="50" t="str">
        <f ca="1">CONCATENATE(INDIRECT(CONCATENATE($C$2,C4))," - ",INDIRECT(CONCATENATE($C$2,M4))," ",$B$4)</f>
        <v>ינואר - יוני 2019</v>
      </c>
      <c r="F46" s="51"/>
      <c r="G46" s="52" t="str">
        <f ca="1">CONCATENATE(INDIRECT(CONCATENATE($C$2,C4))," - ",INDIRECT(CONCATENATE($C$2,S4))," ",$B$4)</f>
        <v>ינואר - ספטמבר 2019</v>
      </c>
      <c r="H46" s="53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-6.0992437395923638E-4</v>
      </c>
      <c r="D48" s="11">
        <f>H8</f>
        <v>0.10403133302998681</v>
      </c>
      <c r="E48" s="29"/>
      <c r="F48" s="30"/>
      <c r="G48" s="10"/>
      <c r="H48" s="11"/>
      <c r="I48" s="29"/>
      <c r="J48" s="30"/>
      <c r="L48" s="37"/>
    </row>
    <row r="49" spans="2:12">
      <c r="B49" s="12" t="s">
        <v>7</v>
      </c>
      <c r="C49" s="10">
        <f t="shared" ref="C49:C67" si="0">(C9+1)*(E9+1)*(G9+1)-1</f>
        <v>5.5506400223328534E-3</v>
      </c>
      <c r="D49" s="11">
        <f t="shared" ref="D49:D67" si="1">H9</f>
        <v>0.18284813326609722</v>
      </c>
      <c r="E49" s="29"/>
      <c r="F49" s="30"/>
      <c r="G49" s="10"/>
      <c r="H49" s="11"/>
      <c r="I49" s="29"/>
      <c r="J49" s="30"/>
      <c r="L49" s="37"/>
    </row>
    <row r="50" spans="2:12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  <c r="L50" s="37"/>
    </row>
    <row r="51" spans="2:12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  <c r="L51" s="37"/>
    </row>
    <row r="52" spans="2:12">
      <c r="B52" s="12" t="s">
        <v>13</v>
      </c>
      <c r="C52" s="10">
        <f t="shared" si="0"/>
        <v>5.9919332973530359E-3</v>
      </c>
      <c r="D52" s="11">
        <f t="shared" si="1"/>
        <v>0.18239921222171565</v>
      </c>
      <c r="E52" s="29"/>
      <c r="F52" s="30"/>
      <c r="G52" s="10"/>
      <c r="H52" s="11"/>
      <c r="I52" s="29"/>
      <c r="J52" s="30"/>
      <c r="L52" s="37"/>
    </row>
    <row r="53" spans="2:12">
      <c r="B53" s="12" t="s">
        <v>15</v>
      </c>
      <c r="C53" s="10">
        <f t="shared" si="0"/>
        <v>7.5893378171110193E-4</v>
      </c>
      <c r="D53" s="11">
        <f t="shared" si="1"/>
        <v>1.8560499163100024E-2</v>
      </c>
      <c r="E53" s="29"/>
      <c r="F53" s="30"/>
      <c r="G53" s="10"/>
      <c r="H53" s="11"/>
      <c r="I53" s="29"/>
      <c r="J53" s="30"/>
      <c r="L53" s="37"/>
    </row>
    <row r="54" spans="2:12">
      <c r="B54" s="12" t="s">
        <v>17</v>
      </c>
      <c r="C54" s="10">
        <f t="shared" si="0"/>
        <v>6.7419313631424949E-3</v>
      </c>
      <c r="D54" s="11">
        <f t="shared" si="1"/>
        <v>0.1056128529379626</v>
      </c>
      <c r="E54" s="29"/>
      <c r="F54" s="30"/>
      <c r="G54" s="10"/>
      <c r="H54" s="11"/>
      <c r="I54" s="29"/>
      <c r="J54" s="30"/>
      <c r="L54" s="37"/>
    </row>
    <row r="55" spans="2:12">
      <c r="B55" s="12" t="s">
        <v>19</v>
      </c>
      <c r="C55" s="10">
        <f t="shared" si="0"/>
        <v>2.0981261031930432E-2</v>
      </c>
      <c r="D55" s="11">
        <f t="shared" si="1"/>
        <v>0.31115543453120104</v>
      </c>
      <c r="E55" s="29"/>
      <c r="F55" s="30"/>
      <c r="G55" s="10"/>
      <c r="H55" s="11"/>
      <c r="I55" s="29"/>
      <c r="J55" s="30"/>
      <c r="L55" s="37"/>
    </row>
    <row r="56" spans="2:12">
      <c r="B56" s="12" t="s">
        <v>21</v>
      </c>
      <c r="C56" s="10">
        <f t="shared" si="0"/>
        <v>5.0325346733171017E-4</v>
      </c>
      <c r="D56" s="11">
        <f t="shared" si="1"/>
        <v>2.6338796231846168E-2</v>
      </c>
      <c r="E56" s="29"/>
      <c r="F56" s="30"/>
      <c r="G56" s="10"/>
      <c r="H56" s="11"/>
      <c r="I56" s="29"/>
      <c r="J56" s="30"/>
      <c r="L56" s="37"/>
    </row>
    <row r="57" spans="2:12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  <c r="L57" s="37"/>
    </row>
    <row r="58" spans="2:12">
      <c r="B58" s="12" t="s">
        <v>25</v>
      </c>
      <c r="C58" s="10">
        <f t="shared" si="0"/>
        <v>9.7520258690586559E-7</v>
      </c>
      <c r="D58" s="11">
        <f t="shared" si="1"/>
        <v>3.1010036001368085E-6</v>
      </c>
      <c r="E58" s="29"/>
      <c r="F58" s="30"/>
      <c r="G58" s="10"/>
      <c r="H58" s="11"/>
      <c r="I58" s="29"/>
      <c r="J58" s="30"/>
      <c r="L58" s="37"/>
    </row>
    <row r="59" spans="2:12">
      <c r="B59" s="12" t="s">
        <v>26</v>
      </c>
      <c r="C59" s="10">
        <f t="shared" si="0"/>
        <v>4.8674393838867847E-3</v>
      </c>
      <c r="D59" s="11">
        <f t="shared" si="1"/>
        <v>-3.6171096724311839E-3</v>
      </c>
      <c r="E59" s="29"/>
      <c r="F59" s="30"/>
      <c r="G59" s="10"/>
      <c r="H59" s="11"/>
      <c r="I59" s="29"/>
      <c r="J59" s="30"/>
      <c r="L59" s="37"/>
    </row>
    <row r="60" spans="2:12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  <c r="L60" s="37"/>
    </row>
    <row r="61" spans="2:12">
      <c r="B61" s="12" t="s">
        <v>28</v>
      </c>
      <c r="C61" s="10">
        <f t="shared" si="0"/>
        <v>2.3169173096748708E-5</v>
      </c>
      <c r="D61" s="11">
        <f t="shared" si="1"/>
        <v>0</v>
      </c>
      <c r="E61" s="29"/>
      <c r="F61" s="30"/>
      <c r="G61" s="10"/>
      <c r="H61" s="11"/>
      <c r="I61" s="29"/>
      <c r="J61" s="30"/>
      <c r="L61" s="37"/>
    </row>
    <row r="62" spans="2:12">
      <c r="B62" s="12" t="s">
        <v>29</v>
      </c>
      <c r="C62" s="10">
        <f t="shared" si="0"/>
        <v>3.3680921211651782E-3</v>
      </c>
      <c r="D62" s="11">
        <f t="shared" si="1"/>
        <v>7.2667747286921616E-2</v>
      </c>
      <c r="E62" s="29"/>
      <c r="F62" s="30"/>
      <c r="G62" s="10"/>
      <c r="H62" s="11"/>
      <c r="I62" s="29"/>
      <c r="J62" s="30"/>
      <c r="L62" s="37"/>
    </row>
    <row r="63" spans="2:12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  <c r="L63" s="37"/>
    </row>
    <row r="64" spans="2:12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  <c r="L64" s="37"/>
    </row>
    <row r="65" spans="2:12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  <c r="L65" s="37"/>
    </row>
    <row r="66" spans="2:12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  <c r="L66" s="37"/>
    </row>
    <row r="67" spans="2:12">
      <c r="B67" s="13" t="s">
        <v>44</v>
      </c>
      <c r="C67" s="44">
        <f t="shared" si="0"/>
        <v>4.867881839902588E-2</v>
      </c>
      <c r="D67" s="45">
        <f t="shared" si="1"/>
        <v>1</v>
      </c>
      <c r="E67" s="40"/>
      <c r="F67" s="41"/>
      <c r="G67" s="44"/>
      <c r="H67" s="15"/>
      <c r="I67" s="40"/>
      <c r="J67" s="41"/>
    </row>
    <row r="68" spans="2:12">
      <c r="B68" s="35" t="s">
        <v>40</v>
      </c>
      <c r="C68" s="46">
        <f>C28+E28+G28</f>
        <v>6950</v>
      </c>
      <c r="D68" s="47"/>
      <c r="E68" s="48"/>
      <c r="F68" s="49"/>
      <c r="G68" s="46"/>
      <c r="H68" s="47"/>
      <c r="I68" s="48"/>
      <c r="J68" s="49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54" t="s">
        <v>0</v>
      </c>
      <c r="D70" s="55"/>
      <c r="E70" s="55"/>
      <c r="F70" s="55"/>
      <c r="G70" s="55"/>
      <c r="H70" s="55"/>
      <c r="I70" s="55"/>
      <c r="J70" s="56"/>
    </row>
    <row r="71" spans="2:12" ht="15.75">
      <c r="B71" s="23" t="s">
        <v>39</v>
      </c>
      <c r="C71" s="52" t="str">
        <f ca="1">CONCATENATE(INDIRECT(CONCATENATE($C$2,$C$4))," - ",INDIRECT(CONCATENATE($C$2,$G$4))," ",$B$4)</f>
        <v>ינואר - מרץ 2019</v>
      </c>
      <c r="D71" s="53"/>
      <c r="E71" s="50" t="str">
        <f ca="1">CONCATENATE(INDIRECT(CONCATENATE($C$2,$C$4))," - ",INDIRECT(CONCATENATE($C$2,$M4))," ",$B$4)</f>
        <v>ינואר - יוני 2019</v>
      </c>
      <c r="F71" s="51"/>
      <c r="G71" s="52" t="str">
        <f ca="1">CONCATENATE(INDIRECT(CONCATENATE($C$2,$C$4))," - ",INDIRECT(CONCATENATE($C$2,$S$4))," ",$B$4)</f>
        <v>ינואר - ספטמבר 2019</v>
      </c>
      <c r="H71" s="53"/>
      <c r="I71" s="50" t="str">
        <f ca="1">CONCATENATE(INDIRECT(CONCATENATE($C$2,$C$4))," - ",INDIRECT(CONCATENATE($C$2,$Y4))," ",$B$4)</f>
        <v>ינואר - דצמבר 2019</v>
      </c>
      <c r="J71" s="51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f>(C34+1)*(E34+1)*(G34+1)-1</f>
        <v>2.5939122298513473E-2</v>
      </c>
      <c r="D73" s="19">
        <f>H34</f>
        <v>0.64600734139688132</v>
      </c>
      <c r="E73" s="33"/>
      <c r="F73" s="34"/>
      <c r="G73" s="18"/>
      <c r="H73" s="19"/>
      <c r="I73" s="33"/>
      <c r="J73" s="34"/>
    </row>
    <row r="74" spans="2:12">
      <c r="B74" s="12" t="s">
        <v>36</v>
      </c>
      <c r="C74" s="18">
        <f t="shared" ref="C74:C75" si="2">(C35+1)*(E35+1)*(G35+1)-1</f>
        <v>2.2394805973340093E-2</v>
      </c>
      <c r="D74" s="19">
        <f t="shared" ref="D74:D75" si="3">H35</f>
        <v>0.35399265860311868</v>
      </c>
      <c r="E74" s="33"/>
      <c r="F74" s="34"/>
      <c r="G74" s="18"/>
      <c r="H74" s="19"/>
      <c r="I74" s="33"/>
      <c r="J74" s="34"/>
    </row>
    <row r="75" spans="2:12">
      <c r="B75" s="13" t="s">
        <v>44</v>
      </c>
      <c r="C75" s="42">
        <f t="shared" si="2"/>
        <v>4.867881839902588E-2</v>
      </c>
      <c r="D75" s="43">
        <f t="shared" si="3"/>
        <v>1</v>
      </c>
      <c r="E75" s="38"/>
      <c r="F75" s="39"/>
      <c r="G75" s="42"/>
      <c r="H75" s="43"/>
      <c r="I75" s="38"/>
      <c r="J75" s="39"/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54" t="s">
        <v>0</v>
      </c>
      <c r="D77" s="55"/>
      <c r="E77" s="55"/>
      <c r="F77" s="55"/>
      <c r="G77" s="55"/>
      <c r="H77" s="55"/>
      <c r="I77" s="55"/>
      <c r="J77" s="56"/>
    </row>
    <row r="78" spans="2:12" ht="15.75">
      <c r="B78" s="23" t="s">
        <v>39</v>
      </c>
      <c r="C78" s="52" t="str">
        <f ca="1">CONCATENATE(INDIRECT(CONCATENATE($C$2,$C$4))," - ",INDIRECT(CONCATENATE($C$2,$G$4))," ",$B$4)</f>
        <v>ינואר - מרץ 2019</v>
      </c>
      <c r="D78" s="53"/>
      <c r="E78" s="50" t="str">
        <f ca="1">CONCATENATE(INDIRECT(CONCATENATE($C$2,$C$4))," - ",INDIRECT(CONCATENATE($C$2,$M$4))," ",$B$4)</f>
        <v>ינואר - יוני 2019</v>
      </c>
      <c r="F78" s="51"/>
      <c r="G78" s="52" t="str">
        <f ca="1">CONCATENATE(INDIRECT(CONCATENATE($C$2,$C$4))," - ",INDIRECT(CONCATENATE($C$2,$S$4))," ",$B$4)</f>
        <v>ינואר - ספטמבר 2019</v>
      </c>
      <c r="H78" s="53"/>
      <c r="I78" s="50" t="str">
        <f ca="1">CONCATENATE(INDIRECT(CONCATENATE($C$2,$C$4))," - ",INDIRECT(CONCATENATE($C$2,$Y$4))," ",$B$4)</f>
        <v>ינואר - דצמבר 2019</v>
      </c>
      <c r="J78" s="51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f>(C41+1)*(E41+1)*(G41+1)-1</f>
        <v>3.9500719573823728E-2</v>
      </c>
      <c r="D80" s="19">
        <f>H41</f>
        <v>0.91237492262977105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8.990426668395779E-3</v>
      </c>
      <c r="D81" s="19">
        <f t="shared" ref="D81:D82" si="5">H42</f>
        <v>8.7625077370228829E-2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2">
        <f t="shared" si="4"/>
        <v>4.867881839902588E-2</v>
      </c>
      <c r="D82" s="43">
        <f t="shared" si="5"/>
        <v>0.99999999999999989</v>
      </c>
      <c r="E82" s="38"/>
      <c r="F82" s="39"/>
      <c r="G82" s="42"/>
      <c r="H82" s="43"/>
      <c r="I82" s="38"/>
      <c r="J82" s="39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FF6D6B5B-EB15-4BA6-8349-E3716067C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