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E32" i="5"/>
  <c r="C6" i="5"/>
  <c r="C39" i="5"/>
  <c r="C32" i="5"/>
  <c r="E39" i="5"/>
  <c r="G4" i="5" l="1"/>
  <c r="C71" i="5"/>
  <c r="G6" i="5"/>
  <c r="G32" i="5"/>
  <c r="G39" i="5"/>
  <c r="E6" i="5"/>
  <c r="C46" i="5"/>
  <c r="I4" i="5" l="1"/>
  <c r="C78" i="5"/>
  <c r="I6" i="5"/>
  <c r="I39" i="5"/>
  <c r="I32" i="5"/>
  <c r="K4" i="5" l="1"/>
  <c r="K39" i="5"/>
  <c r="K32" i="5"/>
  <c r="K6" i="5"/>
  <c r="M4" i="5" l="1"/>
  <c r="E78" i="5"/>
  <c r="M32" i="5"/>
  <c r="E46" i="5"/>
  <c r="O4" i="5" l="1"/>
  <c r="E71" i="5"/>
  <c r="O32" i="5"/>
  <c r="M39" i="5"/>
  <c r="M6" i="5"/>
  <c r="O6" i="5"/>
  <c r="Q4" i="5" l="1"/>
  <c r="S4" i="5" s="1"/>
  <c r="Q6" i="5"/>
  <c r="Q32" i="5"/>
  <c r="S32" i="5"/>
  <c r="G46" i="5"/>
  <c r="S39" i="5"/>
  <c r="G71" i="5"/>
  <c r="O39" i="5"/>
  <c r="U4" i="5" l="1"/>
  <c r="U39" i="5"/>
  <c r="Q39" i="5"/>
  <c r="S6" i="5"/>
  <c r="U32" i="5"/>
  <c r="G78" i="5"/>
  <c r="W4" i="5" l="1"/>
  <c r="W39" i="5"/>
  <c r="U6" i="5"/>
  <c r="W32" i="5"/>
  <c r="Y4" i="5" l="1"/>
  <c r="I71" i="5"/>
  <c r="I78" i="5"/>
  <c r="Y39" i="5"/>
  <c r="I46" i="5"/>
  <c r="Y6" i="5"/>
  <c r="W6" i="5"/>
  <c r="Y32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<sst xmlns="http://schemas.openxmlformats.org/spreadsheetml/2006/main" count="179" uniqueCount="47">
  <si>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</si>
  <si>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</si>
  <si>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</si>
  <si>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</si>
  <si>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</si>
  <si>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</si>
  <si>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</si>
  <si>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</si>
  <si>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</si>
  <si>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</si>
  <si>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</si>
  <si>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</si>
  <si>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</si>
  <si>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</si>
  <si>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</si>
  <si>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</si>
  <si>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</si>
  <si>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</si>
  <si>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</si>
  <si>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</si>
  <si>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</si>
  <si>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</si>
  <si>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</si>
  <si>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</si>
  <si>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</si>
  <si>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</si>
  <si>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</si>
  <si>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</si>
  <si>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</si>
  <si>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</si>
  <si>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</si>
  <si>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</si>
  <si>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</si>
  <si>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</si>
  <si>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</si>
  <si>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</si>
  <si>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</si>
  <si>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</si>
  <si>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</si>
  <si>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</si>
  <si>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</si>
  <si>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</si>
  <si>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</si>
  <si>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</si>
  <si>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</si>
  <si>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</si>
  <si>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אג"ח ממשלתי ישראלי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</si>
</sst>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4.8126933432635591E-2</v>
      </c>
      <c r="E8" s="29">
        <v>0</v>
      </c>
      <c r="F8" s="30">
        <v>4.7836537007411549E-2</v>
      </c>
      <c r="G8" s="10">
        <v>0</v>
      </c>
      <c r="H8" s="11">
        <v>4.237875228029897E-2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1.3300000000000001E-2</v>
      </c>
      <c r="D9" s="11">
        <v>0.95187306656736437</v>
      </c>
      <c r="E9" s="29">
        <v>6.4999999999999997E-3</v>
      </c>
      <c r="F9" s="30">
        <v>0.95216346299258847</v>
      </c>
      <c r="G9" s="10">
        <v>8.3093614382054905E-3</v>
      </c>
      <c r="H9" s="11">
        <v>0.95762124771970114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1.3300000000000001E-2</v>
      </c>
      <c r="D27" s="15">
        <v>1</v>
      </c>
      <c r="E27" s="31">
        <v>6.5000000000000006E-3</v>
      </c>
      <c r="F27" s="32">
        <v>1</v>
      </c>
      <c r="G27" s="14">
        <v>8.3093614382054905E-3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4">
        <v>3687</v>
      </c>
      <c r="D28" s="55"/>
      <c r="E28" s="52">
        <v>1802</v>
      </c>
      <c r="F28" s="53"/>
      <c r="G28" s="54">
        <v>2310</v>
      </c>
      <c r="H28" s="55"/>
      <c r="I28" s="52"/>
      <c r="J28" s="53"/>
      <c r="K28" s="54"/>
      <c r="L28" s="55"/>
      <c r="M28" s="52"/>
      <c r="N28" s="53"/>
      <c r="O28" s="54"/>
      <c r="P28" s="55"/>
      <c r="Q28" s="52"/>
      <c r="R28" s="53"/>
      <c r="S28" s="54"/>
      <c r="T28" s="55"/>
      <c r="U28" s="52"/>
      <c r="V28" s="53"/>
      <c r="W28" s="54"/>
      <c r="X28" s="55"/>
      <c r="Y28" s="52"/>
      <c r="Z28" s="53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1.3300000000000003E-2</v>
      </c>
      <c r="D34" s="19">
        <v>1</v>
      </c>
      <c r="E34" s="33">
        <v>6.5000000000000014E-3</v>
      </c>
      <c r="F34" s="34">
        <v>1</v>
      </c>
      <c r="G34" s="18">
        <v>8.3093614382054905E-3</v>
      </c>
      <c r="H34" s="19">
        <v>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1.3300000000000001E-2</v>
      </c>
      <c r="D36" s="15">
        <v>1</v>
      </c>
      <c r="E36" s="31">
        <v>6.5000000000000006E-3</v>
      </c>
      <c r="F36" s="32">
        <v>1</v>
      </c>
      <c r="G36" s="14">
        <v>8.3093614382054905E-3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1.3300000000000003E-2</v>
      </c>
      <c r="D41" s="19">
        <v>1</v>
      </c>
      <c r="E41" s="33">
        <v>6.5000000000000014E-3</v>
      </c>
      <c r="F41" s="34">
        <v>1</v>
      </c>
      <c r="G41" s="18">
        <v>8.3093614382054905E-3</v>
      </c>
      <c r="H41" s="19">
        <v>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1.3300000000000001E-2</v>
      </c>
      <c r="D43" s="15">
        <v>1</v>
      </c>
      <c r="E43" s="31">
        <v>6.5000000000000006E-3</v>
      </c>
      <c r="F43" s="32">
        <v>1</v>
      </c>
      <c r="G43" s="14">
        <v>8.3093614382054905E-3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39</v>
      </c>
      <c r="C46" s="48" t="str">
        <f ca="1">CONCATENATE(INDIRECT(CONCATENATE($C$2,C4))," - ",INDIRECT(CONCATENATE($C$2,G4))," ",$B$4)</f>
        <v>ינואר - מרץ 2019</v>
      </c>
      <c r="D46" s="49"/>
      <c r="E46" s="50" t="str">
        <f ca="1">CONCATENATE(INDIRECT(CONCATENATE($C$2,C4))," - ",INDIRECT(CONCATENATE($C$2,M4))," ",$B$4)</f>
        <v>ינואר - יוני 2019</v>
      </c>
      <c r="F46" s="51"/>
      <c r="G46" s="48" t="str">
        <f ca="1">CONCATENATE(INDIRECT(CONCATENATE($C$2,C4))," - ",INDIRECT(CONCATENATE($C$2,S4))," ",$B$4)</f>
        <v>ינואר - ספטמבר 2019</v>
      </c>
      <c r="H46" s="49"/>
      <c r="I46" s="50" t="str">
        <f ca="1">CONCATENATE(INDIRECT(CONCATENATE($C$2,C4))," - ",INDIRECT(CONCATENATE($C$2,Y4))," ",$B$4)</f>
        <v>ינואר - דצמבר 2019</v>
      </c>
      <c r="J46" s="5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0</v>
      </c>
      <c r="D48" s="11">
        <f>H8</f>
        <v>4.237875228029897E-2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f t="shared" ref="C49:C67" si="0">(C9+1)*(E9+1)*(G9+1)-1</f>
        <v>2.8361055138978353E-2</v>
      </c>
      <c r="D49" s="11">
        <f t="shared" ref="D49:D67" si="1">H9</f>
        <v>0.95762124771970114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f t="shared" si="0"/>
        <v>0</v>
      </c>
      <c r="D52" s="11">
        <f t="shared" si="1"/>
        <v>0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f t="shared" si="0"/>
        <v>0</v>
      </c>
      <c r="D53" s="11">
        <f t="shared" si="1"/>
        <v>0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f t="shared" si="0"/>
        <v>0</v>
      </c>
      <c r="D54" s="11">
        <f t="shared" si="1"/>
        <v>0</v>
      </c>
      <c r="E54" s="29"/>
      <c r="F54" s="30"/>
      <c r="G54" s="10"/>
      <c r="H54" s="11"/>
      <c r="I54" s="29"/>
      <c r="J54" s="30"/>
    </row>
    <row r="55" spans="2:10">
      <c r="B55" s="12" t="s">
        <v>19</v>
      </c>
      <c r="C55" s="10">
        <f t="shared" si="0"/>
        <v>0</v>
      </c>
      <c r="D55" s="11">
        <f t="shared" si="1"/>
        <v>0</v>
      </c>
      <c r="E55" s="29"/>
      <c r="F55" s="30"/>
      <c r="G55" s="10"/>
      <c r="H55" s="11"/>
      <c r="I55" s="29"/>
      <c r="J55" s="30"/>
    </row>
    <row r="56" spans="2:10">
      <c r="B56" s="12" t="s">
        <v>21</v>
      </c>
      <c r="C56" s="10">
        <f t="shared" si="0"/>
        <v>0</v>
      </c>
      <c r="D56" s="11">
        <f t="shared" si="1"/>
        <v>0</v>
      </c>
      <c r="E56" s="29"/>
      <c r="F56" s="30"/>
      <c r="G56" s="10"/>
      <c r="H56" s="11"/>
      <c r="I56" s="29"/>
      <c r="J56" s="30"/>
    </row>
    <row r="57" spans="2:10">
      <c r="B57" s="12" t="s">
        <v>23</v>
      </c>
      <c r="C57" s="10">
        <f t="shared" si="0"/>
        <v>0</v>
      </c>
      <c r="D57" s="11">
        <f t="shared" si="1"/>
        <v>0</v>
      </c>
      <c r="E57" s="29"/>
      <c r="F57" s="30"/>
      <c r="G57" s="10"/>
      <c r="H57" s="11"/>
      <c r="I57" s="29"/>
      <c r="J57" s="30"/>
    </row>
    <row r="58" spans="2:10">
      <c r="B58" s="12" t="s">
        <v>25</v>
      </c>
      <c r="C58" s="10">
        <f t="shared" si="0"/>
        <v>0</v>
      </c>
      <c r="D58" s="11">
        <f t="shared" si="1"/>
        <v>0</v>
      </c>
      <c r="E58" s="29"/>
      <c r="F58" s="30"/>
      <c r="G58" s="10"/>
      <c r="H58" s="11"/>
      <c r="I58" s="29"/>
      <c r="J58" s="30"/>
    </row>
    <row r="59" spans="2:10">
      <c r="B59" s="12" t="s">
        <v>26</v>
      </c>
      <c r="C59" s="10">
        <f t="shared" si="0"/>
        <v>0</v>
      </c>
      <c r="D59" s="11">
        <f t="shared" si="1"/>
        <v>0</v>
      </c>
      <c r="E59" s="29"/>
      <c r="F59" s="30"/>
      <c r="G59" s="10"/>
      <c r="H59" s="11"/>
      <c r="I59" s="29"/>
      <c r="J59" s="30"/>
    </row>
    <row r="60" spans="2:10">
      <c r="B60" s="12" t="s">
        <v>27</v>
      </c>
      <c r="C60" s="10">
        <f t="shared" si="0"/>
        <v>0</v>
      </c>
      <c r="D60" s="11">
        <f t="shared" si="1"/>
        <v>0</v>
      </c>
      <c r="E60" s="29"/>
      <c r="F60" s="30"/>
      <c r="G60" s="10"/>
      <c r="H60" s="11"/>
      <c r="I60" s="29"/>
      <c r="J60" s="30"/>
    </row>
    <row r="61" spans="2:10">
      <c r="B61" s="12" t="s">
        <v>28</v>
      </c>
      <c r="C61" s="10">
        <f t="shared" si="0"/>
        <v>0</v>
      </c>
      <c r="D61" s="11">
        <f t="shared" si="1"/>
        <v>0</v>
      </c>
      <c r="E61" s="29"/>
      <c r="F61" s="30"/>
      <c r="G61" s="10"/>
      <c r="H61" s="11"/>
      <c r="I61" s="29"/>
      <c r="J61" s="30"/>
    </row>
    <row r="62" spans="2:10">
      <c r="B62" s="12" t="s">
        <v>29</v>
      </c>
      <c r="C62" s="10">
        <f t="shared" si="0"/>
        <v>0</v>
      </c>
      <c r="D62" s="11">
        <f t="shared" si="1"/>
        <v>0</v>
      </c>
      <c r="E62" s="29"/>
      <c r="F62" s="30"/>
      <c r="G62" s="10"/>
      <c r="H62" s="11"/>
      <c r="I62" s="29"/>
      <c r="J62" s="30"/>
    </row>
    <row r="63" spans="2:10">
      <c r="B63" s="12" t="s">
        <v>30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</row>
    <row r="64" spans="2:10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</row>
    <row r="65" spans="2:10">
      <c r="B65" s="12" t="s">
        <v>32</v>
      </c>
      <c r="C65" s="10">
        <f t="shared" si="0"/>
        <v>0</v>
      </c>
      <c r="D65" s="11">
        <f t="shared" si="1"/>
        <v>0</v>
      </c>
      <c r="E65" s="29"/>
      <c r="F65" s="30"/>
      <c r="G65" s="10"/>
      <c r="H65" s="11"/>
      <c r="I65" s="29"/>
      <c r="J65" s="30"/>
    </row>
    <row r="66" spans="2:10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</row>
    <row r="67" spans="2:10">
      <c r="B67" s="13" t="s">
        <v>44</v>
      </c>
      <c r="C67" s="41">
        <f t="shared" si="0"/>
        <v>2.8361055138978353E-2</v>
      </c>
      <c r="D67" s="42">
        <f t="shared" si="1"/>
        <v>1</v>
      </c>
      <c r="E67" s="37"/>
      <c r="F67" s="38"/>
      <c r="G67" s="41"/>
      <c r="H67" s="15"/>
      <c r="I67" s="37"/>
      <c r="J67" s="38"/>
    </row>
    <row r="68" spans="2:10">
      <c r="B68" s="35" t="s">
        <v>40</v>
      </c>
      <c r="C68" s="54">
        <f>C28+E28+G28</f>
        <v>7799</v>
      </c>
      <c r="D68" s="55"/>
      <c r="E68" s="52"/>
      <c r="F68" s="53"/>
      <c r="G68" s="54"/>
      <c r="H68" s="55"/>
      <c r="I68" s="52"/>
      <c r="J68" s="53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39</v>
      </c>
      <c r="C71" s="48" t="str">
        <f ca="1">CONCATENATE(INDIRECT(CONCATENATE($C$2,$C$4))," - ",INDIRECT(CONCATENATE($C$2,$G$4))," ",$B$4)</f>
        <v>ינואר - מרץ 2019</v>
      </c>
      <c r="D71" s="49"/>
      <c r="E71" s="50" t="str">
        <f ca="1">CONCATENATE(INDIRECT(CONCATENATE($C$2,$C$4))," - ",INDIRECT(CONCATENATE($C$2,$M4))," ",$B$4)</f>
        <v>ינואר - יוני 2019</v>
      </c>
      <c r="F71" s="51"/>
      <c r="G71" s="48" t="str">
        <f ca="1">CONCATENATE(INDIRECT(CONCATENATE($C$2,$C$4))," - ",INDIRECT(CONCATENATE($C$2,$S$4))," ",$B$4)</f>
        <v>ינואר - ספטמבר 2019</v>
      </c>
      <c r="H71" s="49"/>
      <c r="I71" s="50" t="str">
        <f ca="1">CONCATENATE(INDIRECT(CONCATENATE($C$2,$C$4))," - ",INDIRECT(CONCATENATE($C$2,$Y4))," ",$B$4)</f>
        <v>ינואר - דצמבר 2019</v>
      </c>
      <c r="J71" s="51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2.8361055138978353E-2</v>
      </c>
      <c r="D73" s="19">
        <f>H34</f>
        <v>1</v>
      </c>
      <c r="E73" s="33"/>
      <c r="F73" s="34"/>
      <c r="G73" s="18"/>
      <c r="H73" s="19"/>
      <c r="I73" s="33"/>
      <c r="J73" s="34"/>
    </row>
    <row r="74" spans="2:10">
      <c r="B74" s="12" t="s">
        <v>36</v>
      </c>
      <c r="C74" s="18">
        <f t="shared" ref="C74:C75" si="2">(C35+1)*(E35+1)*(G35+1)-1</f>
        <v>0</v>
      </c>
      <c r="D74" s="19">
        <f t="shared" ref="D74:D75" si="3">H35</f>
        <v>0</v>
      </c>
      <c r="E74" s="33"/>
      <c r="F74" s="34"/>
      <c r="G74" s="18"/>
      <c r="H74" s="19"/>
      <c r="I74" s="33"/>
      <c r="J74" s="34"/>
    </row>
    <row r="75" spans="2:10">
      <c r="B75" s="13" t="s">
        <v>44</v>
      </c>
      <c r="C75" s="43">
        <f t="shared" si="2"/>
        <v>2.8361055138978353E-2</v>
      </c>
      <c r="D75" s="44">
        <f t="shared" si="3"/>
        <v>1</v>
      </c>
      <c r="E75" s="39"/>
      <c r="F75" s="40"/>
      <c r="G75" s="43"/>
      <c r="H75" s="44"/>
      <c r="I75" s="39"/>
      <c r="J75" s="40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39</v>
      </c>
      <c r="C78" s="48" t="str">
        <f ca="1">CONCATENATE(INDIRECT(CONCATENATE($C$2,$C$4))," - ",INDIRECT(CONCATENATE($C$2,$G$4))," ",$B$4)</f>
        <v>ינואר - מרץ 2019</v>
      </c>
      <c r="D78" s="49"/>
      <c r="E78" s="50" t="str">
        <f ca="1">CONCATENATE(INDIRECT(CONCATENATE($C$2,$C$4))," - ",INDIRECT(CONCATENATE($C$2,$M$4))," ",$B$4)</f>
        <v>ינואר - יוני 2019</v>
      </c>
      <c r="F78" s="51"/>
      <c r="G78" s="48" t="str">
        <f ca="1">CONCATENATE(INDIRECT(CONCATENATE($C$2,$C$4))," - ",INDIRECT(CONCATENATE($C$2,$S$4))," ",$B$4)</f>
        <v>ינואר - ספטמבר 2019</v>
      </c>
      <c r="H78" s="49"/>
      <c r="I78" s="50" t="str">
        <f ca="1">CONCATENATE(INDIRECT(CONCATENATE($C$2,$C$4))," - ",INDIRECT(CONCATENATE($C$2,$Y$4))," ",$B$4)</f>
        <v>ינואר - דצמבר 2019</v>
      </c>
      <c r="J78" s="51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2.8361055138978353E-2</v>
      </c>
      <c r="D80" s="19">
        <f>H41</f>
        <v>1</v>
      </c>
      <c r="E80" s="33"/>
      <c r="F80" s="34"/>
      <c r="G80" s="18"/>
      <c r="H80" s="19"/>
      <c r="I80" s="33"/>
      <c r="J80" s="34"/>
    </row>
    <row r="81" spans="2:10">
      <c r="B81" s="12" t="s">
        <v>38</v>
      </c>
      <c r="C81" s="18">
        <f t="shared" ref="C81:C82" si="4">(C42+1)*(E42+1)*(G42+1)-1</f>
        <v>0</v>
      </c>
      <c r="D81" s="19">
        <f t="shared" ref="D81:D82" si="5">H42</f>
        <v>0</v>
      </c>
      <c r="E81" s="33"/>
      <c r="F81" s="34"/>
      <c r="G81" s="18"/>
      <c r="H81" s="19"/>
      <c r="I81" s="33"/>
      <c r="J81" s="34"/>
    </row>
    <row r="82" spans="2:10">
      <c r="B82" s="13" t="s">
        <v>44</v>
      </c>
      <c r="C82" s="43">
        <f t="shared" si="4"/>
        <v>2.8361055138978353E-2</v>
      </c>
      <c r="D82" s="44">
        <f t="shared" si="5"/>
        <v>1</v>
      </c>
      <c r="E82" s="39"/>
      <c r="F82" s="40"/>
      <c r="G82" s="43"/>
      <c r="H82" s="44"/>
      <c r="I82" s="39"/>
      <c r="J82" s="40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2019-04-30T11:04:46+00:00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FAEC1A1F-4BCD-450B-8DE4-65D0C4A1582D}"/>
</file>

<file path=customXml/itemProps4.xml><?xml version="1.0" encoding="utf-8"?>
<ds:datastoreItem xmlns:ds="http://schemas.openxmlformats.org/officeDocument/2006/customXml" ds:itemID="{97CE2866-F2FB-403B-A362-4A35D9966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