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82" i="5" l="1"/>
  <c r="D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6" i="5"/>
  <c r="E39" i="5"/>
  <c r="C32" i="5"/>
  <c r="E32" i="5"/>
  <c r="C39" i="5"/>
  <c r="G4" i="5" l="1"/>
  <c r="E6" i="5"/>
  <c r="G6" i="5"/>
  <c r="G39" i="5"/>
  <c r="C46" i="5"/>
  <c r="G32" i="5"/>
  <c r="C71" i="5"/>
  <c r="I4" i="5" l="1"/>
  <c r="I32" i="5"/>
  <c r="C78" i="5"/>
  <c r="I39" i="5"/>
  <c r="I6" i="5"/>
  <c r="K4" i="5" l="1"/>
  <c r="K32" i="5"/>
  <c r="K6" i="5"/>
  <c r="K39" i="5"/>
  <c r="M4" i="5" l="1"/>
  <c r="M6" i="5"/>
  <c r="E71" i="5"/>
  <c r="E46" i="5"/>
  <c r="E78" i="5"/>
  <c r="M32" i="5"/>
  <c r="O4" i="5" l="1"/>
  <c r="M39" i="5"/>
  <c r="O6" i="5"/>
  <c r="O32" i="5"/>
  <c r="Q4" i="5" l="1"/>
  <c r="S4" i="5" s="1"/>
  <c r="Q6" i="5"/>
  <c r="O39" i="5"/>
  <c r="S39" i="5"/>
  <c r="S32" i="5"/>
  <c r="G46" i="5"/>
  <c r="Q32" i="5"/>
  <c r="G71" i="5"/>
  <c r="U4" i="5" l="1"/>
  <c r="G78" i="5"/>
  <c r="U32" i="5"/>
  <c r="Q39" i="5"/>
  <c r="U39" i="5"/>
  <c r="S6" i="5"/>
  <c r="W4" i="5" l="1"/>
  <c r="U6" i="5"/>
  <c r="W39" i="5"/>
  <c r="W32" i="5"/>
  <c r="Y4" i="5" l="1"/>
  <c r="Y32" i="5"/>
  <c r="W6" i="5"/>
  <c r="I71" i="5"/>
  <c r="I46" i="5"/>
  <c r="Y39" i="5"/>
  <c r="I78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<sst xmlns="http://schemas.openxmlformats.org/spreadsheetml/2006/main" count="179" uniqueCount="47">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</sst>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-3.4229718184355105E-4</v>
      </c>
      <c r="D8" s="11">
        <v>6.1820188919765949E-2</v>
      </c>
      <c r="E8" s="29">
        <v>-1.5508060727222281E-4</v>
      </c>
      <c r="F8" s="30">
        <v>5.538487242743842E-2</v>
      </c>
      <c r="G8" s="10">
        <v>1.9688755805130634E-4</v>
      </c>
      <c r="H8" s="11">
        <v>4.6219605191399851E-2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1.8649188622589311E-2</v>
      </c>
      <c r="D14" s="11">
        <v>0.34461261862436227</v>
      </c>
      <c r="E14" s="29">
        <v>5.9637216712174887E-3</v>
      </c>
      <c r="F14" s="30">
        <v>0.34273300235457049</v>
      </c>
      <c r="G14" s="10">
        <v>-2.7402031267602595E-3</v>
      </c>
      <c r="H14" s="11">
        <v>0.33762612085328086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2.9053688237702355E-2</v>
      </c>
      <c r="D15" s="11">
        <v>0.60995311438733901</v>
      </c>
      <c r="E15" s="29">
        <v>1.0559249331049634E-2</v>
      </c>
      <c r="F15" s="30">
        <v>0.61145429471871715</v>
      </c>
      <c r="G15" s="10">
        <v>1.4524062460298205E-2</v>
      </c>
      <c r="H15" s="11">
        <v>0.62223241248858474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3.8577414707875325E-6</v>
      </c>
      <c r="D18" s="11">
        <v>1.0083786340283637E-5</v>
      </c>
      <c r="E18" s="29">
        <v>-1.4331116322236414E-6</v>
      </c>
      <c r="F18" s="30">
        <v>8.3480789691949294E-6</v>
      </c>
      <c r="G18" s="10">
        <v>8.2573245066201741E-7</v>
      </c>
      <c r="H18" s="11">
        <v>9.8342841611810216E-6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1.0135562580081105E-2</v>
      </c>
      <c r="D19" s="11">
        <v>-1.639600571780753E-2</v>
      </c>
      <c r="E19" s="29">
        <v>3.1335427166373241E-3</v>
      </c>
      <c r="F19" s="30">
        <v>-9.5805175796953058E-3</v>
      </c>
      <c r="G19" s="10">
        <v>-4.039646772471866E-3</v>
      </c>
      <c r="H19" s="11">
        <v>-6.0879728174268576E-3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5.7500000000000002E-2</v>
      </c>
      <c r="D27" s="15">
        <v>1</v>
      </c>
      <c r="E27" s="31">
        <v>1.95E-2</v>
      </c>
      <c r="F27" s="32">
        <v>0.99999999999999989</v>
      </c>
      <c r="G27" s="14">
        <v>7.9419258515680494E-3</v>
      </c>
      <c r="H27" s="15">
        <v>0.99999999999999967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6">
        <v>3515</v>
      </c>
      <c r="D28" s="47"/>
      <c r="E28" s="48">
        <v>1270</v>
      </c>
      <c r="F28" s="49"/>
      <c r="G28" s="46">
        <v>536</v>
      </c>
      <c r="H28" s="47"/>
      <c r="I28" s="48"/>
      <c r="J28" s="49"/>
      <c r="K28" s="46"/>
      <c r="L28" s="47"/>
      <c r="M28" s="48"/>
      <c r="N28" s="49"/>
      <c r="O28" s="46"/>
      <c r="P28" s="47"/>
      <c r="Q28" s="48"/>
      <c r="R28" s="49"/>
      <c r="S28" s="46"/>
      <c r="T28" s="47"/>
      <c r="U28" s="48"/>
      <c r="V28" s="49"/>
      <c r="W28" s="46"/>
      <c r="X28" s="47"/>
      <c r="Y28" s="48"/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4" t="s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2.6194488209282565E-2</v>
      </c>
      <c r="D34" s="19">
        <v>0.34031263167636655</v>
      </c>
      <c r="E34" s="33">
        <v>8.6575169155854777E-3</v>
      </c>
      <c r="F34" s="34">
        <v>0.34912876629608403</v>
      </c>
      <c r="G34" s="18">
        <v>-7.7980264575365213E-3</v>
      </c>
      <c r="H34" s="19">
        <v>0.33580455108583784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3.1305511790717437E-2</v>
      </c>
      <c r="D35" s="11">
        <v>0.65968736832363351</v>
      </c>
      <c r="E35" s="29">
        <v>1.084248308441452E-2</v>
      </c>
      <c r="F35" s="30">
        <v>0.65087123370391597</v>
      </c>
      <c r="G35" s="10">
        <v>1.573995230910457E-2</v>
      </c>
      <c r="H35" s="11">
        <v>0.66419544891416227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5.7500000000000002E-2</v>
      </c>
      <c r="D36" s="15">
        <v>1</v>
      </c>
      <c r="E36" s="31">
        <v>1.95E-2</v>
      </c>
      <c r="F36" s="32">
        <v>1</v>
      </c>
      <c r="G36" s="14">
        <v>7.9419258515680494E-3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4" t="s"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4.7363578153412529E-2</v>
      </c>
      <c r="D41" s="19">
        <v>1.0163957559581076</v>
      </c>
      <c r="E41" s="33">
        <v>1.6367369543136494E-2</v>
      </c>
      <c r="F41" s="34">
        <v>1.0095795558556604</v>
      </c>
      <c r="G41" s="18">
        <v>1.1981525378731093E-2</v>
      </c>
      <c r="H41" s="19">
        <v>1.0060878686231125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1.0136421846587473E-2</v>
      </c>
      <c r="D42" s="11">
        <v>-1.6395755958107498E-2</v>
      </c>
      <c r="E42" s="29">
        <v>3.1326304568635045E-3</v>
      </c>
      <c r="F42" s="30">
        <v>-9.5795558556605702E-3</v>
      </c>
      <c r="G42" s="10">
        <v>-4.0395995271630455E-3</v>
      </c>
      <c r="H42" s="11">
        <v>-6.08786862311255E-3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5.7500000000000002E-2</v>
      </c>
      <c r="D43" s="15">
        <v>1</v>
      </c>
      <c r="E43" s="31">
        <v>1.95E-2</v>
      </c>
      <c r="F43" s="32">
        <v>0.99999999999999978</v>
      </c>
      <c r="G43" s="14">
        <v>7.9419258515680494E-3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4" t="s">
        <v>0</v>
      </c>
      <c r="D45" s="55"/>
      <c r="E45" s="55"/>
      <c r="F45" s="55"/>
      <c r="G45" s="55"/>
      <c r="H45" s="55"/>
      <c r="I45" s="55"/>
      <c r="J45" s="56"/>
    </row>
    <row r="46" spans="2:26" ht="15.75">
      <c r="B46" s="23" t="s">
        <v>39</v>
      </c>
      <c r="C46" s="52" t="str">
        <f ca="1">CONCATENATE(INDIRECT(CONCATENATE($C$2,C4))," - ",INDIRECT(CONCATENATE($C$2,G4))," ",$B$4)</f>
        <v>ינואר - מרץ 2019</v>
      </c>
      <c r="D46" s="53"/>
      <c r="E46" s="50" t="str">
        <f ca="1">CONCATENATE(INDIRECT(CONCATENATE($C$2,C4))," - ",INDIRECT(CONCATENATE($C$2,M4))," ",$B$4)</f>
        <v>ינואר - יוני 2019</v>
      </c>
      <c r="F46" s="51"/>
      <c r="G46" s="52" t="str">
        <f ca="1">CONCATENATE(INDIRECT(CONCATENATE($C$2,C4))," - ",INDIRECT(CONCATENATE($C$2,S4))," ",$B$4)</f>
        <v>ינואר - ספטמבר 2019</v>
      </c>
      <c r="H46" s="53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-3.0053506445637534E-4</v>
      </c>
      <c r="D48" s="11">
        <f>H8</f>
        <v>4.6219605191399851E-2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0</v>
      </c>
      <c r="D49" s="11">
        <f t="shared" ref="D49:D67" si="1">H9</f>
        <v>0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2.1916176602165605E-2</v>
      </c>
      <c r="D54" s="11">
        <f t="shared" si="1"/>
        <v>0.33762612085328086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5.5023581713130598E-2</v>
      </c>
      <c r="D55" s="11">
        <f t="shared" si="1"/>
        <v>0.62223241248858474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0</v>
      </c>
      <c r="D56" s="11">
        <f t="shared" si="1"/>
        <v>0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3.2503587628074371E-6</v>
      </c>
      <c r="D58" s="11">
        <f t="shared" si="1"/>
        <v>9.8342841611810216E-6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9.207487944099535E-3</v>
      </c>
      <c r="D59" s="11">
        <f t="shared" si="1"/>
        <v>-6.0879728174268576E-3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2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2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2">
      <c r="B67" s="13" t="s">
        <v>44</v>
      </c>
      <c r="C67" s="44">
        <f t="shared" si="0"/>
        <v>8.6683609026499964E-2</v>
      </c>
      <c r="D67" s="45">
        <f t="shared" si="1"/>
        <v>0.99999999999999967</v>
      </c>
      <c r="E67" s="38"/>
      <c r="F67" s="39"/>
      <c r="G67" s="44"/>
      <c r="H67" s="15"/>
      <c r="I67" s="38"/>
      <c r="J67" s="39"/>
    </row>
    <row r="68" spans="2:12">
      <c r="B68" s="35" t="s">
        <v>40</v>
      </c>
      <c r="C68" s="46">
        <f>C28+E28+G28</f>
        <v>5321</v>
      </c>
      <c r="D68" s="47"/>
      <c r="E68" s="48"/>
      <c r="F68" s="49"/>
      <c r="G68" s="46"/>
      <c r="H68" s="47"/>
      <c r="I68" s="48"/>
      <c r="J68" s="49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54" t="s">
        <v>0</v>
      </c>
      <c r="D70" s="55"/>
      <c r="E70" s="55"/>
      <c r="F70" s="55"/>
      <c r="G70" s="55"/>
      <c r="H70" s="55"/>
      <c r="I70" s="55"/>
      <c r="J70" s="56"/>
    </row>
    <row r="71" spans="2:12" ht="15.75">
      <c r="B71" s="23" t="s">
        <v>39</v>
      </c>
      <c r="C71" s="52" t="str">
        <f ca="1">CONCATENATE(INDIRECT(CONCATENATE($C$2,$C$4))," - ",INDIRECT(CONCATENATE($C$2,$G$4))," ",$B$4)</f>
        <v>ינואר - מרץ 2019</v>
      </c>
      <c r="D71" s="53"/>
      <c r="E71" s="50" t="str">
        <f ca="1">CONCATENATE(INDIRECT(CONCATENATE($C$2,$C$4))," - ",INDIRECT(CONCATENATE($C$2,$M4))," ",$B$4)</f>
        <v>ינואר - יוני 2019</v>
      </c>
      <c r="F71" s="51"/>
      <c r="G71" s="52" t="str">
        <f ca="1">CONCATENATE(INDIRECT(CONCATENATE($C$2,$C$4))," - ",INDIRECT(CONCATENATE($C$2,$S$4))," ",$B$4)</f>
        <v>ינואר - ספטמבר 2019</v>
      </c>
      <c r="H71" s="53"/>
      <c r="I71" s="50" t="str">
        <f ca="1">CONCATENATE(INDIRECT(CONCATENATE($C$2,$C$4))," - ",INDIRECT(CONCATENATE($C$2,$Y4))," ",$B$4)</f>
        <v>ינואר - דצמבר 2019</v>
      </c>
      <c r="J71" s="51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f>(C34+1)*(E34+1)*(G34+1)-1</f>
        <v>2.7007212603642028E-2</v>
      </c>
      <c r="D73" s="19">
        <f>H34</f>
        <v>0.33580455108583784</v>
      </c>
      <c r="E73" s="33"/>
      <c r="F73" s="34"/>
      <c r="G73" s="18"/>
      <c r="H73" s="19"/>
      <c r="I73" s="33"/>
      <c r="J73" s="34"/>
      <c r="L73" s="37"/>
    </row>
    <row r="74" spans="2:12">
      <c r="B74" s="12" t="s">
        <v>36</v>
      </c>
      <c r="C74" s="18">
        <f t="shared" ref="C74:C75" si="2">(C35+1)*(E35+1)*(G35+1)-1</f>
        <v>5.8896126699395035E-2</v>
      </c>
      <c r="D74" s="19">
        <f t="shared" ref="D74:D75" si="3">H35</f>
        <v>0.66419544891416227</v>
      </c>
      <c r="E74" s="33"/>
      <c r="F74" s="34"/>
      <c r="G74" s="18"/>
      <c r="H74" s="19"/>
      <c r="I74" s="33"/>
      <c r="J74" s="34"/>
      <c r="L74" s="37"/>
    </row>
    <row r="75" spans="2:12">
      <c r="B75" s="13" t="s">
        <v>44</v>
      </c>
      <c r="C75" s="42">
        <f t="shared" si="2"/>
        <v>8.6683609026499964E-2</v>
      </c>
      <c r="D75" s="43">
        <f t="shared" si="3"/>
        <v>1</v>
      </c>
      <c r="E75" s="40"/>
      <c r="F75" s="41"/>
      <c r="G75" s="42"/>
      <c r="H75" s="43"/>
      <c r="I75" s="40"/>
      <c r="J75" s="41"/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54" t="s">
        <v>0</v>
      </c>
      <c r="D77" s="55"/>
      <c r="E77" s="55"/>
      <c r="F77" s="55"/>
      <c r="G77" s="55"/>
      <c r="H77" s="55"/>
      <c r="I77" s="55"/>
      <c r="J77" s="56"/>
    </row>
    <row r="78" spans="2:12" ht="15.75">
      <c r="B78" s="23" t="s">
        <v>39</v>
      </c>
      <c r="C78" s="52" t="str">
        <f ca="1">CONCATENATE(INDIRECT(CONCATENATE($C$2,$C$4))," - ",INDIRECT(CONCATENATE($C$2,$G$4))," ",$B$4)</f>
        <v>ינואר - מרץ 2019</v>
      </c>
      <c r="D78" s="53"/>
      <c r="E78" s="50" t="str">
        <f ca="1">CONCATENATE(INDIRECT(CONCATENATE($C$2,$C$4))," - ",INDIRECT(CONCATENATE($C$2,$M$4))," ",$B$4)</f>
        <v>ינואר - יוני 2019</v>
      </c>
      <c r="F78" s="51"/>
      <c r="G78" s="52" t="str">
        <f ca="1">CONCATENATE(INDIRECT(CONCATENATE($C$2,$C$4))," - ",INDIRECT(CONCATENATE($C$2,$S$4))," ",$B$4)</f>
        <v>ינואר - ספטמבר 2019</v>
      </c>
      <c r="H78" s="53"/>
      <c r="I78" s="50" t="str">
        <f ca="1">CONCATENATE(INDIRECT(CONCATENATE($C$2,$C$4))," - ",INDIRECT(CONCATENATE($C$2,$Y$4))," ",$B$4)</f>
        <v>ינואר - דצמבר 2019</v>
      </c>
      <c r="J78" s="51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f>(C41+1)*(E41+1)*(G41+1)-1</f>
        <v>7.7260572513433212E-2</v>
      </c>
      <c r="D80" s="19">
        <f>H41</f>
        <v>1.0060878686231125</v>
      </c>
      <c r="E80" s="33"/>
      <c r="F80" s="34"/>
      <c r="G80" s="18"/>
      <c r="H80" s="19"/>
      <c r="I80" s="33"/>
      <c r="J80" s="34"/>
      <c r="L80" s="37"/>
    </row>
    <row r="81" spans="2:12">
      <c r="B81" s="12" t="s">
        <v>38</v>
      </c>
      <c r="C81" s="18">
        <f t="shared" ref="C81" si="4">(C42+1)*(E42+1)*(G42+1)-1</f>
        <v>9.2074765105920608E-3</v>
      </c>
      <c r="D81" s="19">
        <f t="shared" ref="D81:D82" si="5">H42</f>
        <v>-6.08786862311255E-3</v>
      </c>
      <c r="E81" s="33"/>
      <c r="F81" s="34"/>
      <c r="G81" s="18"/>
      <c r="H81" s="19"/>
      <c r="I81" s="33"/>
      <c r="J81" s="34"/>
      <c r="L81" s="37"/>
    </row>
    <row r="82" spans="2:12">
      <c r="B82" s="13" t="s">
        <v>44</v>
      </c>
      <c r="C82" s="42">
        <f>(C43+1)*(E43+1)*(G43+1)-1</f>
        <v>8.6683609026499964E-2</v>
      </c>
      <c r="D82" s="43">
        <f t="shared" si="5"/>
        <v>1</v>
      </c>
      <c r="E82" s="40"/>
      <c r="F82" s="41"/>
      <c r="G82" s="42"/>
      <c r="H82" s="43"/>
      <c r="I82" s="40"/>
      <c r="J82" s="41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E9759D3C-C39C-4173-BB6B-5C466F45C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