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E39" i="5"/>
  <c r="C6" i="5"/>
  <c r="E32" i="5"/>
  <c r="C32" i="5"/>
  <c r="G4" i="5" l="1"/>
  <c r="C71" i="5"/>
  <c r="G39" i="5"/>
  <c r="C46" i="5"/>
  <c r="G32" i="5"/>
  <c r="G6" i="5"/>
  <c r="E6" i="5"/>
  <c r="I4" i="5" l="1"/>
  <c r="I39" i="5"/>
  <c r="I6" i="5"/>
  <c r="I32" i="5"/>
  <c r="C78" i="5"/>
  <c r="K4" i="5" l="1"/>
  <c r="K32" i="5"/>
  <c r="K39" i="5"/>
  <c r="K6" i="5"/>
  <c r="M4" i="5" l="1"/>
  <c r="E46" i="5"/>
  <c r="M32" i="5"/>
  <c r="E78" i="5"/>
  <c r="M6" i="5"/>
  <c r="E71" i="5"/>
  <c r="O4" i="5" l="1"/>
  <c r="O32" i="5"/>
  <c r="O6" i="5"/>
  <c r="M39" i="5"/>
  <c r="Q4" i="5" l="1"/>
  <c r="S4" i="5" s="1"/>
  <c r="Q6" i="5"/>
  <c r="S32" i="5"/>
  <c r="G46" i="5"/>
  <c r="G71" i="5"/>
  <c r="S39" i="5"/>
  <c r="Q32" i="5"/>
  <c r="O39" i="5"/>
  <c r="U4" i="5" l="1"/>
  <c r="Q39" i="5"/>
  <c r="U39" i="5"/>
  <c r="G78" i="5"/>
  <c r="S6" i="5"/>
  <c r="U32" i="5"/>
  <c r="W4" i="5" l="1"/>
  <c r="W39" i="5"/>
  <c r="U6" i="5"/>
  <c r="W32" i="5"/>
  <c r="Y4" i="5" l="1"/>
  <c r="I71" i="5"/>
  <c r="I78" i="5"/>
  <c r="W6" i="5"/>
  <c r="Y39" i="5"/>
  <c r="Y32" i="5"/>
  <c r="I46" i="5"/>
  <c r="Y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<sst xmlns="http://schemas.openxmlformats.org/spreadsheetml/2006/main" count="179" uniqueCount="47">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</sst>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6" t="s">
        <v>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-5.6321098049310703E-4</v>
      </c>
      <c r="D8" s="11">
        <v>5.598897797044268E-2</v>
      </c>
      <c r="E8" s="29">
        <v>-1.7514785738181253E-4</v>
      </c>
      <c r="F8" s="30">
        <v>4.6258928156154663E-2</v>
      </c>
      <c r="G8" s="10">
        <v>1.3166400054567706E-4</v>
      </c>
      <c r="H8" s="11">
        <v>4.4597754363872824E-2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2.2258096468092195E-2</v>
      </c>
      <c r="D14" s="11">
        <v>0.39144496118477756</v>
      </c>
      <c r="E14" s="29">
        <v>6.739503654357621E-3</v>
      </c>
      <c r="F14" s="30">
        <v>0.39064365096708298</v>
      </c>
      <c r="G14" s="10">
        <v>-1.7533963324692719E-3</v>
      </c>
      <c r="H14" s="11">
        <v>0.38679959165566752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2.5531342738213229E-2</v>
      </c>
      <c r="D15" s="11">
        <v>0.50613114980049878</v>
      </c>
      <c r="E15" s="29">
        <v>9.5588412264446029E-3</v>
      </c>
      <c r="F15" s="30">
        <v>0.50469891932907096</v>
      </c>
      <c r="G15" s="10">
        <v>9.6628917633395789E-3</v>
      </c>
      <c r="H15" s="11">
        <v>0.50723993084695718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2.0329163507878784E-3</v>
      </c>
      <c r="D16" s="11">
        <v>5.0960395735702615E-2</v>
      </c>
      <c r="E16" s="29">
        <v>4.5664513958880649E-4</v>
      </c>
      <c r="F16" s="30">
        <v>5.7220126786196285E-2</v>
      </c>
      <c r="G16" s="10">
        <v>9.4356035663563484E-4</v>
      </c>
      <c r="H16" s="11">
        <v>6.0519862951497264E-2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-1.7770613362354221E-5</v>
      </c>
      <c r="D17" s="11">
        <v>6.1207120376554215E-4</v>
      </c>
      <c r="E17" s="29">
        <v>-5.5156270730219996E-6</v>
      </c>
      <c r="F17" s="30">
        <v>5.1563729277269096E-4</v>
      </c>
      <c r="G17" s="10">
        <v>-6.7325200893322671E-5</v>
      </c>
      <c r="H17" s="11">
        <v>4.4998327868811517E-4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-5.7341282270041012E-5</v>
      </c>
      <c r="D18" s="11">
        <v>2.0797539877230021E-3</v>
      </c>
      <c r="E18" s="29">
        <v>-2.2038840279672125E-5</v>
      </c>
      <c r="F18" s="30">
        <v>1.9336792392991456E-3</v>
      </c>
      <c r="G18" s="10">
        <v>1.6949886089885507E-5</v>
      </c>
      <c r="H18" s="11">
        <v>1.890648687047397E-3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9.4159673190322216E-3</v>
      </c>
      <c r="D19" s="11">
        <v>-7.217309882910289E-3</v>
      </c>
      <c r="E19" s="29">
        <v>3.8477123043434806E-3</v>
      </c>
      <c r="F19" s="30">
        <v>-1.2709417705766915E-3</v>
      </c>
      <c r="G19" s="10">
        <v>-3.0295089155845537E-3</v>
      </c>
      <c r="H19" s="11">
        <v>-1.4977717837303269E-3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5.8600000000000006E-2</v>
      </c>
      <c r="D27" s="15">
        <v>1</v>
      </c>
      <c r="E27" s="31">
        <v>2.0400000000000001E-2</v>
      </c>
      <c r="F27" s="32">
        <v>1</v>
      </c>
      <c r="G27" s="14">
        <v>5.9048355576636303E-3</v>
      </c>
      <c r="H27" s="15">
        <v>0.99999999999999978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5">
        <v>11245</v>
      </c>
      <c r="D28" s="56"/>
      <c r="E28" s="53">
        <v>4207</v>
      </c>
      <c r="F28" s="54"/>
      <c r="G28" s="55">
        <v>1250</v>
      </c>
      <c r="H28" s="56"/>
      <c r="I28" s="53"/>
      <c r="J28" s="54"/>
      <c r="K28" s="55"/>
      <c r="L28" s="56"/>
      <c r="M28" s="53"/>
      <c r="N28" s="54"/>
      <c r="O28" s="55"/>
      <c r="P28" s="56"/>
      <c r="Q28" s="53"/>
      <c r="R28" s="54"/>
      <c r="S28" s="55"/>
      <c r="T28" s="56"/>
      <c r="U28" s="53"/>
      <c r="V28" s="54"/>
      <c r="W28" s="55"/>
      <c r="X28" s="56"/>
      <c r="Y28" s="53"/>
      <c r="Z28" s="5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6" t="s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2.4977151833256994E-2</v>
      </c>
      <c r="D34" s="19">
        <v>0.34390440262131566</v>
      </c>
      <c r="E34" s="33">
        <v>9.3106426233356947E-3</v>
      </c>
      <c r="F34" s="34">
        <v>0.34594842799097414</v>
      </c>
      <c r="G34" s="18">
        <v>-7.0280155593972224E-3</v>
      </c>
      <c r="H34" s="19">
        <v>0.34212951528923924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3.3622848166743005E-2</v>
      </c>
      <c r="D35" s="11">
        <v>0.65609559737868428</v>
      </c>
      <c r="E35" s="29">
        <v>1.1089357376664307E-2</v>
      </c>
      <c r="F35" s="30">
        <v>0.65405157200902586</v>
      </c>
      <c r="G35" s="10">
        <v>1.2932851117060853E-2</v>
      </c>
      <c r="H35" s="11">
        <v>0.65787048471076082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5.8600000000000006E-2</v>
      </c>
      <c r="D36" s="15">
        <v>1</v>
      </c>
      <c r="E36" s="31">
        <v>2.0400000000000001E-2</v>
      </c>
      <c r="F36" s="32">
        <v>1</v>
      </c>
      <c r="G36" s="14">
        <v>5.9048355576636303E-3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6" t="s">
        <v>0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4.926205080933041E-2</v>
      </c>
      <c r="D41" s="19">
        <v>1.004535202795974</v>
      </c>
      <c r="E41" s="33">
        <v>1.6579340708267078E-2</v>
      </c>
      <c r="F41" s="34">
        <v>0.99882897629139378</v>
      </c>
      <c r="G41" s="18">
        <v>8.985531872420037E-3</v>
      </c>
      <c r="H41" s="19">
        <v>0.99916679219429916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9.3379491906695929E-3</v>
      </c>
      <c r="D42" s="11">
        <v>-4.5352027959740015E-3</v>
      </c>
      <c r="E42" s="29">
        <v>3.8206592917329235E-3</v>
      </c>
      <c r="F42" s="30">
        <v>1.1710237086061904E-3</v>
      </c>
      <c r="G42" s="10">
        <v>-3.0806963147564075E-3</v>
      </c>
      <c r="H42" s="11">
        <v>8.3320780570082288E-4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5.8600000000000006E-2</v>
      </c>
      <c r="D43" s="15">
        <v>1</v>
      </c>
      <c r="E43" s="31">
        <v>2.0400000000000001E-2</v>
      </c>
      <c r="F43" s="32">
        <v>1</v>
      </c>
      <c r="G43" s="14">
        <v>5.9048355576636303E-3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6" t="s">
        <v>0</v>
      </c>
      <c r="D45" s="47"/>
      <c r="E45" s="47"/>
      <c r="F45" s="47"/>
      <c r="G45" s="47"/>
      <c r="H45" s="47"/>
      <c r="I45" s="47"/>
      <c r="J45" s="48"/>
    </row>
    <row r="46" spans="2:26" ht="15.75">
      <c r="B46" s="23" t="s">
        <v>39</v>
      </c>
      <c r="C46" s="49" t="str">
        <f ca="1">CONCATENATE(INDIRECT(CONCATENATE($C$2,C4))," - ",INDIRECT(CONCATENATE($C$2,G4))," ",$B$4)</f>
        <v>ינואר - מרץ 2019</v>
      </c>
      <c r="D46" s="50"/>
      <c r="E46" s="51" t="str">
        <f ca="1">CONCATENATE(INDIRECT(CONCATENATE($C$2,C4))," - ",INDIRECT(CONCATENATE($C$2,M4))," ",$B$4)</f>
        <v>ינואר - יוני 2019</v>
      </c>
      <c r="F46" s="52"/>
      <c r="G46" s="49" t="str">
        <f ca="1">CONCATENATE(INDIRECT(CONCATENATE($C$2,C4))," - ",INDIRECT(CONCATENATE($C$2,S4))," ",$B$4)</f>
        <v>ינואר - ספטמבר 2019</v>
      </c>
      <c r="H46" s="50"/>
      <c r="I46" s="51" t="str">
        <f ca="1">CONCATENATE(INDIRECT(CONCATENATE($C$2,C4))," - ",INDIRECT(CONCATENATE($C$2,Y4))," ",$B$4)</f>
        <v>ינואר - דצמבר 2019</v>
      </c>
      <c r="J46" s="52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-6.0669339442309678E-4</v>
      </c>
      <c r="D48" s="11">
        <f>H8</f>
        <v>4.4597754363872824E-2</v>
      </c>
      <c r="E48" s="29"/>
      <c r="F48" s="30"/>
      <c r="G48" s="10"/>
      <c r="H48" s="11"/>
      <c r="I48" s="29"/>
      <c r="J48" s="30"/>
      <c r="L48" s="37"/>
    </row>
    <row r="49" spans="2:12">
      <c r="B49" s="12" t="s">
        <v>7</v>
      </c>
      <c r="C49" s="10">
        <f t="shared" ref="C49:C67" si="0">(C9+1)*(E9+1)*(G9+1)-1</f>
        <v>0</v>
      </c>
      <c r="D49" s="11">
        <f t="shared" ref="D49:D67" si="1">H9</f>
        <v>0</v>
      </c>
      <c r="E49" s="29"/>
      <c r="F49" s="30"/>
      <c r="G49" s="10"/>
      <c r="H49" s="11"/>
      <c r="I49" s="29"/>
      <c r="J49" s="30"/>
      <c r="L49" s="37"/>
    </row>
    <row r="50" spans="2:12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  <c r="L50" s="37"/>
    </row>
    <row r="51" spans="2:12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  <c r="L51" s="37"/>
    </row>
    <row r="52" spans="2:12">
      <c r="B52" s="12" t="s">
        <v>13</v>
      </c>
      <c r="C52" s="10">
        <f t="shared" si="0"/>
        <v>0</v>
      </c>
      <c r="D52" s="11">
        <f t="shared" si="1"/>
        <v>0</v>
      </c>
      <c r="E52" s="29"/>
      <c r="F52" s="30"/>
      <c r="G52" s="10"/>
      <c r="H52" s="11"/>
      <c r="I52" s="29"/>
      <c r="J52" s="30"/>
      <c r="L52" s="37"/>
    </row>
    <row r="53" spans="2:12">
      <c r="B53" s="12" t="s">
        <v>15</v>
      </c>
      <c r="C53" s="10">
        <f t="shared" si="0"/>
        <v>0</v>
      </c>
      <c r="D53" s="11">
        <f t="shared" si="1"/>
        <v>0</v>
      </c>
      <c r="E53" s="29"/>
      <c r="F53" s="30"/>
      <c r="G53" s="10"/>
      <c r="H53" s="11"/>
      <c r="I53" s="29"/>
      <c r="J53" s="30"/>
      <c r="L53" s="37"/>
    </row>
    <row r="54" spans="2:12">
      <c r="B54" s="12" t="s">
        <v>17</v>
      </c>
      <c r="C54" s="10">
        <f t="shared" si="0"/>
        <v>2.7343105002368029E-2</v>
      </c>
      <c r="D54" s="11">
        <f t="shared" si="1"/>
        <v>0.38679959165566752</v>
      </c>
      <c r="E54" s="29"/>
      <c r="F54" s="30"/>
      <c r="G54" s="10"/>
      <c r="H54" s="11"/>
      <c r="I54" s="29"/>
      <c r="J54" s="30"/>
      <c r="L54" s="37"/>
    </row>
    <row r="55" spans="2:12">
      <c r="B55" s="12" t="s">
        <v>19</v>
      </c>
      <c r="C55" s="10">
        <f t="shared" si="0"/>
        <v>4.5338556658369278E-2</v>
      </c>
      <c r="D55" s="11">
        <f t="shared" si="1"/>
        <v>0.50723993084695718</v>
      </c>
      <c r="E55" s="29"/>
      <c r="F55" s="30"/>
      <c r="G55" s="10"/>
      <c r="H55" s="11"/>
      <c r="I55" s="29"/>
      <c r="J55" s="30"/>
      <c r="L55" s="37"/>
    </row>
    <row r="56" spans="2:12">
      <c r="B56" s="12" t="s">
        <v>21</v>
      </c>
      <c r="C56" s="10">
        <f t="shared" si="0"/>
        <v>3.4364000958384544E-3</v>
      </c>
      <c r="D56" s="11">
        <f t="shared" si="1"/>
        <v>6.0519862951497264E-2</v>
      </c>
      <c r="E56" s="29"/>
      <c r="F56" s="30"/>
      <c r="G56" s="10"/>
      <c r="H56" s="11"/>
      <c r="I56" s="29"/>
      <c r="J56" s="30"/>
      <c r="L56" s="37"/>
    </row>
    <row r="57" spans="2:12">
      <c r="B57" s="12" t="s">
        <v>23</v>
      </c>
      <c r="C57" s="10">
        <f t="shared" si="0"/>
        <v>-9.060977556851757E-5</v>
      </c>
      <c r="D57" s="11">
        <f t="shared" si="1"/>
        <v>4.4998327868811517E-4</v>
      </c>
      <c r="E57" s="29"/>
      <c r="F57" s="30"/>
      <c r="G57" s="10"/>
      <c r="H57" s="11"/>
      <c r="I57" s="29"/>
      <c r="J57" s="30"/>
      <c r="L57" s="37"/>
    </row>
    <row r="58" spans="2:12">
      <c r="B58" s="12" t="s">
        <v>25</v>
      </c>
      <c r="C58" s="10">
        <f t="shared" si="0"/>
        <v>-6.2430318187201017E-5</v>
      </c>
      <c r="D58" s="11">
        <f t="shared" si="1"/>
        <v>1.890648687047397E-3</v>
      </c>
      <c r="E58" s="29"/>
      <c r="F58" s="30"/>
      <c r="G58" s="10"/>
      <c r="H58" s="11"/>
      <c r="I58" s="29"/>
      <c r="J58" s="30"/>
      <c r="L58" s="37"/>
    </row>
    <row r="59" spans="2:12">
      <c r="B59" s="12" t="s">
        <v>26</v>
      </c>
      <c r="C59" s="10">
        <f t="shared" si="0"/>
        <v>1.02301084465235E-2</v>
      </c>
      <c r="D59" s="11">
        <f t="shared" si="1"/>
        <v>-1.4977717837303269E-3</v>
      </c>
      <c r="E59" s="29"/>
      <c r="F59" s="30"/>
      <c r="G59" s="10"/>
      <c r="H59" s="11"/>
      <c r="I59" s="29"/>
      <c r="J59" s="30"/>
      <c r="L59" s="37"/>
    </row>
    <row r="60" spans="2:12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  <c r="L60" s="37"/>
    </row>
    <row r="61" spans="2:12">
      <c r="B61" s="12" t="s">
        <v>28</v>
      </c>
      <c r="C61" s="10">
        <f t="shared" si="0"/>
        <v>0</v>
      </c>
      <c r="D61" s="11">
        <f t="shared" si="1"/>
        <v>0</v>
      </c>
      <c r="E61" s="29"/>
      <c r="F61" s="30"/>
      <c r="G61" s="10"/>
      <c r="H61" s="11"/>
      <c r="I61" s="29"/>
      <c r="J61" s="30"/>
      <c r="L61" s="37"/>
    </row>
    <row r="62" spans="2:12">
      <c r="B62" s="12" t="s">
        <v>29</v>
      </c>
      <c r="C62" s="10">
        <f t="shared" si="0"/>
        <v>0</v>
      </c>
      <c r="D62" s="11">
        <f t="shared" si="1"/>
        <v>0</v>
      </c>
      <c r="E62" s="29"/>
      <c r="F62" s="30"/>
      <c r="G62" s="10"/>
      <c r="H62" s="11"/>
      <c r="I62" s="29"/>
      <c r="J62" s="30"/>
      <c r="L62" s="37"/>
    </row>
    <row r="63" spans="2:12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  <c r="L63" s="37"/>
    </row>
    <row r="64" spans="2:12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  <c r="L64" s="37"/>
    </row>
    <row r="65" spans="2:12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  <c r="L65" s="37"/>
    </row>
    <row r="66" spans="2:12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  <c r="L66" s="37"/>
    </row>
    <row r="67" spans="2:12">
      <c r="B67" s="13" t="s">
        <v>44</v>
      </c>
      <c r="C67" s="42">
        <f t="shared" si="0"/>
        <v>8.6573816443338059E-2</v>
      </c>
      <c r="D67" s="43">
        <f t="shared" si="1"/>
        <v>0.99999999999999978</v>
      </c>
      <c r="E67" s="38"/>
      <c r="F67" s="39"/>
      <c r="G67" s="42"/>
      <c r="H67" s="15"/>
      <c r="I67" s="38"/>
      <c r="J67" s="39"/>
    </row>
    <row r="68" spans="2:12">
      <c r="B68" s="35" t="s">
        <v>40</v>
      </c>
      <c r="C68" s="55">
        <f>C28+E28+G28</f>
        <v>16702</v>
      </c>
      <c r="D68" s="56"/>
      <c r="E68" s="53"/>
      <c r="F68" s="54"/>
      <c r="G68" s="55"/>
      <c r="H68" s="56"/>
      <c r="I68" s="53"/>
      <c r="J68" s="54"/>
    </row>
    <row r="69" spans="2:12">
      <c r="B69" s="16"/>
      <c r="C69" s="17"/>
      <c r="D69" s="17"/>
      <c r="E69" s="17"/>
      <c r="F69" s="17"/>
      <c r="G69" s="17"/>
      <c r="H69" s="17"/>
      <c r="I69" s="17"/>
      <c r="J69" s="17"/>
    </row>
    <row r="70" spans="2:12" ht="15.75">
      <c r="C70" s="46" t="s">
        <v>0</v>
      </c>
      <c r="D70" s="47"/>
      <c r="E70" s="47"/>
      <c r="F70" s="47"/>
      <c r="G70" s="47"/>
      <c r="H70" s="47"/>
      <c r="I70" s="47"/>
      <c r="J70" s="48"/>
    </row>
    <row r="71" spans="2:12" ht="15.75">
      <c r="B71" s="23" t="s">
        <v>39</v>
      </c>
      <c r="C71" s="49" t="str">
        <f ca="1">CONCATENATE(INDIRECT(CONCATENATE($C$2,$C$4))," - ",INDIRECT(CONCATENATE($C$2,$G$4))," ",$B$4)</f>
        <v>ינואר - מרץ 2019</v>
      </c>
      <c r="D71" s="50"/>
      <c r="E71" s="51" t="str">
        <f ca="1">CONCATENATE(INDIRECT(CONCATENATE($C$2,$C$4))," - ",INDIRECT(CONCATENATE($C$2,$M4))," ",$B$4)</f>
        <v>ינואר - יוני 2019</v>
      </c>
      <c r="F71" s="52"/>
      <c r="G71" s="49" t="str">
        <f ca="1">CONCATENATE(INDIRECT(CONCATENATE($C$2,$C$4))," - ",INDIRECT(CONCATENATE($C$2,$S$4))," ",$B$4)</f>
        <v>ינואר - ספטמבר 2019</v>
      </c>
      <c r="H71" s="50"/>
      <c r="I71" s="51" t="str">
        <f ca="1">CONCATENATE(INDIRECT(CONCATENATE($C$2,$C$4))," - ",INDIRECT(CONCATENATE($C$2,$Y4))," ",$B$4)</f>
        <v>ינואר - דצמבר 2019</v>
      </c>
      <c r="J71" s="52"/>
    </row>
    <row r="72" spans="2:12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2">
      <c r="B73" s="9" t="s">
        <v>35</v>
      </c>
      <c r="C73" s="18">
        <f>(C34+1)*(E34+1)*(G34+1)-1</f>
        <v>2.7249722690272149E-2</v>
      </c>
      <c r="D73" s="19">
        <f>H34</f>
        <v>0.34212951528923924</v>
      </c>
      <c r="E73" s="33"/>
      <c r="F73" s="34"/>
      <c r="G73" s="18"/>
      <c r="H73" s="19"/>
      <c r="I73" s="33"/>
      <c r="J73" s="34"/>
    </row>
    <row r="74" spans="2:12">
      <c r="B74" s="12" t="s">
        <v>36</v>
      </c>
      <c r="C74" s="18">
        <f t="shared" ref="C74:C75" si="2">(C35+1)*(E35+1)*(G35+1)-1</f>
        <v>5.8600990825501187E-2</v>
      </c>
      <c r="D74" s="19">
        <f t="shared" ref="D74:D75" si="3">H35</f>
        <v>0.65787048471076082</v>
      </c>
      <c r="E74" s="33"/>
      <c r="F74" s="34"/>
      <c r="G74" s="18"/>
      <c r="H74" s="19"/>
      <c r="I74" s="33"/>
      <c r="J74" s="34"/>
    </row>
    <row r="75" spans="2:12">
      <c r="B75" s="13" t="s">
        <v>44</v>
      </c>
      <c r="C75" s="44">
        <f t="shared" si="2"/>
        <v>8.6573816443338059E-2</v>
      </c>
      <c r="D75" s="45">
        <f t="shared" si="3"/>
        <v>1</v>
      </c>
      <c r="E75" s="40"/>
      <c r="F75" s="41"/>
      <c r="G75" s="44"/>
      <c r="H75" s="45"/>
      <c r="I75" s="40"/>
      <c r="J75" s="41"/>
    </row>
    <row r="76" spans="2:12">
      <c r="B76" s="16"/>
      <c r="C76" s="17"/>
      <c r="D76" s="17"/>
      <c r="E76" s="17"/>
      <c r="F76" s="17"/>
      <c r="G76" s="17"/>
      <c r="H76" s="17"/>
      <c r="I76" s="17"/>
      <c r="J76" s="17"/>
    </row>
    <row r="77" spans="2:12" ht="15.75">
      <c r="C77" s="46" t="s">
        <v>0</v>
      </c>
      <c r="D77" s="47"/>
      <c r="E77" s="47"/>
      <c r="F77" s="47"/>
      <c r="G77" s="47"/>
      <c r="H77" s="47"/>
      <c r="I77" s="47"/>
      <c r="J77" s="48"/>
    </row>
    <row r="78" spans="2:12" ht="15.75">
      <c r="B78" s="23" t="s">
        <v>39</v>
      </c>
      <c r="C78" s="49" t="str">
        <f ca="1">CONCATENATE(INDIRECT(CONCATENATE($C$2,$C$4))," - ",INDIRECT(CONCATENATE($C$2,$G$4))," ",$B$4)</f>
        <v>ינואר - מרץ 2019</v>
      </c>
      <c r="D78" s="50"/>
      <c r="E78" s="51" t="str">
        <f ca="1">CONCATENATE(INDIRECT(CONCATENATE($C$2,$C$4))," - ",INDIRECT(CONCATENATE($C$2,$M$4))," ",$B$4)</f>
        <v>ינואר - יוני 2019</v>
      </c>
      <c r="F78" s="52"/>
      <c r="G78" s="49" t="str">
        <f ca="1">CONCATENATE(INDIRECT(CONCATENATE($C$2,$C$4))," - ",INDIRECT(CONCATENATE($C$2,$S$4))," ",$B$4)</f>
        <v>ינואר - ספטמבר 2019</v>
      </c>
      <c r="H78" s="50"/>
      <c r="I78" s="51" t="str">
        <f ca="1">CONCATENATE(INDIRECT(CONCATENATE($C$2,$C$4))," - ",INDIRECT(CONCATENATE($C$2,$Y$4))," ",$B$4)</f>
        <v>ינואר - דצמבר 2019</v>
      </c>
      <c r="J78" s="52"/>
    </row>
    <row r="79" spans="2:12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2">
      <c r="B80" s="9" t="s">
        <v>37</v>
      </c>
      <c r="C80" s="18">
        <f>(C41+1)*(E41+1)*(G41+1)-1</f>
        <v>7.6242614410710896E-2</v>
      </c>
      <c r="D80" s="19">
        <f>H41</f>
        <v>0.99916679219429916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1.0072941702948812E-2</v>
      </c>
      <c r="D81" s="19">
        <f t="shared" ref="D81:D82" si="5">H42</f>
        <v>8.3320780570082288E-4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4">
        <f t="shared" si="4"/>
        <v>8.6573816443338059E-2</v>
      </c>
      <c r="D82" s="45">
        <f t="shared" si="5"/>
        <v>1</v>
      </c>
      <c r="E82" s="40"/>
      <c r="F82" s="41"/>
      <c r="G82" s="44"/>
      <c r="H82" s="45"/>
      <c r="I82" s="40"/>
      <c r="J82" s="41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FAEC1A1F-4BCD-450B-8DE4-65D0C4A1582D}"/>
</file>

<file path=customXml/itemProps4.xml><?xml version="1.0" encoding="utf-8"?>
<ds:datastoreItem xmlns:ds="http://schemas.openxmlformats.org/officeDocument/2006/customXml" ds:itemID="{992B082F-3AAF-4788-9ACB-70E4640D75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