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68" i="5" l="1"/>
  <c r="D67" i="5"/>
  <c r="C67" i="5"/>
  <c r="D66" i="5"/>
  <c r="C66" i="5"/>
  <c r="D65" i="5"/>
  <c r="C65" i="5"/>
  <c r="D64" i="5"/>
  <c r="C64" i="5"/>
  <c r="D63" i="5"/>
  <c r="C63" i="5"/>
  <c r="D62" i="5"/>
  <c r="C62" i="5"/>
  <c r="D61" i="5"/>
  <c r="C61" i="5"/>
  <c r="D60" i="5"/>
  <c r="C60" i="5"/>
  <c r="D59" i="5"/>
  <c r="C59" i="5"/>
  <c r="D58" i="5"/>
  <c r="C58" i="5"/>
  <c r="D57" i="5"/>
  <c r="C57" i="5"/>
  <c r="D56" i="5"/>
  <c r="C56" i="5"/>
  <c r="D55" i="5"/>
  <c r="C55" i="5"/>
  <c r="D54" i="5"/>
  <c r="C54" i="5"/>
  <c r="D53" i="5"/>
  <c r="C53" i="5"/>
  <c r="D52" i="5"/>
  <c r="C52" i="5"/>
  <c r="D51" i="5"/>
  <c r="C51" i="5"/>
  <c r="D50" i="5"/>
  <c r="C50" i="5"/>
  <c r="D49" i="5"/>
  <c r="C49" i="5"/>
  <c r="D48" i="5"/>
  <c r="C48" i="5"/>
  <c r="D75" i="5"/>
  <c r="C75" i="5"/>
  <c r="D74" i="5"/>
  <c r="C74" i="5"/>
  <c r="D73" i="5"/>
  <c r="C73" i="5"/>
  <c r="D82" i="5"/>
  <c r="C82" i="5"/>
  <c r="D81" i="5"/>
  <c r="C81" i="5"/>
  <c r="D80" i="5"/>
  <c r="C80" i="5"/>
  <c r="E4" i="5" l="1"/>
  <c r="C39" i="5"/>
  <c r="C6" i="5"/>
  <c r="C32" i="5"/>
  <c r="E39" i="5"/>
  <c r="E32" i="5"/>
  <c r="G4" i="5" l="1"/>
  <c r="E6" i="5"/>
  <c r="C71" i="5"/>
  <c r="G32" i="5"/>
  <c r="C46" i="5"/>
  <c r="G39" i="5"/>
  <c r="G6" i="5"/>
  <c r="I4" i="5" l="1"/>
  <c r="I39" i="5"/>
  <c r="I6" i="5"/>
  <c r="I32" i="5"/>
  <c r="C78" i="5"/>
  <c r="K4" i="5" l="1"/>
  <c r="K6" i="5"/>
  <c r="K32" i="5"/>
  <c r="K39" i="5"/>
  <c r="M4" i="5" l="1"/>
  <c r="M32" i="5"/>
  <c r="M6" i="5"/>
  <c r="E71" i="5"/>
  <c r="E78" i="5"/>
  <c r="E46" i="5"/>
  <c r="O4" i="5" l="1"/>
  <c r="O6" i="5"/>
  <c r="M39" i="5"/>
  <c r="O32" i="5"/>
  <c r="Q4" i="5" l="1"/>
  <c r="S4" i="5" s="1"/>
  <c r="Q6" i="5"/>
  <c r="S32" i="5"/>
  <c r="O39" i="5"/>
  <c r="Q32" i="5"/>
  <c r="S39" i="5"/>
  <c r="G71" i="5"/>
  <c r="G46" i="5"/>
  <c r="U4" i="5" l="1"/>
  <c r="Q39" i="5"/>
  <c r="S6" i="5"/>
  <c r="G78" i="5"/>
  <c r="U32" i="5"/>
  <c r="U39" i="5"/>
  <c r="W4" i="5" l="1"/>
  <c r="U6" i="5"/>
  <c r="W39" i="5"/>
  <c r="W32" i="5"/>
  <c r="Y4" i="5" l="1"/>
  <c r="W6" i="5"/>
  <c r="Y32" i="5"/>
  <c r="Y39" i="5"/>
  <c r="Y6" i="5"/>
  <c r="I71" i="5"/>
  <c r="I78" i="5"/>
  <c r="I46" i="5"/>
</calcChain>
</file>

<file path=xl/sharedStrings.xml><?xml version="1.0" encoding="utf-8"?>
<sst xmlns="http://schemas.openxmlformats.org/spreadsheetml/2006/main" count="179" uniqueCount="47">
  <si>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</si>
  <si>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</si>
  <si>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</si>
  <si>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</si>
  <si>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</si>
  <si>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</si>
  <si>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</si>
  <si>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</si>
  <si>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</si>
  <si>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</si>
  <si>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</si>
  <si>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</si>
  <si>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</si>
  <si>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</si>
  <si>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</si>
  <si>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</si>
  <si>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</si>
  <si>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</si>
  <si>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</si>
  <si>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</si>
  <si>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</si>
  <si>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</si>
  <si>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</si>
  <si>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</si>
  <si>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</si>
  <si>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</si>
  <si>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</si>
  <si>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</si>
  <si>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</si>
  <si>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</si>
  <si>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</si>
  <si>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</si>
  <si>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</si>
  <si>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</si>
  <si>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</si>
  <si>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</si>
  <si>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</si>
  <si>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</si>
  <si>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</si>
  <si>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</si>
  <si>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</si>
  <si>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</si>
  <si>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</si>
  <si>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</si>
  <si>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</si>
  <si>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</si>
  <si>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מקפת תקציבית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</si>
</sst>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 * #,##0_ ;_ * \-#,##0_ ;_ * &quot;-&quot;_ ;_ @_ "/>
    <numFmt numFmtId="165" formatCode="_ * #,##0.00_ ;_ * \-#,##0.00_ ;_ * &quot;-&quot;??_ ;_ @_ 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505">
    <xf numFmtId="0" fontId="0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hidden="1"/>
    </xf>
    <xf numFmtId="166" fontId="7" fillId="0" borderId="0">
      <alignment horizontal="right"/>
      <protection hidden="1"/>
    </xf>
    <xf numFmtId="0" fontId="1" fillId="0" borderId="0"/>
    <xf numFmtId="168" fontId="7" fillId="0" borderId="0">
      <alignment horizontal="right"/>
      <protection hidden="1"/>
    </xf>
    <xf numFmtId="169" fontId="7" fillId="0" borderId="0">
      <alignment horizontal="right"/>
      <protection locked="0"/>
    </xf>
    <xf numFmtId="170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1" fontId="7" fillId="0" borderId="0">
      <alignment horizontal="right"/>
      <protection hidden="1"/>
    </xf>
    <xf numFmtId="172" fontId="7" fillId="0" borderId="0">
      <alignment horizontal="right"/>
      <protection hidden="1"/>
    </xf>
    <xf numFmtId="171" fontId="7" fillId="0" borderId="0">
      <alignment horizontal="right"/>
      <protection hidden="1"/>
    </xf>
    <xf numFmtId="173" fontId="7" fillId="0" borderId="0">
      <alignment horizontal="right"/>
      <protection hidden="1"/>
    </xf>
    <xf numFmtId="173" fontId="7" fillId="0" borderId="0">
      <alignment horizontal="right"/>
      <protection locked="0"/>
    </xf>
    <xf numFmtId="37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hidden="1"/>
    </xf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8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8" applyNumberFormat="0" applyProtection="0">
      <alignment horizontal="right" vertical="center"/>
    </xf>
  </cellStyleXfs>
  <cellXfs count="56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4" borderId="5" xfId="421" applyNumberFormat="1" applyFont="1" applyFill="1" applyBorder="1"/>
    <xf numFmtId="10" fontId="3" fillId="4" borderId="6" xfId="421" applyNumberFormat="1" applyFont="1" applyFill="1" applyBorder="1"/>
    <xf numFmtId="10" fontId="3" fillId="4" borderId="2" xfId="421" applyNumberFormat="1" applyFont="1" applyFill="1" applyBorder="1"/>
    <xf numFmtId="10" fontId="3" fillId="4" borderId="3" xfId="421" applyNumberFormat="1" applyFont="1" applyFill="1" applyBorder="1"/>
    <xf numFmtId="10" fontId="3" fillId="2" borderId="2" xfId="421" applyNumberFormat="1" applyFont="1" applyFill="1" applyBorder="1"/>
    <xf numFmtId="10" fontId="3" fillId="2" borderId="3" xfId="421" applyNumberFormat="1" applyFont="1" applyFill="1" applyBorder="1"/>
    <xf numFmtId="10" fontId="3" fillId="2" borderId="5" xfId="421" applyNumberFormat="1" applyFont="1" applyFill="1" applyBorder="1"/>
    <xf numFmtId="10" fontId="3" fillId="2" borderId="6" xfId="421" applyNumberFormat="1" applyFont="1" applyFill="1" applyBorder="1"/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10010"/>
  <sheetViews>
    <sheetView rightToLeft="1" tabSelected="1" workbookViewId="0">
      <selection activeCell="B2" sqref="B2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2019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3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5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2019</v>
      </c>
      <c r="D6" s="4"/>
      <c r="E6" s="25" t="str">
        <f ca="1">CONCATENATE(INDIRECT(CONCATENATE($C$2,E4))," ",$B$4)</f>
        <v>פברואר 2019</v>
      </c>
      <c r="F6" s="26"/>
      <c r="G6" s="3" t="str">
        <f ca="1">CONCATENATE(INDIRECT(CONCATENATE($C$2,G4))," ",$B$4)</f>
        <v>מרץ 2019</v>
      </c>
      <c r="H6" s="4"/>
      <c r="I6" s="25" t="str">
        <f ca="1">CONCATENATE(INDIRECT(CONCATENATE($C$2,I4))," ",$B$4)</f>
        <v>אפריל 2019</v>
      </c>
      <c r="J6" s="26"/>
      <c r="K6" s="3" t="str">
        <f ca="1">CONCATENATE(INDIRECT(CONCATENATE($C$2,K4))," ",$B$4)</f>
        <v>מאי 2019</v>
      </c>
      <c r="L6" s="4"/>
      <c r="M6" s="25" t="str">
        <f ca="1">CONCATENATE(INDIRECT(CONCATENATE($C$2,M4))," ",$B$4)</f>
        <v>יוני 2019</v>
      </c>
      <c r="N6" s="26"/>
      <c r="O6" s="3" t="str">
        <f ca="1">CONCATENATE(INDIRECT(CONCATENATE($C$2,O4))," ",$B$4)</f>
        <v>יולי 2019</v>
      </c>
      <c r="P6" s="4"/>
      <c r="Q6" s="25" t="str">
        <f ca="1">CONCATENATE(INDIRECT(CONCATENATE($C$2,Q4))," ",$B$4)</f>
        <v>אוגוסט 2019</v>
      </c>
      <c r="R6" s="26"/>
      <c r="S6" s="3" t="str">
        <f ca="1">CONCATENATE(INDIRECT(CONCATENATE($C$2,S4))," ",$B$4)</f>
        <v>ספטמבר 2019</v>
      </c>
      <c r="T6" s="4"/>
      <c r="U6" s="25" t="str">
        <f ca="1">CONCATENATE(INDIRECT(CONCATENATE($C$2,U4))," ",$B$4)</f>
        <v>אוקטובר 2019</v>
      </c>
      <c r="V6" s="26"/>
      <c r="W6" s="3" t="str">
        <f ca="1">CONCATENATE(INDIRECT(CONCATENATE($C$2,W4))," ",$B$4)</f>
        <v>נובמבר 2019</v>
      </c>
      <c r="X6" s="4"/>
      <c r="Y6" s="25" t="str">
        <f ca="1">CONCATENATE(INDIRECT(CONCATENATE($C$2,Y4))," ",$B$4)</f>
        <v>דצמבר 2019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6.6294992915462184E-5</v>
      </c>
      <c r="D8" s="11">
        <v>8.1754091958337285E-2</v>
      </c>
      <c r="E8" s="29">
        <v>-1.4689892652837869E-4</v>
      </c>
      <c r="F8" s="30">
        <v>7.1496901764611154E-2</v>
      </c>
      <c r="G8" s="10">
        <v>2.0322381389927194E-4</v>
      </c>
      <c r="H8" s="11">
        <v>5.1732955570146642E-2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4.6601600179676768E-3</v>
      </c>
      <c r="D9" s="11">
        <v>0.325365101241468</v>
      </c>
      <c r="E9" s="29">
        <v>2.1716717828397809E-3</v>
      </c>
      <c r="F9" s="30">
        <v>0.32968287814977759</v>
      </c>
      <c r="G9" s="10">
        <v>2.7644860592103558E-3</v>
      </c>
      <c r="H9" s="11">
        <v>0.34570371023992202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4.0547158476114068E-3</v>
      </c>
      <c r="D12" s="11">
        <v>0.32170707548193633</v>
      </c>
      <c r="E12" s="29">
        <v>3.4903855809253061E-3</v>
      </c>
      <c r="F12" s="30">
        <v>0.32436474505982088</v>
      </c>
      <c r="G12" s="10">
        <v>3.0257202640708329E-3</v>
      </c>
      <c r="H12" s="11">
        <v>0.31521960950607331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2.5341271991656555E-4</v>
      </c>
      <c r="D13" s="11">
        <v>8.0830541338722094E-3</v>
      </c>
      <c r="E13" s="29">
        <v>9.4943932985127051E-5</v>
      </c>
      <c r="F13" s="30">
        <v>8.8536395063237919E-3</v>
      </c>
      <c r="G13" s="10">
        <v>1.1557086312772323E-4</v>
      </c>
      <c r="H13" s="11">
        <v>1.0221431472803076E-2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3.2307994198388472E-3</v>
      </c>
      <c r="D14" s="11">
        <v>6.2202202156403867E-2</v>
      </c>
      <c r="E14" s="29">
        <v>1.1862438038362537E-3</v>
      </c>
      <c r="F14" s="30">
        <v>6.135002360718976E-2</v>
      </c>
      <c r="G14" s="10">
        <v>-4.459699102086379E-4</v>
      </c>
      <c r="H14" s="11">
        <v>6.0454555571389727E-2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6.5121212198343313E-3</v>
      </c>
      <c r="D15" s="11">
        <v>0.2002440459004175</v>
      </c>
      <c r="E15" s="29">
        <v>2.6506641216415003E-3</v>
      </c>
      <c r="F15" s="30">
        <v>0.19504460962955616</v>
      </c>
      <c r="G15" s="10">
        <v>3.9185670230581478E-3</v>
      </c>
      <c r="H15" s="11">
        <v>0.21307035595023455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-2.2772807677866768E-5</v>
      </c>
      <c r="D16" s="11">
        <v>5.1403983268944967E-3</v>
      </c>
      <c r="E16" s="29">
        <v>-1.9882216927263042E-5</v>
      </c>
      <c r="F16" s="30">
        <v>6.5044521411283711E-3</v>
      </c>
      <c r="G16" s="10">
        <v>6.6075541298789734E-5</v>
      </c>
      <c r="H16" s="11">
        <v>4.775404746486714E-3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5.2610726276613369E-7</v>
      </c>
      <c r="D18" s="11">
        <v>1.7755494726794272E-6</v>
      </c>
      <c r="E18" s="29">
        <v>-1.4525914927889092E-7</v>
      </c>
      <c r="F18" s="30">
        <v>1.3188627629364834E-6</v>
      </c>
      <c r="G18" s="10">
        <v>1.3853395621805269E-7</v>
      </c>
      <c r="H18" s="11">
        <v>1.7413317587848624E-6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3.01075988702685E-3</v>
      </c>
      <c r="D19" s="11">
        <v>-5.5491520388840556E-3</v>
      </c>
      <c r="E19" s="29">
        <v>9.1275481326258585E-4</v>
      </c>
      <c r="F19" s="30">
        <v>-3.6123864362278299E-3</v>
      </c>
      <c r="G19" s="10">
        <v>-1.0684195613757965E-3</v>
      </c>
      <c r="H19" s="11">
        <v>-2.411858198125678E-3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4.0839394074299702E-5</v>
      </c>
      <c r="F21" s="30">
        <v>5.2522947848684621E-3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3.3982595303960309E-5</v>
      </c>
      <c r="D22" s="11">
        <v>1.0514072900815854E-3</v>
      </c>
      <c r="E22" s="29">
        <v>1.9422973040065712E-5</v>
      </c>
      <c r="F22" s="30">
        <v>1.0615229301886712E-3</v>
      </c>
      <c r="G22" s="10">
        <v>2.0607372963094132E-5</v>
      </c>
      <c r="H22" s="11">
        <v>1.2320938093108363E-3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2.18E-2</v>
      </c>
      <c r="D27" s="15">
        <v>0.99999999999999989</v>
      </c>
      <c r="E27" s="31">
        <v>1.04E-2</v>
      </c>
      <c r="F27" s="32">
        <v>0.99999999999999989</v>
      </c>
      <c r="G27" s="14">
        <v>8.6E-3</v>
      </c>
      <c r="H27" s="15">
        <v>0.99999999999999989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45">
        <v>1269</v>
      </c>
      <c r="D28" s="46"/>
      <c r="E28" s="47">
        <v>619</v>
      </c>
      <c r="F28" s="48"/>
      <c r="G28" s="45">
        <v>450</v>
      </c>
      <c r="H28" s="46"/>
      <c r="I28" s="47"/>
      <c r="J28" s="48"/>
      <c r="K28" s="45"/>
      <c r="L28" s="46"/>
      <c r="M28" s="47"/>
      <c r="N28" s="48"/>
      <c r="O28" s="45"/>
      <c r="P28" s="46"/>
      <c r="Q28" s="47"/>
      <c r="R28" s="48"/>
      <c r="S28" s="45"/>
      <c r="T28" s="46"/>
      <c r="U28" s="47"/>
      <c r="V28" s="48"/>
      <c r="W28" s="45"/>
      <c r="X28" s="46"/>
      <c r="Y28" s="47"/>
      <c r="Z28" s="48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3" t="s">
        <v>0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5"/>
    </row>
    <row r="32" spans="2:31" ht="15.75">
      <c r="B32" s="23" t="s">
        <v>42</v>
      </c>
      <c r="C32" s="3" t="str">
        <f ca="1">CONCATENATE(INDIRECT(CONCATENATE($C$2,$C$4))," ",$B$4)</f>
        <v>ינואר 2019</v>
      </c>
      <c r="D32" s="4"/>
      <c r="E32" s="25" t="str">
        <f ca="1">CONCATENATE(INDIRECT(CONCATENATE($C$2,$E$4))," ",$B$4)</f>
        <v>פברואר 2019</v>
      </c>
      <c r="F32" s="26"/>
      <c r="G32" s="3" t="str">
        <f ca="1">CONCATENATE(INDIRECT(CONCATENATE($C$2,$G$4))," ",$B$4)</f>
        <v>מרץ 2019</v>
      </c>
      <c r="H32" s="4"/>
      <c r="I32" s="25" t="str">
        <f ca="1">CONCATENATE(INDIRECT(CONCATENATE($C$2,$I$4))," ",$B$4)</f>
        <v>אפריל 2019</v>
      </c>
      <c r="J32" s="26"/>
      <c r="K32" s="3" t="str">
        <f ca="1">CONCATENATE(INDIRECT(CONCATENATE($C$2,$K$4))," ",$B$4)</f>
        <v>מאי 2019</v>
      </c>
      <c r="L32" s="4"/>
      <c r="M32" s="25" t="str">
        <f ca="1">CONCATENATE(INDIRECT(CONCATENATE($C$2,$M$4))," ",$B$4)</f>
        <v>יוני 2019</v>
      </c>
      <c r="N32" s="26"/>
      <c r="O32" s="3" t="str">
        <f ca="1">CONCATENATE(INDIRECT(CONCATENATE($C$2,$O$4))," ",$B$4)</f>
        <v>יולי 2019</v>
      </c>
      <c r="P32" s="4"/>
      <c r="Q32" s="25" t="str">
        <f ca="1">CONCATENATE(INDIRECT(CONCATENATE($C$2,$Q$4))," ",$B$4)</f>
        <v>אוגוסט 2019</v>
      </c>
      <c r="R32" s="26"/>
      <c r="S32" s="3" t="str">
        <f ca="1">CONCATENATE(INDIRECT(CONCATENATE($C$2,$S$4))," ",$B$4)</f>
        <v>ספטמבר 2019</v>
      </c>
      <c r="T32" s="4"/>
      <c r="U32" s="25" t="str">
        <f ca="1">CONCATENATE(INDIRECT(CONCATENATE($C$2,$U$4))," ",$B$4)</f>
        <v>אוקטובר 2019</v>
      </c>
      <c r="V32" s="26"/>
      <c r="W32" s="3" t="str">
        <f ca="1">CONCATENATE(INDIRECT(CONCATENATE($C$2,$W$4))," ",$B$4)</f>
        <v>נובמבר 2019</v>
      </c>
      <c r="X32" s="4"/>
      <c r="Y32" s="25" t="str">
        <f ca="1">CONCATENATE(INDIRECT(CONCATENATE($C$2,$Y$4))," ",$B$4)</f>
        <v>דצמבר 2019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1.5324250403051395E-2</v>
      </c>
      <c r="D34" s="19">
        <v>0.8180454198172572</v>
      </c>
      <c r="E34" s="33">
        <v>8.3178909748148431E-3</v>
      </c>
      <c r="F34" s="34">
        <v>0.82977095661320677</v>
      </c>
      <c r="G34" s="18">
        <v>5.0023864901723924E-3</v>
      </c>
      <c r="H34" s="19">
        <v>0.83235492663601685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6.4757495969486045E-3</v>
      </c>
      <c r="D35" s="11">
        <v>0.18195458018274277</v>
      </c>
      <c r="E35" s="29">
        <v>2.0821090251851547E-3</v>
      </c>
      <c r="F35" s="30">
        <v>0.17022904338679318</v>
      </c>
      <c r="G35" s="10">
        <v>3.5976135098276067E-3</v>
      </c>
      <c r="H35" s="11">
        <v>0.16764507336398318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2.18E-2</v>
      </c>
      <c r="D36" s="15">
        <v>1</v>
      </c>
      <c r="E36" s="31">
        <v>1.04E-2</v>
      </c>
      <c r="F36" s="32">
        <v>1</v>
      </c>
      <c r="G36" s="14">
        <v>8.6E-3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3" t="s">
        <v>0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5"/>
    </row>
    <row r="39" spans="2:26" ht="15.75">
      <c r="B39" s="23" t="s">
        <v>42</v>
      </c>
      <c r="C39" s="3" t="str">
        <f ca="1">CONCATENATE(INDIRECT(CONCATENATE($C$2,$C$4))," ",$B$4)</f>
        <v>ינואר 2019</v>
      </c>
      <c r="D39" s="4"/>
      <c r="E39" s="25" t="str">
        <f ca="1">CONCATENATE(INDIRECT(CONCATENATE($C$2,$E$4))," ",$B$4)</f>
        <v>פברואר 2019</v>
      </c>
      <c r="F39" s="26"/>
      <c r="G39" s="3" t="str">
        <f ca="1">CONCATENATE(INDIRECT(CONCATENATE($C$2,$G$4))," ",$B$4)</f>
        <v>מרץ 2019</v>
      </c>
      <c r="H39" s="4"/>
      <c r="I39" s="25" t="str">
        <f ca="1">CONCATENATE(INDIRECT(CONCATENATE($C$2,$I$4))," ",$B$4)</f>
        <v>אפריל 2019</v>
      </c>
      <c r="J39" s="26"/>
      <c r="K39" s="3" t="str">
        <f ca="1">CONCATENATE(INDIRECT(CONCATENATE($C$2,$K$4))," ",$B$4)</f>
        <v>מאי 2019</v>
      </c>
      <c r="L39" s="4"/>
      <c r="M39" s="25" t="str">
        <f ca="1">CONCATENATE(INDIRECT(CONCATENATE($C$2,$M$4))," ",$B$4)</f>
        <v>יוני 2019</v>
      </c>
      <c r="N39" s="26"/>
      <c r="O39" s="3" t="str">
        <f ca="1">CONCATENATE(INDIRECT(CONCATENATE($C$2,$O$4))," ",$B$4)</f>
        <v>יולי 2019</v>
      </c>
      <c r="P39" s="4"/>
      <c r="Q39" s="25" t="str">
        <f ca="1">CONCATENATE(INDIRECT(CONCATENATE($C$2,$Q$4))," ",$B$4)</f>
        <v>אוגוסט 2019</v>
      </c>
      <c r="R39" s="26"/>
      <c r="S39" s="3" t="str">
        <f ca="1">CONCATENATE(INDIRECT(CONCATENATE($C$2,$S$4))," ",$B$4)</f>
        <v>ספטמבר 2019</v>
      </c>
      <c r="T39" s="4"/>
      <c r="U39" s="25" t="str">
        <f ca="1">CONCATENATE(INDIRECT(CONCATENATE($C$2,$U$4))," ",$B$4)</f>
        <v>אוקטובר 2019</v>
      </c>
      <c r="V39" s="26"/>
      <c r="W39" s="3" t="str">
        <f ca="1">CONCATENATE(INDIRECT(CONCATENATE($C$2,$W$4))," ",$B$4)</f>
        <v>נובמבר 2019</v>
      </c>
      <c r="X39" s="4"/>
      <c r="Y39" s="25" t="str">
        <f ca="1">CONCATENATE(INDIRECT(CONCATENATE($C$2,$Y$4))," ",$B$4)</f>
        <v>דצמבר 2019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1.8501844797752621E-2</v>
      </c>
      <c r="D41" s="19">
        <v>0.99641469061493027</v>
      </c>
      <c r="E41" s="33">
        <v>9.3728782807122202E-3</v>
      </c>
      <c r="F41" s="34">
        <v>0.99366991356976031</v>
      </c>
      <c r="G41" s="18">
        <v>9.5322413252849781E-3</v>
      </c>
      <c r="H41" s="19">
        <v>0.99095833291601176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3.2981552022473769E-3</v>
      </c>
      <c r="D42" s="11">
        <v>3.5853093850697405E-3</v>
      </c>
      <c r="E42" s="29">
        <v>1.0271217192877782E-3</v>
      </c>
      <c r="F42" s="30">
        <v>6.3300864302397158E-3</v>
      </c>
      <c r="G42" s="10">
        <v>-9.3224132528497918E-4</v>
      </c>
      <c r="H42" s="11">
        <v>9.0416670839882328E-3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2.18E-2</v>
      </c>
      <c r="D43" s="15">
        <v>1</v>
      </c>
      <c r="E43" s="31">
        <v>1.04E-2</v>
      </c>
      <c r="F43" s="32">
        <v>1</v>
      </c>
      <c r="G43" s="14">
        <v>8.6E-3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3" t="s">
        <v>0</v>
      </c>
      <c r="D45" s="54"/>
      <c r="E45" s="54"/>
      <c r="F45" s="54"/>
      <c r="G45" s="54"/>
      <c r="H45" s="54"/>
      <c r="I45" s="54"/>
      <c r="J45" s="55"/>
    </row>
    <row r="46" spans="2:26" ht="15.75">
      <c r="B46" s="23" t="s">
        <v>39</v>
      </c>
      <c r="C46" s="51" t="str">
        <f ca="1">CONCATENATE(INDIRECT(CONCATENATE($C$2,C4))," - ",INDIRECT(CONCATENATE($C$2,G4))," ",$B$4)</f>
        <v>ינואר - מרץ 2019</v>
      </c>
      <c r="D46" s="52"/>
      <c r="E46" s="49" t="str">
        <f ca="1">CONCATENATE(INDIRECT(CONCATENATE($C$2,C4))," - ",INDIRECT(CONCATENATE($C$2,M4))," ",$B$4)</f>
        <v>ינואר - יוני 2019</v>
      </c>
      <c r="F46" s="50"/>
      <c r="G46" s="51" t="str">
        <f ca="1">CONCATENATE(INDIRECT(CONCATENATE($C$2,C4))," - ",INDIRECT(CONCATENATE($C$2,S4))," ",$B$4)</f>
        <v>ינואר - ספטמבר 2019</v>
      </c>
      <c r="H46" s="52"/>
      <c r="I46" s="49" t="str">
        <f ca="1">CONCATENATE(INDIRECT(CONCATENATE($C$2,C4))," - ",INDIRECT(CONCATENATE($C$2,Y4))," ",$B$4)</f>
        <v>ינואר - דצמבר 2019</v>
      </c>
      <c r="J46" s="50"/>
    </row>
    <row r="47" spans="2:26" ht="30">
      <c r="B47" s="23"/>
      <c r="C47" s="7" t="s">
        <v>2</v>
      </c>
      <c r="D47" s="8" t="s">
        <v>3</v>
      </c>
      <c r="E47" s="27" t="s">
        <v>2</v>
      </c>
      <c r="F47" s="28" t="s">
        <v>3</v>
      </c>
      <c r="G47" s="7" t="s">
        <v>2</v>
      </c>
      <c r="H47" s="8" t="s">
        <v>3</v>
      </c>
      <c r="I47" s="27" t="s">
        <v>2</v>
      </c>
      <c r="J47" s="28" t="s">
        <v>3</v>
      </c>
    </row>
    <row r="48" spans="2:26">
      <c r="B48" s="9" t="s">
        <v>5</v>
      </c>
      <c r="C48" s="10">
        <f>(C8+1)*(E8+1)*(G8+1)-1</f>
        <v>1.2259375900525171E-4</v>
      </c>
      <c r="D48" s="11">
        <f>H8</f>
        <v>5.1732955570146642E-2</v>
      </c>
      <c r="E48" s="29"/>
      <c r="F48" s="30"/>
      <c r="G48" s="10"/>
      <c r="H48" s="11"/>
      <c r="I48" s="29"/>
      <c r="J48" s="30"/>
    </row>
    <row r="49" spans="2:10">
      <c r="B49" s="12" t="s">
        <v>7</v>
      </c>
      <c r="C49" s="10">
        <f t="shared" ref="C49:C67" si="0">(C9+1)*(E9+1)*(G9+1)-1</f>
        <v>9.6253526793379507E-3</v>
      </c>
      <c r="D49" s="11">
        <f t="shared" ref="D49:D67" si="1">H9</f>
        <v>0.34570371023992202</v>
      </c>
      <c r="E49" s="29"/>
      <c r="F49" s="30"/>
      <c r="G49" s="10"/>
      <c r="H49" s="11"/>
      <c r="I49" s="29"/>
      <c r="J49" s="30"/>
    </row>
    <row r="50" spans="2:10">
      <c r="B50" s="12" t="s">
        <v>9</v>
      </c>
      <c r="C50" s="10">
        <f t="shared" si="0"/>
        <v>0</v>
      </c>
      <c r="D50" s="11">
        <f t="shared" si="1"/>
        <v>0</v>
      </c>
      <c r="E50" s="29"/>
      <c r="F50" s="30"/>
      <c r="G50" s="10"/>
      <c r="H50" s="11"/>
      <c r="I50" s="29"/>
      <c r="J50" s="30"/>
    </row>
    <row r="51" spans="2:10">
      <c r="B51" s="12" t="s">
        <v>11</v>
      </c>
      <c r="C51" s="10">
        <f t="shared" si="0"/>
        <v>0</v>
      </c>
      <c r="D51" s="11">
        <f t="shared" si="1"/>
        <v>0</v>
      </c>
      <c r="E51" s="29"/>
      <c r="F51" s="30"/>
      <c r="G51" s="10"/>
      <c r="H51" s="11"/>
      <c r="I51" s="29"/>
      <c r="J51" s="30"/>
    </row>
    <row r="52" spans="2:10">
      <c r="B52" s="12" t="s">
        <v>13</v>
      </c>
      <c r="C52" s="10">
        <f t="shared" si="0"/>
        <v>1.0607846402195475E-2</v>
      </c>
      <c r="D52" s="11">
        <f t="shared" si="1"/>
        <v>0.31521960950607331</v>
      </c>
      <c r="E52" s="29"/>
      <c r="F52" s="30"/>
      <c r="G52" s="10"/>
      <c r="H52" s="11"/>
      <c r="I52" s="29"/>
      <c r="J52" s="30"/>
    </row>
    <row r="53" spans="2:10">
      <c r="B53" s="12" t="s">
        <v>15</v>
      </c>
      <c r="C53" s="10">
        <f t="shared" si="0"/>
        <v>4.6399183868928162E-4</v>
      </c>
      <c r="D53" s="11">
        <f t="shared" si="1"/>
        <v>1.0221431472803076E-2</v>
      </c>
      <c r="E53" s="29"/>
      <c r="F53" s="30"/>
      <c r="G53" s="10"/>
      <c r="H53" s="11"/>
      <c r="I53" s="29"/>
      <c r="J53" s="30"/>
    </row>
    <row r="54" spans="2:10">
      <c r="B54" s="12" t="s">
        <v>17</v>
      </c>
      <c r="C54" s="10">
        <f t="shared" si="0"/>
        <v>3.9729342517031974E-3</v>
      </c>
      <c r="D54" s="11">
        <f t="shared" si="1"/>
        <v>6.0454555571389727E-2</v>
      </c>
      <c r="E54" s="29"/>
      <c r="F54" s="30"/>
      <c r="G54" s="10"/>
      <c r="H54" s="11"/>
      <c r="I54" s="29"/>
      <c r="J54" s="30"/>
    </row>
    <row r="55" spans="2:10">
      <c r="B55" s="12" t="s">
        <v>19</v>
      </c>
      <c r="C55" s="10">
        <f t="shared" si="0"/>
        <v>1.3134586439218943E-2</v>
      </c>
      <c r="D55" s="11">
        <f t="shared" si="1"/>
        <v>0.21307035595023455</v>
      </c>
      <c r="E55" s="29"/>
      <c r="F55" s="30"/>
      <c r="G55" s="10"/>
      <c r="H55" s="11"/>
      <c r="I55" s="29"/>
      <c r="J55" s="30"/>
    </row>
    <row r="56" spans="2:10">
      <c r="B56" s="12" t="s">
        <v>21</v>
      </c>
      <c r="C56" s="10">
        <f t="shared" si="0"/>
        <v>2.3418151043896884E-5</v>
      </c>
      <c r="D56" s="11">
        <f t="shared" si="1"/>
        <v>4.775404746486714E-3</v>
      </c>
      <c r="E56" s="29"/>
      <c r="F56" s="30"/>
      <c r="G56" s="10"/>
      <c r="H56" s="11"/>
      <c r="I56" s="29"/>
      <c r="J56" s="30"/>
    </row>
    <row r="57" spans="2:10">
      <c r="B57" s="12" t="s">
        <v>23</v>
      </c>
      <c r="C57" s="10">
        <f t="shared" si="0"/>
        <v>0</v>
      </c>
      <c r="D57" s="11">
        <f t="shared" si="1"/>
        <v>0</v>
      </c>
      <c r="E57" s="29"/>
      <c r="F57" s="30"/>
      <c r="G57" s="10"/>
      <c r="H57" s="11"/>
      <c r="I57" s="29"/>
      <c r="J57" s="30"/>
    </row>
    <row r="58" spans="2:10">
      <c r="B58" s="12" t="s">
        <v>25</v>
      </c>
      <c r="C58" s="10">
        <f t="shared" si="0"/>
        <v>5.1938204626011952E-7</v>
      </c>
      <c r="D58" s="11">
        <f t="shared" si="1"/>
        <v>1.7413317587848624E-6</v>
      </c>
      <c r="E58" s="29"/>
      <c r="F58" s="30"/>
      <c r="G58" s="10"/>
      <c r="H58" s="11"/>
      <c r="I58" s="29"/>
      <c r="J58" s="30"/>
    </row>
    <row r="59" spans="2:10">
      <c r="B59" s="12" t="s">
        <v>26</v>
      </c>
      <c r="C59" s="10">
        <f t="shared" si="0"/>
        <v>2.8536483285284131E-3</v>
      </c>
      <c r="D59" s="11">
        <f t="shared" si="1"/>
        <v>-2.411858198125678E-3</v>
      </c>
      <c r="E59" s="29"/>
      <c r="F59" s="30"/>
      <c r="G59" s="10"/>
      <c r="H59" s="11"/>
      <c r="I59" s="29"/>
      <c r="J59" s="30"/>
    </row>
    <row r="60" spans="2:10">
      <c r="B60" s="12" t="s">
        <v>27</v>
      </c>
      <c r="C60" s="10">
        <f t="shared" si="0"/>
        <v>0</v>
      </c>
      <c r="D60" s="11">
        <f t="shared" si="1"/>
        <v>0</v>
      </c>
      <c r="E60" s="29"/>
      <c r="F60" s="30"/>
      <c r="G60" s="10"/>
      <c r="H60" s="11"/>
      <c r="I60" s="29"/>
      <c r="J60" s="30"/>
    </row>
    <row r="61" spans="2:10">
      <c r="B61" s="12" t="s">
        <v>28</v>
      </c>
      <c r="C61" s="10">
        <f t="shared" si="0"/>
        <v>4.0839394074287938E-5</v>
      </c>
      <c r="D61" s="11">
        <f t="shared" si="1"/>
        <v>0</v>
      </c>
      <c r="E61" s="29"/>
      <c r="F61" s="30"/>
      <c r="G61" s="10"/>
      <c r="H61" s="11"/>
      <c r="I61" s="29"/>
      <c r="J61" s="30"/>
    </row>
    <row r="62" spans="2:10">
      <c r="B62" s="12" t="s">
        <v>29</v>
      </c>
      <c r="C62" s="10">
        <f t="shared" si="0"/>
        <v>7.4014701912483716E-5</v>
      </c>
      <c r="D62" s="11">
        <f t="shared" si="1"/>
        <v>1.2320938093108363E-3</v>
      </c>
      <c r="E62" s="29"/>
      <c r="F62" s="30"/>
      <c r="G62" s="10"/>
      <c r="H62" s="11"/>
      <c r="I62" s="29"/>
      <c r="J62" s="30"/>
    </row>
    <row r="63" spans="2:10">
      <c r="B63" s="12" t="s">
        <v>30</v>
      </c>
      <c r="C63" s="10">
        <f t="shared" si="0"/>
        <v>0</v>
      </c>
      <c r="D63" s="11">
        <f t="shared" si="1"/>
        <v>0</v>
      </c>
      <c r="E63" s="29"/>
      <c r="F63" s="30"/>
      <c r="G63" s="10"/>
      <c r="H63" s="11"/>
      <c r="I63" s="29"/>
      <c r="J63" s="30"/>
    </row>
    <row r="64" spans="2:10">
      <c r="B64" s="12" t="s">
        <v>31</v>
      </c>
      <c r="C64" s="10">
        <f t="shared" si="0"/>
        <v>0</v>
      </c>
      <c r="D64" s="11">
        <f t="shared" si="1"/>
        <v>0</v>
      </c>
      <c r="E64" s="29"/>
      <c r="F64" s="30"/>
      <c r="G64" s="10"/>
      <c r="H64" s="11"/>
      <c r="I64" s="29"/>
      <c r="J64" s="30"/>
    </row>
    <row r="65" spans="2:10">
      <c r="B65" s="12" t="s">
        <v>32</v>
      </c>
      <c r="C65" s="10">
        <f t="shared" si="0"/>
        <v>0</v>
      </c>
      <c r="D65" s="11">
        <f t="shared" si="1"/>
        <v>0</v>
      </c>
      <c r="E65" s="29"/>
      <c r="F65" s="30"/>
      <c r="G65" s="10"/>
      <c r="H65" s="11"/>
      <c r="I65" s="29"/>
      <c r="J65" s="30"/>
    </row>
    <row r="66" spans="2:10">
      <c r="B66" s="12" t="s">
        <v>33</v>
      </c>
      <c r="C66" s="10">
        <f t="shared" si="0"/>
        <v>0</v>
      </c>
      <c r="D66" s="11">
        <f t="shared" si="1"/>
        <v>0</v>
      </c>
      <c r="E66" s="29"/>
      <c r="F66" s="30"/>
      <c r="G66" s="10"/>
      <c r="H66" s="11"/>
      <c r="I66" s="29"/>
      <c r="J66" s="30"/>
    </row>
    <row r="67" spans="2:10">
      <c r="B67" s="13" t="s">
        <v>44</v>
      </c>
      <c r="C67" s="43">
        <f t="shared" si="0"/>
        <v>4.130558979199983E-2</v>
      </c>
      <c r="D67" s="44">
        <f t="shared" si="1"/>
        <v>0.99999999999999989</v>
      </c>
      <c r="E67" s="37"/>
      <c r="F67" s="38"/>
      <c r="G67" s="43"/>
      <c r="H67" s="15"/>
      <c r="I67" s="37"/>
      <c r="J67" s="38"/>
    </row>
    <row r="68" spans="2:10">
      <c r="B68" s="35" t="s">
        <v>40</v>
      </c>
      <c r="C68" s="45">
        <f>C28+E28+G28</f>
        <v>2338</v>
      </c>
      <c r="D68" s="46"/>
      <c r="E68" s="47"/>
      <c r="F68" s="48"/>
      <c r="G68" s="45"/>
      <c r="H68" s="46"/>
      <c r="I68" s="47"/>
      <c r="J68" s="48"/>
    </row>
    <row r="69" spans="2:10">
      <c r="B69" s="16"/>
      <c r="C69" s="17"/>
      <c r="D69" s="17"/>
      <c r="E69" s="17"/>
      <c r="F69" s="17"/>
      <c r="G69" s="17"/>
      <c r="H69" s="17"/>
      <c r="I69" s="17"/>
      <c r="J69" s="17"/>
    </row>
    <row r="70" spans="2:10" ht="15.75">
      <c r="C70" s="53" t="s">
        <v>0</v>
      </c>
      <c r="D70" s="54"/>
      <c r="E70" s="54"/>
      <c r="F70" s="54"/>
      <c r="G70" s="54"/>
      <c r="H70" s="54"/>
      <c r="I70" s="54"/>
      <c r="J70" s="55"/>
    </row>
    <row r="71" spans="2:10" ht="15.75">
      <c r="B71" s="23" t="s">
        <v>39</v>
      </c>
      <c r="C71" s="51" t="str">
        <f ca="1">CONCATENATE(INDIRECT(CONCATENATE($C$2,$C$4))," - ",INDIRECT(CONCATENATE($C$2,$G$4))," ",$B$4)</f>
        <v>ינואר - מרץ 2019</v>
      </c>
      <c r="D71" s="52"/>
      <c r="E71" s="49" t="str">
        <f ca="1">CONCATENATE(INDIRECT(CONCATENATE($C$2,$C$4))," - ",INDIRECT(CONCATENATE($C$2,$M4))," ",$B$4)</f>
        <v>ינואר - יוני 2019</v>
      </c>
      <c r="F71" s="50"/>
      <c r="G71" s="51" t="str">
        <f ca="1">CONCATENATE(INDIRECT(CONCATENATE($C$2,$C$4))," - ",INDIRECT(CONCATENATE($C$2,$S$4))," ",$B$4)</f>
        <v>ינואר - ספטמבר 2019</v>
      </c>
      <c r="H71" s="52"/>
      <c r="I71" s="49" t="str">
        <f ca="1">CONCATENATE(INDIRECT(CONCATENATE($C$2,$C$4))," - ",INDIRECT(CONCATENATE($C$2,$Y4))," ",$B$4)</f>
        <v>ינואר - דצמבר 2019</v>
      </c>
      <c r="J71" s="50"/>
    </row>
    <row r="72" spans="2:10" ht="30">
      <c r="B72" s="23"/>
      <c r="C72" s="7" t="s">
        <v>2</v>
      </c>
      <c r="D72" s="8" t="s">
        <v>3</v>
      </c>
      <c r="E72" s="27" t="s">
        <v>2</v>
      </c>
      <c r="F72" s="28" t="s">
        <v>3</v>
      </c>
      <c r="G72" s="7" t="s">
        <v>2</v>
      </c>
      <c r="H72" s="8" t="s">
        <v>3</v>
      </c>
      <c r="I72" s="27" t="s">
        <v>2</v>
      </c>
      <c r="J72" s="28" t="s">
        <v>3</v>
      </c>
    </row>
    <row r="73" spans="2:10">
      <c r="B73" s="9" t="s">
        <v>35</v>
      </c>
      <c r="C73" s="18">
        <f>(C34+1)*(E34+1)*(G34+1)-1</f>
        <v>2.8890898072205129E-2</v>
      </c>
      <c r="D73" s="19">
        <f>H34</f>
        <v>0.83235492663601685</v>
      </c>
      <c r="E73" s="33"/>
      <c r="F73" s="34"/>
      <c r="G73" s="18"/>
      <c r="H73" s="19"/>
      <c r="I73" s="33"/>
      <c r="J73" s="34"/>
    </row>
    <row r="74" spans="2:10">
      <c r="B74" s="12" t="s">
        <v>36</v>
      </c>
      <c r="C74" s="18">
        <f t="shared" ref="C74:C75" si="2">(C35+1)*(E35+1)*(G35+1)-1</f>
        <v>1.2199791723838782E-2</v>
      </c>
      <c r="D74" s="19">
        <f t="shared" ref="D74:D75" si="3">H35</f>
        <v>0.16764507336398318</v>
      </c>
      <c r="E74" s="33"/>
      <c r="F74" s="34"/>
      <c r="G74" s="18"/>
      <c r="H74" s="19"/>
      <c r="I74" s="33"/>
      <c r="J74" s="34"/>
    </row>
    <row r="75" spans="2:10">
      <c r="B75" s="13" t="s">
        <v>44</v>
      </c>
      <c r="C75" s="41">
        <f t="shared" si="2"/>
        <v>4.130558979199983E-2</v>
      </c>
      <c r="D75" s="42">
        <f t="shared" si="3"/>
        <v>1</v>
      </c>
      <c r="E75" s="39"/>
      <c r="F75" s="40"/>
      <c r="G75" s="41"/>
      <c r="H75" s="42"/>
      <c r="I75" s="39"/>
      <c r="J75" s="40"/>
    </row>
    <row r="76" spans="2:10">
      <c r="B76" s="16"/>
      <c r="C76" s="17"/>
      <c r="D76" s="17"/>
      <c r="E76" s="17"/>
      <c r="F76" s="17"/>
      <c r="G76" s="17"/>
      <c r="H76" s="17"/>
      <c r="I76" s="17"/>
      <c r="J76" s="17"/>
    </row>
    <row r="77" spans="2:10" ht="15.75">
      <c r="C77" s="53" t="s">
        <v>0</v>
      </c>
      <c r="D77" s="54"/>
      <c r="E77" s="54"/>
      <c r="F77" s="54"/>
      <c r="G77" s="54"/>
      <c r="H77" s="54"/>
      <c r="I77" s="54"/>
      <c r="J77" s="55"/>
    </row>
    <row r="78" spans="2:10" ht="15.75">
      <c r="B78" s="23" t="s">
        <v>39</v>
      </c>
      <c r="C78" s="51" t="str">
        <f ca="1">CONCATENATE(INDIRECT(CONCATENATE($C$2,$C$4))," - ",INDIRECT(CONCATENATE($C$2,$G$4))," ",$B$4)</f>
        <v>ינואר - מרץ 2019</v>
      </c>
      <c r="D78" s="52"/>
      <c r="E78" s="49" t="str">
        <f ca="1">CONCATENATE(INDIRECT(CONCATENATE($C$2,$C$4))," - ",INDIRECT(CONCATENATE($C$2,$M$4))," ",$B$4)</f>
        <v>ינואר - יוני 2019</v>
      </c>
      <c r="F78" s="50"/>
      <c r="G78" s="51" t="str">
        <f ca="1">CONCATENATE(INDIRECT(CONCATENATE($C$2,$C$4))," - ",INDIRECT(CONCATENATE($C$2,$S$4))," ",$B$4)</f>
        <v>ינואר - ספטמבר 2019</v>
      </c>
      <c r="H78" s="52"/>
      <c r="I78" s="49" t="str">
        <f ca="1">CONCATENATE(INDIRECT(CONCATENATE($C$2,$C$4))," - ",INDIRECT(CONCATENATE($C$2,$Y$4))," ",$B$4)</f>
        <v>ינואר - דצמבר 2019</v>
      </c>
      <c r="J78" s="50"/>
    </row>
    <row r="79" spans="2:10" ht="30">
      <c r="B79" s="23"/>
      <c r="C79" s="7" t="s">
        <v>2</v>
      </c>
      <c r="D79" s="8" t="s">
        <v>3</v>
      </c>
      <c r="E79" s="27" t="s">
        <v>2</v>
      </c>
      <c r="F79" s="28" t="s">
        <v>3</v>
      </c>
      <c r="G79" s="7" t="s">
        <v>2</v>
      </c>
      <c r="H79" s="8" t="s">
        <v>3</v>
      </c>
      <c r="I79" s="27" t="s">
        <v>2</v>
      </c>
      <c r="J79" s="28" t="s">
        <v>3</v>
      </c>
    </row>
    <row r="80" spans="2:10">
      <c r="B80" s="9" t="s">
        <v>37</v>
      </c>
      <c r="C80" s="18">
        <f>(C41+1)*(E41+1)*(G41+1)-1</f>
        <v>3.7847741569036808E-2</v>
      </c>
      <c r="D80" s="19">
        <f>H41</f>
        <v>0.99095833291601176</v>
      </c>
      <c r="E80" s="33"/>
      <c r="F80" s="34"/>
      <c r="G80" s="18"/>
      <c r="H80" s="19"/>
      <c r="I80" s="33"/>
      <c r="J80" s="34"/>
    </row>
    <row r="81" spans="2:10">
      <c r="B81" s="12" t="s">
        <v>38</v>
      </c>
      <c r="C81" s="18">
        <f t="shared" ref="C81:C82" si="4">(C42+1)*(E42+1)*(G42+1)-1</f>
        <v>3.392387843135225E-3</v>
      </c>
      <c r="D81" s="19">
        <f t="shared" ref="D81:D82" si="5">H42</f>
        <v>9.0416670839882328E-3</v>
      </c>
      <c r="E81" s="33"/>
      <c r="F81" s="34"/>
      <c r="G81" s="18"/>
      <c r="H81" s="19"/>
      <c r="I81" s="33"/>
      <c r="J81" s="34"/>
    </row>
    <row r="82" spans="2:10">
      <c r="B82" s="13" t="s">
        <v>44</v>
      </c>
      <c r="C82" s="41">
        <f t="shared" si="4"/>
        <v>4.130558979199983E-2</v>
      </c>
      <c r="D82" s="42">
        <f t="shared" si="5"/>
        <v>1</v>
      </c>
      <c r="E82" s="39"/>
      <c r="F82" s="40"/>
      <c r="G82" s="41"/>
      <c r="H82" s="42"/>
      <c r="I82" s="39"/>
      <c r="J82" s="40"/>
    </row>
    <row r="10009" spans="3:8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sheetProtection sheet="1" objects="1" scenarios="1"/>
  <mergeCells count="34">
    <mergeCell ref="C77:J77"/>
    <mergeCell ref="C78:D78"/>
    <mergeCell ref="E78:F78"/>
    <mergeCell ref="G78:H78"/>
    <mergeCell ref="I78:J78"/>
    <mergeCell ref="C70:J70"/>
    <mergeCell ref="C71:D71"/>
    <mergeCell ref="E71:F71"/>
    <mergeCell ref="G71:H71"/>
    <mergeCell ref="I71:J71"/>
    <mergeCell ref="C45:J45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68:D68"/>
    <mergeCell ref="E68:F68"/>
    <mergeCell ref="G68:H68"/>
    <mergeCell ref="I68:J68"/>
    <mergeCell ref="I46:J46"/>
    <mergeCell ref="E46:F46"/>
    <mergeCell ref="G46:H46"/>
    <mergeCell ref="C46:D46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2019-04-30T11:04:47+00:00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AEC1A1F-4BCD-450B-8DE4-65D0C4A1582D}"/>
</file>

<file path=customXml/itemProps2.xml><?xml version="1.0" encoding="utf-8"?>
<ds:datastoreItem xmlns:ds="http://schemas.openxmlformats.org/officeDocument/2006/customXml" ds:itemID="{7BBAFAB7-AD6B-4A86-A31A-222B417820AA}"/>
</file>

<file path=customXml/itemProps3.xml><?xml version="1.0" encoding="utf-8"?>
<ds:datastoreItem xmlns:ds="http://schemas.openxmlformats.org/officeDocument/2006/customXml" ds:itemID="{C86C569D-58F9-4E5E-8CE3-BAD53997A94B}"/>
</file>

<file path=customXml/itemProps4.xml><?xml version="1.0" encoding="utf-8"?>
<ds:datastoreItem xmlns:ds="http://schemas.openxmlformats.org/officeDocument/2006/customXml" ds:itemID="{9F2F1CEE-D683-4455-A0B3-7323534FE2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2019-04-30T08:15:32Z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0x0101003AD5DD09B7E788449783873D031F677A</vt:lpwstr>
  </property>
  <property fmtid="{D5CDD505-2E9C-101B-9397-08002B2CF9AE}" pid="14" name="e4b5484c9c824b148c38bfcb2bd74c0d">
    <vt:lpwstr/>
  </property>
  <property fmtid="{D5CDD505-2E9C-101B-9397-08002B2CF9AE}" pid="15" name="kb4cc1381c4248d7a2dfa3f1be0c86c0">
    <vt:lpwstr/>
  </property>
  <property fmtid="{D5CDD505-2E9C-101B-9397-08002B2CF9AE}" pid="16" name="o80fb9e8b9d445b0bb174fdcd68ee89c">
    <vt:lpwstr/>
  </property>
  <property fmtid="{D5CDD505-2E9C-101B-9397-08002B2CF9AE}" pid="17" name="j92457fac7d145f98e698f5712f6a6a4">
    <vt:lpwstr/>
  </property>
  <property fmtid="{D5CDD505-2E9C-101B-9397-08002B2CF9AE}" pid="19" name="aa1c885e8039426686f6c49672b09953">
    <vt:lpwstr/>
  </property>
  <property fmtid="{D5CDD505-2E9C-101B-9397-08002B2CF9AE}" pid="20" name="e09eddfac2354f9ab04a226e27f86f1f">
    <vt:lpwstr/>
  </property>
  <property fmtid="{D5CDD505-2E9C-101B-9397-08002B2CF9AE}" pid="21" name="b76e59bb9f5947a781773f53cc6e9460">
    <vt:lpwstr/>
  </property>
  <property fmtid="{D5CDD505-2E9C-101B-9397-08002B2CF9AE}" pid="22" name="n612d9597dc7466f957352ce79be86f3">
    <vt:lpwstr/>
  </property>
  <property fmtid="{D5CDD505-2E9C-101B-9397-08002B2CF9AE}" pid="23" name="l34dc5595392493c8311535275827f74">
    <vt:lpwstr/>
  </property>
  <property fmtid="{D5CDD505-2E9C-101B-9397-08002B2CF9AE}" pid="24" name="o68cd33f8d3a45abb273b6e406faee3d">
    <vt:lpwstr/>
  </property>
  <property fmtid="{D5CDD505-2E9C-101B-9397-08002B2CF9AE}" pid="25" name="ia53b9f18d984e01914f4b79710425b7">
    <vt:lpwstr/>
  </property>
</Properties>
</file>