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040" windowHeight="9660"/>
  </bookViews>
  <sheets>
    <sheet name="יוזמה נספח 1" sheetId="3" r:id="rId1"/>
    <sheet name="יוזמה נספח 2" sheetId="4" r:id="rId2"/>
    <sheet name="יוזמה נספח 3" sheetId="5" r:id="rId3"/>
    <sheet name="מבוטחים רגילים" sheetId="1" r:id="rId4"/>
    <sheet name="עמיתי הביניים" sheetId="2" r:id="rId5"/>
  </sheets>
  <calcPr calcId="145621"/>
</workbook>
</file>

<file path=xl/calcChain.xml><?xml version="1.0" encoding="utf-8"?>
<calcChain xmlns="http://schemas.openxmlformats.org/spreadsheetml/2006/main">
  <c r="C39" i="1" l="1"/>
  <c r="C38" i="1"/>
  <c r="C39" i="2"/>
  <c r="C38" i="2"/>
  <c r="C42" i="2"/>
  <c r="C42" i="1"/>
  <c r="C42" i="3"/>
  <c r="C58" i="5" l="1"/>
  <c r="C49" i="5"/>
  <c r="C37" i="5"/>
  <c r="C16" i="5"/>
  <c r="C60" i="5" s="1"/>
  <c r="D68" i="4"/>
  <c r="D58" i="4"/>
  <c r="D20" i="4"/>
  <c r="D36" i="4"/>
  <c r="D47" i="4"/>
  <c r="C21" i="3"/>
  <c r="C38" i="3" s="1"/>
  <c r="C16" i="3"/>
  <c r="C12" i="3"/>
  <c r="C8" i="3"/>
  <c r="C35" i="3" s="1"/>
  <c r="C39" i="3" s="1"/>
  <c r="C21" i="2"/>
  <c r="C16" i="2"/>
  <c r="C12" i="2"/>
  <c r="C8" i="2"/>
  <c r="C35" i="2" s="1"/>
  <c r="C21" i="1"/>
  <c r="C16" i="1"/>
  <c r="C12" i="1"/>
  <c r="C8" i="1"/>
  <c r="C35" i="1" s="1"/>
</calcChain>
</file>

<file path=xl/sharedStrings.xml><?xml version="1.0" encoding="utf-8"?>
<sst xmlns="http://schemas.openxmlformats.org/spreadsheetml/2006/main" count="235" uniqueCount="92">
  <si>
    <t>יוזמה קרן פנסיה לעצמאים בע"מ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</si>
  <si>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</si>
  <si>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</si>
  <si>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</si>
  <si>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</si>
  <si>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</si>
  <si>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</si>
  <si>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</si>
  <si>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</si>
  <si>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</si>
  <si>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</si>
  <si>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</si>
  <si>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</si>
  <si>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</si>
  <si>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</si>
  <si>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</si>
  <si>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</si>
  <si>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</si>
  <si>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</si>
  <si>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</si>
  <si>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</si>
  <si>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</si>
  <si>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</si>
  <si>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</si>
  <si>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</si>
  <si>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</si>
  <si>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</si>
  <si>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</si>
  <si>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</si>
  <si>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</si>
  <si>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</si>
  <si>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</si>
  <si>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</si>
  <si>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</si>
  <si>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</si>
  <si>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</si>
  <si>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</si>
  <si>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</si>
  <si>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</si>
  <si>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DASH</t>
  </si>
  <si>
    <t>NESSUAH</t>
  </si>
  <si>
    <t>סך עמלות ברוקראז'</t>
  </si>
  <si>
    <t>עמלות קסטודיאן</t>
  </si>
  <si>
    <t>יו בנק</t>
  </si>
  <si>
    <t>UBS</t>
  </si>
  <si>
    <t>בנק הפועלים</t>
  </si>
  <si>
    <t>בנק לאומי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</si>
  <si>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</si>
  <si>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</si>
  <si>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</si>
  <si>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</si>
  <si>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</si>
  <si>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</si>
  <si>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אחר</t>
  </si>
  <si>
    <t>גוף 5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</si>
  <si>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</si>
  <si>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</si>
  <si>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</si>
  <si>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</si>
  <si>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</si>
  <si>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</si>
  <si>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</si>
  <si>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</si>
  <si>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APOLLO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</si>
  <si>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</si>
  <si>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</si>
  <si>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</si>
  <si>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</si>
  <si>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</si>
  <si>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</si>
  <si>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</si>
  <si>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</si>
  <si>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</si>
  <si>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NOMURA ASSET MANAGEMENT</t>
  </si>
  <si>
    <t>UBS FUND MANAGEMENT LUX</t>
  </si>
  <si>
    <t>TOKIO MARINE ASSET MANAGEMENT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</si>
  <si>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</si>
  <si>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</si>
  <si>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</si>
  <si>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</si>
  <si>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USA</t>
  </si>
  <si>
    <t>BlackRock Inc Ireland</t>
  </si>
  <si>
    <t>Deutsche Bank-Trackers/LUX</t>
  </si>
  <si>
    <t>סך תשלומים בגין השקעה בתעודות סל</t>
  </si>
  <si>
    <t>סך הכל עמלות ניהול חיצוני</t>
  </si>
  <si>
    <t>שם הקופה: יוזמה קרן פנסיה לעצמאים (מספר אוצר: 414)</t>
  </si>
  <si>
    <t>נספח 1 - סך התשלומים ששולמו בגין כל סוג הוצאה ישירה לשנה המסתיימת ביום 31.12.18</t>
  </si>
  <si>
    <t>נספח 2 - פירוט עמלות והוצאות לשנה המסתיימת ביום 31.12.2018</t>
  </si>
  <si>
    <t>נספח 3- פירוט עמלות ניהול חיצוני לשנה המסתיימת ביום 31.12.2018</t>
  </si>
  <si>
    <t>שם הקופה: יוזמה קרן פנסיה לעצמאים (מספר אוצר: 414) - מסלול מבוטחים רגילים</t>
  </si>
  <si>
    <t>שם הקופה: יוזמה קרן פנסיה לעצמאים (מספר אוצר: 414) - מסלול עמיתי הביניים</t>
  </si>
  <si>
    <t>יתרת נכסים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</si>
</sst>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u/>
      <sz val="11"/>
      <name val="David"/>
      <family val="2"/>
      <charset val="177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164" fontId="3" fillId="3" borderId="7" xfId="1" applyNumberFormat="1" applyFont="1" applyFill="1" applyBorder="1"/>
    <xf numFmtId="164" fontId="3" fillId="4" borderId="7" xfId="1" applyNumberFormat="1" applyFont="1" applyFill="1" applyBorder="1"/>
    <xf numFmtId="164" fontId="3" fillId="2" borderId="7" xfId="1" applyNumberFormat="1" applyFont="1" applyFill="1" applyBorder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10" fontId="3" fillId="4" borderId="7" xfId="2" applyNumberFormat="1" applyFont="1" applyFill="1" applyBorder="1"/>
    <xf numFmtId="164" fontId="3" fillId="4" borderId="13" xfId="1" applyNumberFormat="1" applyFont="1" applyFill="1" applyBorder="1"/>
    <xf numFmtId="164" fontId="3" fillId="4" borderId="14" xfId="1" applyNumberFormat="1" applyFont="1" applyFill="1" applyBorder="1"/>
    <xf numFmtId="164" fontId="3" fillId="2" borderId="7" xfId="1" applyNumberFormat="1" applyFont="1" applyFill="1" applyBorder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164" fontId="5" fillId="4" borderId="13" xfId="1" applyNumberFormat="1" applyFont="1" applyFill="1" applyBorder="1" applyAlignment="1">
      <alignment horizontal="right"/>
    </xf>
    <xf numFmtId="164" fontId="3" fillId="4" borderId="14" xfId="1" applyNumberFormat="1" applyFont="1" applyFill="1" applyBorder="1" applyAlignment="1">
      <alignment horizontal="right"/>
    </xf>
    <xf numFmtId="164" fontId="5" fillId="4" borderId="29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1" applyNumberFormat="1" applyFont="1" applyFill="1" applyAlignment="1" applyProtection="1">
      <alignment horizontal="right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9" xfId="0" applyFont="1" applyFill="1" applyBorder="1" applyAlignment="1">
      <alignment wrapText="1"/>
    </xf>
    <xf numFmtId="0" fontId="7" fillId="2" borderId="8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4" fillId="2" borderId="18" xfId="0" applyNumberFormat="1" applyFont="1" applyFill="1" applyBorder="1" applyAlignment="1">
      <alignment horizontal="right" readingOrder="2"/>
    </xf>
    <xf numFmtId="0" fontId="4" fillId="2" borderId="25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right" readingOrder="2"/>
    </xf>
    <xf numFmtId="164" fontId="4" fillId="2" borderId="14" xfId="0" applyNumberFormat="1" applyFont="1" applyFill="1" applyBorder="1" applyAlignment="1">
      <alignment horizontal="right"/>
    </xf>
    <xf numFmtId="0" fontId="6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2" borderId="21" xfId="0" applyNumberFormat="1" applyFont="1" applyFill="1" applyBorder="1" applyAlignment="1">
      <alignment horizontal="right" readingOrder="2"/>
    </xf>
    <xf numFmtId="0" fontId="4" fillId="2" borderId="9" xfId="0" applyNumberFormat="1" applyFont="1" applyFill="1" applyBorder="1" applyAlignment="1">
      <alignment horizontal="right" readingOrder="2"/>
    </xf>
    <xf numFmtId="0" fontId="4" fillId="2" borderId="5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4" fillId="2" borderId="19" xfId="0" applyNumberFormat="1" applyFont="1" applyFill="1" applyBorder="1" applyAlignment="1">
      <alignment horizontal="right" readingOrder="2"/>
    </xf>
    <xf numFmtId="0" fontId="4" fillId="2" borderId="0" xfId="0" applyFont="1" applyFill="1" applyBorder="1" applyAlignment="1">
      <alignment horizontal="right"/>
    </xf>
    <xf numFmtId="164" fontId="6" fillId="5" borderId="7" xfId="1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/>
    <xf numFmtId="0" fontId="8" fillId="0" borderId="0" xfId="0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/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164" fontId="6" fillId="2" borderId="3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tabSelected="1" zoomScaleNormal="100" workbookViewId="0">
      <pane ySplit="7" topLeftCell="A8" activePane="bottomLeft" state="frozen"/>
      <selection activeCell="D13" sqref="D13"/>
      <selection pane="bottomLeft" activeCell="D4" sqref="D4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9.875" style="1" bestFit="1" customWidth="1"/>
    <col min="4" max="4" width="9" style="1"/>
    <col min="5" max="5" width="10.375" style="1" customWidth="1"/>
    <col min="6" max="6" width="9.625" style="1" customWidth="1"/>
    <col min="7" max="7" width="10.25" style="1" customWidth="1"/>
    <col min="8" max="16384" width="9" style="1"/>
  </cols>
  <sheetData>
    <row r="1" spans="1:3" x14ac:dyDescent="0.25">
      <c r="A1" s="88" t="s">
        <v>0</v>
      </c>
      <c r="B1" s="88"/>
    </row>
    <row r="2" spans="1:3" x14ac:dyDescent="0.25">
      <c r="A2" s="21"/>
      <c r="B2" s="32"/>
      <c r="C2" s="2"/>
    </row>
    <row r="3" spans="1:3" x14ac:dyDescent="0.25">
      <c r="A3" s="72" t="s">
        <v>86</v>
      </c>
      <c r="B3" s="32"/>
      <c r="C3" s="32"/>
    </row>
    <row r="4" spans="1:3" x14ac:dyDescent="0.25">
      <c r="A4" s="73"/>
      <c r="B4" s="2"/>
      <c r="C4" s="2"/>
    </row>
    <row r="5" spans="1:3" ht="15.75" thickBot="1" x14ac:dyDescent="0.3">
      <c r="A5" s="72" t="s">
        <v>85</v>
      </c>
      <c r="B5" s="2"/>
      <c r="C5" s="2"/>
    </row>
    <row r="6" spans="1:3" ht="14.25" customHeight="1" x14ac:dyDescent="0.25">
      <c r="A6" s="82"/>
      <c r="B6" s="84"/>
      <c r="C6" s="86" t="s">
        <v>1</v>
      </c>
    </row>
    <row r="7" spans="1:3" x14ac:dyDescent="0.25">
      <c r="A7" s="83"/>
      <c r="B7" s="85"/>
      <c r="C7" s="87"/>
    </row>
    <row r="8" spans="1:3" x14ac:dyDescent="0.25">
      <c r="A8" s="4">
        <v>1</v>
      </c>
      <c r="B8" s="5" t="s">
        <v>2</v>
      </c>
      <c r="C8" s="6">
        <f>SUM(C9:C10)</f>
        <v>312.79804688926583</v>
      </c>
    </row>
    <row r="9" spans="1:3" x14ac:dyDescent="0.25">
      <c r="A9" s="23"/>
      <c r="B9" s="24" t="s">
        <v>3</v>
      </c>
      <c r="C9" s="7">
        <v>6.2238365869861001</v>
      </c>
    </row>
    <row r="10" spans="1:3" x14ac:dyDescent="0.25">
      <c r="A10" s="23"/>
      <c r="B10" s="24" t="s">
        <v>4</v>
      </c>
      <c r="C10" s="7">
        <v>306.57421030227971</v>
      </c>
    </row>
    <row r="11" spans="1:3" x14ac:dyDescent="0.25">
      <c r="A11" s="23"/>
      <c r="B11" s="24"/>
      <c r="C11" s="8"/>
    </row>
    <row r="12" spans="1:3" x14ac:dyDescent="0.25">
      <c r="A12" s="4">
        <v>2</v>
      </c>
      <c r="B12" s="5" t="s">
        <v>5</v>
      </c>
      <c r="C12" s="6">
        <f>SUM(C13:C14)</f>
        <v>107.97409900441595</v>
      </c>
    </row>
    <row r="13" spans="1:3" x14ac:dyDescent="0.25">
      <c r="A13" s="23"/>
      <c r="B13" s="25" t="s">
        <v>6</v>
      </c>
      <c r="C13" s="15">
        <v>0</v>
      </c>
    </row>
    <row r="14" spans="1:3" x14ac:dyDescent="0.25">
      <c r="A14" s="23"/>
      <c r="B14" s="25" t="s">
        <v>7</v>
      </c>
      <c r="C14" s="15">
        <v>107.97409900441595</v>
      </c>
    </row>
    <row r="15" spans="1:3" x14ac:dyDescent="0.25">
      <c r="A15" s="9"/>
      <c r="B15" s="10"/>
      <c r="C15" s="8"/>
    </row>
    <row r="16" spans="1:3" x14ac:dyDescent="0.25">
      <c r="A16" s="4">
        <v>3</v>
      </c>
      <c r="B16" s="5" t="s">
        <v>8</v>
      </c>
      <c r="C16" s="6">
        <f>SUM(C17:C19)</f>
        <v>40.110570000000017</v>
      </c>
    </row>
    <row r="17" spans="1:3" ht="30" x14ac:dyDescent="0.25">
      <c r="A17" s="23" t="s">
        <v>9</v>
      </c>
      <c r="B17" s="26" t="s">
        <v>10</v>
      </c>
      <c r="C17" s="7">
        <v>40.110570000000017</v>
      </c>
    </row>
    <row r="18" spans="1:3" x14ac:dyDescent="0.25">
      <c r="A18" s="23" t="s">
        <v>11</v>
      </c>
      <c r="B18" s="26" t="s">
        <v>12</v>
      </c>
      <c r="C18" s="7">
        <v>0</v>
      </c>
    </row>
    <row r="19" spans="1:3" x14ac:dyDescent="0.25">
      <c r="A19" s="23" t="s">
        <v>13</v>
      </c>
      <c r="B19" s="24" t="s">
        <v>14</v>
      </c>
      <c r="C19" s="7">
        <v>0</v>
      </c>
    </row>
    <row r="20" spans="1:3" x14ac:dyDescent="0.25">
      <c r="A20" s="11"/>
      <c r="B20" s="12"/>
      <c r="C20" s="8"/>
    </row>
    <row r="21" spans="1:3" x14ac:dyDescent="0.25">
      <c r="A21" s="27">
        <v>4</v>
      </c>
      <c r="B21" s="5" t="s">
        <v>15</v>
      </c>
      <c r="C21" s="6">
        <f>SUM(C22:C29)</f>
        <v>968.0239382314287</v>
      </c>
    </row>
    <row r="22" spans="1:3" x14ac:dyDescent="0.25">
      <c r="A22" s="23"/>
      <c r="B22" s="24" t="s">
        <v>16</v>
      </c>
      <c r="C22" s="7">
        <v>61.314716368000006</v>
      </c>
    </row>
    <row r="23" spans="1:3" x14ac:dyDescent="0.25">
      <c r="A23" s="23"/>
      <c r="B23" s="24" t="s">
        <v>17</v>
      </c>
      <c r="C23" s="7">
        <v>508.34197186342891</v>
      </c>
    </row>
    <row r="24" spans="1:3" x14ac:dyDescent="0.25">
      <c r="A24" s="23"/>
      <c r="B24" s="24" t="s">
        <v>18</v>
      </c>
      <c r="C24" s="7"/>
    </row>
    <row r="25" spans="1:3" x14ac:dyDescent="0.25">
      <c r="A25" s="23"/>
      <c r="B25" s="24" t="s">
        <v>19</v>
      </c>
      <c r="C25" s="7"/>
    </row>
    <row r="26" spans="1:3" x14ac:dyDescent="0.25">
      <c r="A26" s="23"/>
      <c r="B26" s="24" t="s">
        <v>20</v>
      </c>
      <c r="C26" s="7">
        <v>0.18695999999999999</v>
      </c>
    </row>
    <row r="27" spans="1:3" x14ac:dyDescent="0.25">
      <c r="A27" s="23"/>
      <c r="B27" s="24" t="s">
        <v>21</v>
      </c>
      <c r="C27" s="7">
        <v>276.04455999999988</v>
      </c>
    </row>
    <row r="28" spans="1:3" x14ac:dyDescent="0.25">
      <c r="A28" s="23"/>
      <c r="B28" s="24" t="s">
        <v>22</v>
      </c>
      <c r="C28" s="7">
        <v>0</v>
      </c>
    </row>
    <row r="29" spans="1:3" x14ac:dyDescent="0.25">
      <c r="A29" s="23"/>
      <c r="B29" s="24" t="s">
        <v>23</v>
      </c>
      <c r="C29" s="7">
        <v>122.13573000000002</v>
      </c>
    </row>
    <row r="30" spans="1:3" x14ac:dyDescent="0.25">
      <c r="A30" s="23"/>
      <c r="B30" s="24"/>
      <c r="C30" s="8"/>
    </row>
    <row r="31" spans="1:3" x14ac:dyDescent="0.25">
      <c r="A31" s="23">
        <v>5</v>
      </c>
      <c r="B31" s="5" t="s">
        <v>24</v>
      </c>
      <c r="C31" s="6">
        <v>0</v>
      </c>
    </row>
    <row r="32" spans="1:3" x14ac:dyDescent="0.25">
      <c r="A32" s="23" t="s">
        <v>9</v>
      </c>
      <c r="B32" s="24" t="s">
        <v>25</v>
      </c>
      <c r="C32" s="7"/>
    </row>
    <row r="33" spans="1:3" x14ac:dyDescent="0.25">
      <c r="A33" s="23" t="s">
        <v>11</v>
      </c>
      <c r="B33" s="24" t="s">
        <v>26</v>
      </c>
      <c r="C33" s="7"/>
    </row>
    <row r="34" spans="1:3" x14ac:dyDescent="0.25">
      <c r="A34" s="23"/>
      <c r="B34" s="24"/>
      <c r="C34" s="8"/>
    </row>
    <row r="35" spans="1:3" x14ac:dyDescent="0.25">
      <c r="A35" s="23">
        <v>6</v>
      </c>
      <c r="B35" s="5" t="s">
        <v>27</v>
      </c>
      <c r="C35" s="6">
        <f>C8+C12+C16+C21</f>
        <v>1428.9066541251104</v>
      </c>
    </row>
    <row r="36" spans="1:3" x14ac:dyDescent="0.25">
      <c r="A36" s="23"/>
      <c r="B36" s="24"/>
      <c r="C36" s="8"/>
    </row>
    <row r="37" spans="1:3" x14ac:dyDescent="0.25">
      <c r="A37" s="23">
        <v>7</v>
      </c>
      <c r="B37" s="5" t="s">
        <v>28</v>
      </c>
      <c r="C37" s="8"/>
    </row>
    <row r="38" spans="1:3" ht="30" x14ac:dyDescent="0.25">
      <c r="A38" s="23" t="s">
        <v>9</v>
      </c>
      <c r="B38" s="26" t="s">
        <v>29</v>
      </c>
      <c r="C38" s="13">
        <f>(C21+C17+C33)/C41</f>
        <v>5.481181386213671E-4</v>
      </c>
    </row>
    <row r="39" spans="1:3" x14ac:dyDescent="0.25">
      <c r="A39" s="23" t="s">
        <v>11</v>
      </c>
      <c r="B39" s="24" t="s">
        <v>32</v>
      </c>
      <c r="C39" s="13">
        <f>C35/C42</f>
        <v>7.8550673118528587E-4</v>
      </c>
    </row>
    <row r="40" spans="1:3" x14ac:dyDescent="0.25">
      <c r="A40" s="23"/>
      <c r="B40" s="24"/>
      <c r="C40" s="8"/>
    </row>
    <row r="41" spans="1:3" ht="15.75" thickBot="1" x14ac:dyDescent="0.3">
      <c r="A41" s="28"/>
      <c r="B41" s="29" t="s">
        <v>31</v>
      </c>
      <c r="C41" s="7">
        <v>1839265</v>
      </c>
    </row>
    <row r="42" spans="1:3" ht="15.75" thickBot="1" x14ac:dyDescent="0.3">
      <c r="A42" s="28"/>
      <c r="B42" s="29" t="s">
        <v>91</v>
      </c>
      <c r="C42" s="7">
        <f>(1839265+1798913)/2</f>
        <v>1819089</v>
      </c>
    </row>
    <row r="46" spans="1:3" x14ac:dyDescent="0.25">
      <c r="C46" s="81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zoomScaleNormal="100" workbookViewId="0">
      <pane ySplit="6" topLeftCell="A7" activePane="bottomLeft" state="frozen"/>
      <selection activeCell="B46" sqref="B46"/>
      <selection pane="bottomLeft" sqref="A1:C1"/>
    </sheetView>
  </sheetViews>
  <sheetFormatPr defaultRowHeight="15" x14ac:dyDescent="0.25"/>
  <cols>
    <col min="1" max="1" width="7.625" style="1" customWidth="1"/>
    <col min="2" max="2" width="7.875" style="1" customWidth="1"/>
    <col min="3" max="3" width="34.375" style="1" bestFit="1" customWidth="1"/>
    <col min="4" max="4" width="11.25" style="1" customWidth="1"/>
    <col min="5" max="16384" width="9" style="1"/>
  </cols>
  <sheetData>
    <row r="1" spans="1:4" x14ac:dyDescent="0.25">
      <c r="A1" s="88" t="s">
        <v>0</v>
      </c>
      <c r="B1" s="88"/>
      <c r="C1" s="88"/>
    </row>
    <row r="2" spans="1:4" x14ac:dyDescent="0.25">
      <c r="A2" s="30"/>
      <c r="B2" s="74"/>
      <c r="C2" s="75"/>
    </row>
    <row r="3" spans="1:4" x14ac:dyDescent="0.25">
      <c r="A3" s="72" t="s">
        <v>87</v>
      </c>
      <c r="B3" s="74"/>
      <c r="C3" s="76"/>
    </row>
    <row r="4" spans="1:4" x14ac:dyDescent="0.25">
      <c r="A4" s="31"/>
      <c r="B4" s="74"/>
      <c r="C4" s="76"/>
    </row>
    <row r="5" spans="1:4" ht="15.75" thickBot="1" x14ac:dyDescent="0.3">
      <c r="A5" s="72" t="s">
        <v>85</v>
      </c>
      <c r="B5"/>
      <c r="C5"/>
    </row>
    <row r="6" spans="1:4" x14ac:dyDescent="0.25">
      <c r="A6" s="55" t="s">
        <v>33</v>
      </c>
      <c r="B6" s="56"/>
      <c r="C6" s="57"/>
      <c r="D6" s="58" t="s">
        <v>1</v>
      </c>
    </row>
    <row r="7" spans="1:4" x14ac:dyDescent="0.25">
      <c r="A7" s="41" t="s">
        <v>34</v>
      </c>
      <c r="B7" s="59"/>
      <c r="C7" s="60"/>
      <c r="D7" s="16"/>
    </row>
    <row r="8" spans="1:4" x14ac:dyDescent="0.25">
      <c r="A8" s="61"/>
      <c r="B8" s="62">
        <v>1</v>
      </c>
      <c r="C8" s="63" t="s">
        <v>35</v>
      </c>
      <c r="D8" s="17">
        <v>6.2238365869861001</v>
      </c>
    </row>
    <row r="9" spans="1:4" x14ac:dyDescent="0.25">
      <c r="A9" s="61"/>
      <c r="B9" s="62">
        <v>2</v>
      </c>
      <c r="C9" s="63" t="s">
        <v>36</v>
      </c>
      <c r="D9" s="17">
        <v>0</v>
      </c>
    </row>
    <row r="10" spans="1:4" x14ac:dyDescent="0.25">
      <c r="A10" s="61"/>
      <c r="B10" s="62">
        <v>3</v>
      </c>
      <c r="C10" s="63" t="s">
        <v>36</v>
      </c>
      <c r="D10" s="17">
        <v>0</v>
      </c>
    </row>
    <row r="11" spans="1:4" x14ac:dyDescent="0.25">
      <c r="A11" s="48" t="s">
        <v>37</v>
      </c>
      <c r="B11" s="64"/>
      <c r="C11" s="37"/>
      <c r="D11" s="16"/>
    </row>
    <row r="12" spans="1:4" x14ac:dyDescent="0.25">
      <c r="A12" s="39"/>
      <c r="B12" s="65">
        <v>1</v>
      </c>
      <c r="C12" s="63" t="s">
        <v>35</v>
      </c>
      <c r="D12" s="17">
        <v>182.05690345739524</v>
      </c>
    </row>
    <row r="13" spans="1:4" x14ac:dyDescent="0.25">
      <c r="A13" s="39"/>
      <c r="B13" s="62">
        <v>2</v>
      </c>
      <c r="C13" s="63" t="s">
        <v>38</v>
      </c>
      <c r="D13" s="17">
        <v>51.557214105865256</v>
      </c>
    </row>
    <row r="14" spans="1:4" x14ac:dyDescent="0.25">
      <c r="A14" s="39"/>
      <c r="B14" s="65">
        <v>3</v>
      </c>
      <c r="C14" s="63" t="s">
        <v>39</v>
      </c>
      <c r="D14" s="17">
        <v>38.317874303854957</v>
      </c>
    </row>
    <row r="15" spans="1:4" x14ac:dyDescent="0.25">
      <c r="A15" s="39"/>
      <c r="B15" s="62">
        <v>4</v>
      </c>
      <c r="C15" s="63" t="s">
        <v>40</v>
      </c>
      <c r="D15" s="17">
        <v>34.642218435164281</v>
      </c>
    </row>
    <row r="16" spans="1:4" x14ac:dyDescent="0.25">
      <c r="A16" s="39"/>
      <c r="B16" s="65">
        <v>5</v>
      </c>
      <c r="C16" s="63" t="s">
        <v>36</v>
      </c>
      <c r="D16" s="17">
        <v>0</v>
      </c>
    </row>
    <row r="17" spans="1:4" x14ac:dyDescent="0.25">
      <c r="A17" s="39"/>
      <c r="B17" s="62">
        <v>6</v>
      </c>
      <c r="C17" s="63" t="s">
        <v>36</v>
      </c>
      <c r="D17" s="17">
        <v>0</v>
      </c>
    </row>
    <row r="18" spans="1:4" x14ac:dyDescent="0.25">
      <c r="A18" s="39"/>
      <c r="B18" s="65">
        <v>7</v>
      </c>
      <c r="C18" s="63" t="s">
        <v>36</v>
      </c>
      <c r="D18" s="17">
        <v>0</v>
      </c>
    </row>
    <row r="19" spans="1:4" x14ac:dyDescent="0.25">
      <c r="A19" s="39"/>
      <c r="B19" s="62">
        <v>8</v>
      </c>
      <c r="C19" s="63" t="s">
        <v>36</v>
      </c>
      <c r="D19" s="17">
        <v>0</v>
      </c>
    </row>
    <row r="20" spans="1:4" x14ac:dyDescent="0.25">
      <c r="A20" s="36" t="s">
        <v>41</v>
      </c>
      <c r="B20" s="64"/>
      <c r="C20" s="66"/>
      <c r="D20" s="67">
        <f>D8+D12+D13+D14+D15</f>
        <v>312.79804688926583</v>
      </c>
    </row>
    <row r="21" spans="1:4" x14ac:dyDescent="0.25">
      <c r="A21" s="36"/>
      <c r="B21" s="68"/>
      <c r="C21" s="68"/>
      <c r="D21" s="16"/>
    </row>
    <row r="22" spans="1:4" x14ac:dyDescent="0.25">
      <c r="A22" s="36" t="s">
        <v>42</v>
      </c>
      <c r="B22" s="68"/>
      <c r="C22" s="60"/>
      <c r="D22" s="16"/>
    </row>
    <row r="23" spans="1:4" x14ac:dyDescent="0.25">
      <c r="A23" s="36" t="s">
        <v>34</v>
      </c>
      <c r="B23" s="68"/>
      <c r="C23" s="37"/>
      <c r="D23" s="16"/>
    </row>
    <row r="24" spans="1:4" x14ac:dyDescent="0.25">
      <c r="A24" s="46"/>
      <c r="B24" s="63">
        <v>1</v>
      </c>
      <c r="C24" s="63" t="s">
        <v>36</v>
      </c>
      <c r="D24" s="17">
        <v>0</v>
      </c>
    </row>
    <row r="25" spans="1:4" x14ac:dyDescent="0.25">
      <c r="A25" s="46"/>
      <c r="B25" s="63">
        <v>2</v>
      </c>
      <c r="C25" s="63" t="s">
        <v>36</v>
      </c>
      <c r="D25" s="17">
        <v>0</v>
      </c>
    </row>
    <row r="26" spans="1:4" x14ac:dyDescent="0.25">
      <c r="A26" s="46"/>
      <c r="B26" s="63">
        <v>3</v>
      </c>
      <c r="C26" s="63" t="s">
        <v>36</v>
      </c>
      <c r="D26" s="17">
        <v>0</v>
      </c>
    </row>
    <row r="27" spans="1:4" x14ac:dyDescent="0.25">
      <c r="A27" s="36" t="s">
        <v>37</v>
      </c>
      <c r="B27" s="68"/>
      <c r="C27" s="37"/>
      <c r="D27" s="16"/>
    </row>
    <row r="28" spans="1:4" x14ac:dyDescent="0.25">
      <c r="A28" s="46"/>
      <c r="B28" s="63">
        <v>1</v>
      </c>
      <c r="C28" s="63" t="s">
        <v>43</v>
      </c>
      <c r="D28" s="17">
        <v>39.43</v>
      </c>
    </row>
    <row r="29" spans="1:4" x14ac:dyDescent="0.25">
      <c r="A29" s="46"/>
      <c r="B29" s="63">
        <v>2</v>
      </c>
      <c r="C29" s="63" t="s">
        <v>44</v>
      </c>
      <c r="D29" s="17">
        <v>27.581399613425315</v>
      </c>
    </row>
    <row r="30" spans="1:4" x14ac:dyDescent="0.25">
      <c r="A30" s="46"/>
      <c r="B30" s="63">
        <v>3</v>
      </c>
      <c r="C30" s="63" t="s">
        <v>45</v>
      </c>
      <c r="D30" s="17">
        <v>23.86</v>
      </c>
    </row>
    <row r="31" spans="1:4" x14ac:dyDescent="0.25">
      <c r="A31" s="46"/>
      <c r="B31" s="63">
        <v>4</v>
      </c>
      <c r="C31" s="63" t="s">
        <v>46</v>
      </c>
      <c r="D31" s="17">
        <v>17.102699390990633</v>
      </c>
    </row>
    <row r="32" spans="1:4" x14ac:dyDescent="0.25">
      <c r="A32" s="46"/>
      <c r="B32" s="63">
        <v>5</v>
      </c>
      <c r="C32" s="63" t="s">
        <v>36</v>
      </c>
      <c r="D32" s="17">
        <v>0</v>
      </c>
    </row>
    <row r="33" spans="1:4" x14ac:dyDescent="0.25">
      <c r="A33" s="46"/>
      <c r="B33" s="63">
        <v>6</v>
      </c>
      <c r="C33" s="63" t="s">
        <v>36</v>
      </c>
      <c r="D33" s="17">
        <v>0</v>
      </c>
    </row>
    <row r="34" spans="1:4" x14ac:dyDescent="0.25">
      <c r="A34" s="46"/>
      <c r="B34" s="63">
        <v>7</v>
      </c>
      <c r="C34" s="63" t="s">
        <v>36</v>
      </c>
      <c r="D34" s="17">
        <v>0</v>
      </c>
    </row>
    <row r="35" spans="1:4" x14ac:dyDescent="0.25">
      <c r="A35" s="46"/>
      <c r="B35" s="63">
        <v>8</v>
      </c>
      <c r="C35" s="63" t="s">
        <v>36</v>
      </c>
      <c r="D35" s="17">
        <v>0</v>
      </c>
    </row>
    <row r="36" spans="1:4" x14ac:dyDescent="0.25">
      <c r="A36" s="36" t="s">
        <v>47</v>
      </c>
      <c r="B36" s="64"/>
      <c r="C36" s="66"/>
      <c r="D36" s="67">
        <f>SUM(D28:D35)</f>
        <v>107.97409900441595</v>
      </c>
    </row>
    <row r="37" spans="1:4" x14ac:dyDescent="0.25">
      <c r="A37" s="36"/>
      <c r="B37" s="68"/>
      <c r="C37" s="68"/>
      <c r="D37" s="16"/>
    </row>
    <row r="38" spans="1:4" x14ac:dyDescent="0.25">
      <c r="A38" s="36" t="s">
        <v>48</v>
      </c>
      <c r="B38" s="64"/>
      <c r="C38" s="66"/>
      <c r="D38" s="16"/>
    </row>
    <row r="39" spans="1:4" x14ac:dyDescent="0.25">
      <c r="A39" s="39"/>
      <c r="B39" s="65">
        <v>1</v>
      </c>
      <c r="C39" s="69" t="s">
        <v>49</v>
      </c>
      <c r="D39" s="17">
        <v>26.247339999999998</v>
      </c>
    </row>
    <row r="40" spans="1:4" x14ac:dyDescent="0.25">
      <c r="A40" s="39"/>
      <c r="B40" s="65">
        <v>2</v>
      </c>
      <c r="C40" s="69" t="s">
        <v>50</v>
      </c>
      <c r="D40" s="17">
        <v>9.7456300000000002</v>
      </c>
    </row>
    <row r="41" spans="1:4" x14ac:dyDescent="0.25">
      <c r="A41" s="39"/>
      <c r="B41" s="65">
        <v>3</v>
      </c>
      <c r="C41" s="69" t="s">
        <v>51</v>
      </c>
      <c r="D41" s="17">
        <v>1.08158</v>
      </c>
    </row>
    <row r="42" spans="1:4" x14ac:dyDescent="0.25">
      <c r="A42" s="39"/>
      <c r="B42" s="65">
        <v>4</v>
      </c>
      <c r="C42" s="69" t="s">
        <v>52</v>
      </c>
      <c r="D42" s="17">
        <v>1.02355</v>
      </c>
    </row>
    <row r="43" spans="1:4" x14ac:dyDescent="0.25">
      <c r="A43" s="39"/>
      <c r="B43" s="65">
        <v>5</v>
      </c>
      <c r="C43" s="69" t="s">
        <v>53</v>
      </c>
      <c r="D43" s="17">
        <v>1.0196100000000028</v>
      </c>
    </row>
    <row r="44" spans="1:4" x14ac:dyDescent="0.25">
      <c r="A44" s="39"/>
      <c r="B44" s="65">
        <v>6</v>
      </c>
      <c r="C44" s="69" t="s">
        <v>54</v>
      </c>
      <c r="D44" s="17">
        <v>0.99285999999999996</v>
      </c>
    </row>
    <row r="45" spans="1:4" x14ac:dyDescent="0.25">
      <c r="A45" s="39"/>
      <c r="B45" s="65">
        <v>7</v>
      </c>
      <c r="C45" s="69" t="s">
        <v>36</v>
      </c>
      <c r="D45" s="17">
        <v>0</v>
      </c>
    </row>
    <row r="46" spans="1:4" x14ac:dyDescent="0.25">
      <c r="A46" s="39"/>
      <c r="B46" s="62">
        <v>8</v>
      </c>
      <c r="C46" s="69" t="s">
        <v>36</v>
      </c>
      <c r="D46" s="17">
        <v>0</v>
      </c>
    </row>
    <row r="47" spans="1:4" x14ac:dyDescent="0.25">
      <c r="A47" s="36" t="s">
        <v>55</v>
      </c>
      <c r="B47" s="64"/>
      <c r="C47" s="66"/>
      <c r="D47" s="67">
        <f>SUM(D39:D46)</f>
        <v>40.110570000000003</v>
      </c>
    </row>
    <row r="48" spans="1:4" x14ac:dyDescent="0.25">
      <c r="A48" s="36"/>
      <c r="B48" s="68"/>
      <c r="C48" s="68"/>
      <c r="D48" s="16"/>
    </row>
    <row r="49" spans="1:4" x14ac:dyDescent="0.25">
      <c r="A49" s="36" t="s">
        <v>56</v>
      </c>
      <c r="B49" s="64"/>
      <c r="C49" s="66"/>
      <c r="D49" s="16"/>
    </row>
    <row r="50" spans="1:4" x14ac:dyDescent="0.25">
      <c r="A50" s="39"/>
      <c r="B50" s="65">
        <v>1</v>
      </c>
      <c r="C50" s="69" t="s">
        <v>36</v>
      </c>
      <c r="D50" s="17">
        <v>0</v>
      </c>
    </row>
    <row r="51" spans="1:4" x14ac:dyDescent="0.25">
      <c r="A51" s="39"/>
      <c r="B51" s="65">
        <v>2</v>
      </c>
      <c r="C51" s="69" t="s">
        <v>36</v>
      </c>
      <c r="D51" s="17">
        <v>0</v>
      </c>
    </row>
    <row r="52" spans="1:4" x14ac:dyDescent="0.25">
      <c r="A52" s="39"/>
      <c r="B52" s="65">
        <v>3</v>
      </c>
      <c r="C52" s="69" t="s">
        <v>36</v>
      </c>
      <c r="D52" s="17">
        <v>0</v>
      </c>
    </row>
    <row r="53" spans="1:4" x14ac:dyDescent="0.25">
      <c r="A53" s="39"/>
      <c r="B53" s="65">
        <v>4</v>
      </c>
      <c r="C53" s="69" t="s">
        <v>36</v>
      </c>
      <c r="D53" s="17">
        <v>0</v>
      </c>
    </row>
    <row r="54" spans="1:4" x14ac:dyDescent="0.25">
      <c r="A54" s="39"/>
      <c r="B54" s="65">
        <v>5</v>
      </c>
      <c r="C54" s="69" t="s">
        <v>36</v>
      </c>
      <c r="D54" s="17">
        <v>0</v>
      </c>
    </row>
    <row r="55" spans="1:4" x14ac:dyDescent="0.25">
      <c r="A55" s="39"/>
      <c r="B55" s="65">
        <v>6</v>
      </c>
      <c r="C55" s="69" t="s">
        <v>36</v>
      </c>
      <c r="D55" s="17">
        <v>0</v>
      </c>
    </row>
    <row r="56" spans="1:4" x14ac:dyDescent="0.25">
      <c r="A56" s="39"/>
      <c r="B56" s="65">
        <v>7</v>
      </c>
      <c r="C56" s="69" t="s">
        <v>36</v>
      </c>
      <c r="D56" s="17">
        <v>0</v>
      </c>
    </row>
    <row r="57" spans="1:4" x14ac:dyDescent="0.25">
      <c r="A57" s="39"/>
      <c r="B57" s="65">
        <v>8</v>
      </c>
      <c r="C57" s="69" t="s">
        <v>36</v>
      </c>
      <c r="D57" s="17">
        <v>0</v>
      </c>
    </row>
    <row r="58" spans="1:4" x14ac:dyDescent="0.25">
      <c r="A58" s="36" t="s">
        <v>14</v>
      </c>
      <c r="B58" s="68"/>
      <c r="C58" s="68"/>
      <c r="D58" s="67">
        <f>SUM(D50:D57)</f>
        <v>0</v>
      </c>
    </row>
    <row r="59" spans="1:4" x14ac:dyDescent="0.25">
      <c r="A59" s="36"/>
      <c r="B59" s="68"/>
      <c r="C59" s="68"/>
      <c r="D59" s="16"/>
    </row>
    <row r="60" spans="1:4" x14ac:dyDescent="0.25">
      <c r="A60" s="36" t="s">
        <v>57</v>
      </c>
      <c r="B60" s="68"/>
      <c r="C60" s="68"/>
      <c r="D60" s="16"/>
    </row>
    <row r="61" spans="1:4" x14ac:dyDescent="0.25">
      <c r="A61" s="39"/>
      <c r="B61" s="65">
        <v>1</v>
      </c>
      <c r="C61" s="69" t="s">
        <v>35</v>
      </c>
      <c r="D61" s="17"/>
    </row>
    <row r="62" spans="1:4" x14ac:dyDescent="0.25">
      <c r="A62" s="39"/>
      <c r="B62" s="65"/>
      <c r="C62" s="68" t="s">
        <v>58</v>
      </c>
      <c r="D62" s="67"/>
    </row>
    <row r="63" spans="1:4" x14ac:dyDescent="0.25">
      <c r="A63" s="36"/>
      <c r="B63" s="68"/>
      <c r="C63" s="69"/>
      <c r="D63" s="16"/>
    </row>
    <row r="64" spans="1:4" x14ac:dyDescent="0.25">
      <c r="A64" s="36" t="s">
        <v>59</v>
      </c>
      <c r="B64" s="68"/>
      <c r="C64" s="68"/>
      <c r="D64" s="16"/>
    </row>
    <row r="65" spans="1:4" x14ac:dyDescent="0.25">
      <c r="A65" s="39"/>
      <c r="B65" s="65">
        <v>1</v>
      </c>
      <c r="C65" s="69" t="s">
        <v>60</v>
      </c>
      <c r="D65" s="17"/>
    </row>
    <row r="66" spans="1:4" x14ac:dyDescent="0.25">
      <c r="A66" s="39"/>
      <c r="B66" s="65"/>
      <c r="C66" s="68" t="s">
        <v>26</v>
      </c>
      <c r="D66" s="67"/>
    </row>
    <row r="67" spans="1:4" x14ac:dyDescent="0.25">
      <c r="A67" s="39"/>
      <c r="B67" s="65"/>
      <c r="C67" s="68"/>
      <c r="D67" s="16"/>
    </row>
    <row r="68" spans="1:4" x14ac:dyDescent="0.25">
      <c r="A68" s="36"/>
      <c r="B68" s="68"/>
      <c r="C68" s="68" t="s">
        <v>61</v>
      </c>
      <c r="D68" s="67">
        <f>D20+D36+D47+D58</f>
        <v>460.88271589368179</v>
      </c>
    </row>
    <row r="69" spans="1:4" x14ac:dyDescent="0.25">
      <c r="A69" s="36"/>
      <c r="B69" s="68"/>
      <c r="C69" s="68"/>
      <c r="D69" s="16"/>
    </row>
    <row r="70" spans="1:4" ht="15.75" thickBot="1" x14ac:dyDescent="0.3">
      <c r="A70" s="70"/>
      <c r="B70" s="71"/>
      <c r="C70" s="71" t="s">
        <v>31</v>
      </c>
      <c r="D70" s="18">
        <v>1839265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zoomScaleNormal="100" workbookViewId="0">
      <pane ySplit="6" topLeftCell="A7" activePane="bottomLeft" state="frozen"/>
      <selection activeCell="B46" sqref="B46"/>
      <selection pane="bottomLeft" sqref="A1:B1"/>
    </sheetView>
  </sheetViews>
  <sheetFormatPr defaultRowHeight="15" x14ac:dyDescent="0.25"/>
  <cols>
    <col min="1" max="1" width="4.5" style="1" customWidth="1"/>
    <col min="2" max="2" width="50.375" style="1" customWidth="1"/>
    <col min="3" max="3" width="12.5" style="1" customWidth="1"/>
    <col min="4" max="16384" width="9" style="1"/>
  </cols>
  <sheetData>
    <row r="1" spans="1:3" x14ac:dyDescent="0.25">
      <c r="A1" s="88" t="s">
        <v>0</v>
      </c>
      <c r="B1" s="88"/>
    </row>
    <row r="2" spans="1:3" x14ac:dyDescent="0.25">
      <c r="A2" s="77"/>
      <c r="B2" s="74"/>
      <c r="C2" s="78"/>
    </row>
    <row r="3" spans="1:3" x14ac:dyDescent="0.25">
      <c r="A3" s="72" t="s">
        <v>88</v>
      </c>
      <c r="B3" s="74"/>
      <c r="C3" s="79"/>
    </row>
    <row r="4" spans="1:3" x14ac:dyDescent="0.25">
      <c r="A4" s="31"/>
      <c r="B4" s="74"/>
      <c r="C4" s="79"/>
    </row>
    <row r="5" spans="1:3" ht="15.75" thickBot="1" x14ac:dyDescent="0.3">
      <c r="A5" s="72" t="s">
        <v>85</v>
      </c>
      <c r="B5"/>
      <c r="C5" s="80"/>
    </row>
    <row r="6" spans="1:3" x14ac:dyDescent="0.25">
      <c r="A6" s="33"/>
      <c r="B6" s="34"/>
      <c r="C6" s="35" t="s">
        <v>1</v>
      </c>
    </row>
    <row r="7" spans="1:3" x14ac:dyDescent="0.25">
      <c r="A7" s="36" t="s">
        <v>62</v>
      </c>
      <c r="B7" s="37"/>
      <c r="C7" s="38"/>
    </row>
    <row r="8" spans="1:3" x14ac:dyDescent="0.25">
      <c r="A8" s="39">
        <v>1</v>
      </c>
      <c r="B8" s="40" t="s">
        <v>53</v>
      </c>
      <c r="C8" s="19">
        <v>495.9484640672714</v>
      </c>
    </row>
    <row r="9" spans="1:3" x14ac:dyDescent="0.25">
      <c r="A9" s="39">
        <v>2</v>
      </c>
      <c r="B9" s="40" t="s">
        <v>63</v>
      </c>
      <c r="C9" s="19">
        <v>73.708224164157514</v>
      </c>
    </row>
    <row r="10" spans="1:3" x14ac:dyDescent="0.25">
      <c r="A10" s="39">
        <v>3</v>
      </c>
      <c r="B10" s="40" t="s">
        <v>36</v>
      </c>
      <c r="C10" s="19">
        <v>0</v>
      </c>
    </row>
    <row r="11" spans="1:3" x14ac:dyDescent="0.25">
      <c r="A11" s="39">
        <v>4</v>
      </c>
      <c r="B11" s="40" t="s">
        <v>36</v>
      </c>
      <c r="C11" s="19">
        <v>0</v>
      </c>
    </row>
    <row r="12" spans="1:3" x14ac:dyDescent="0.25">
      <c r="A12" s="39">
        <v>5</v>
      </c>
      <c r="B12" s="40" t="s">
        <v>36</v>
      </c>
      <c r="C12" s="19">
        <v>0</v>
      </c>
    </row>
    <row r="13" spans="1:3" x14ac:dyDescent="0.25">
      <c r="A13" s="39">
        <v>6</v>
      </c>
      <c r="B13" s="40" t="s">
        <v>36</v>
      </c>
      <c r="C13" s="19">
        <v>0</v>
      </c>
    </row>
    <row r="14" spans="1:3" x14ac:dyDescent="0.25">
      <c r="A14" s="39">
        <v>7</v>
      </c>
      <c r="B14" s="40" t="s">
        <v>36</v>
      </c>
      <c r="C14" s="19">
        <v>0</v>
      </c>
    </row>
    <row r="15" spans="1:3" x14ac:dyDescent="0.25">
      <c r="A15" s="39">
        <v>8</v>
      </c>
      <c r="B15" s="40" t="s">
        <v>36</v>
      </c>
      <c r="C15" s="19">
        <v>0</v>
      </c>
    </row>
    <row r="16" spans="1:3" x14ac:dyDescent="0.25">
      <c r="A16" s="41" t="s">
        <v>64</v>
      </c>
      <c r="B16" s="40"/>
      <c r="C16" s="42">
        <f>SUM(C8:C15)</f>
        <v>569.65668823142892</v>
      </c>
    </row>
    <row r="17" spans="1:3" x14ac:dyDescent="0.25">
      <c r="A17" s="43"/>
      <c r="B17" s="44"/>
      <c r="C17" s="45"/>
    </row>
    <row r="18" spans="1:3" x14ac:dyDescent="0.25">
      <c r="A18" s="41" t="s">
        <v>65</v>
      </c>
      <c r="B18" s="40"/>
      <c r="C18" s="45"/>
    </row>
    <row r="19" spans="1:3" x14ac:dyDescent="0.25">
      <c r="A19" s="39">
        <v>1</v>
      </c>
      <c r="B19" s="40" t="s">
        <v>35</v>
      </c>
      <c r="C19" s="19"/>
    </row>
    <row r="20" spans="1:3" x14ac:dyDescent="0.25">
      <c r="A20" s="36" t="s">
        <v>66</v>
      </c>
      <c r="B20" s="37"/>
      <c r="C20" s="42"/>
    </row>
    <row r="21" spans="1:3" x14ac:dyDescent="0.25">
      <c r="A21" s="46"/>
      <c r="B21" s="47"/>
      <c r="C21" s="45"/>
    </row>
    <row r="22" spans="1:3" x14ac:dyDescent="0.25">
      <c r="A22" s="48" t="s">
        <v>67</v>
      </c>
      <c r="B22" s="49"/>
      <c r="C22" s="45"/>
    </row>
    <row r="23" spans="1:3" x14ac:dyDescent="0.25">
      <c r="A23" s="39">
        <v>1</v>
      </c>
      <c r="B23" s="40" t="s">
        <v>35</v>
      </c>
      <c r="C23" s="19"/>
    </row>
    <row r="24" spans="1:3" x14ac:dyDescent="0.25">
      <c r="A24" s="41" t="s">
        <v>19</v>
      </c>
      <c r="B24" s="40"/>
      <c r="C24" s="42"/>
    </row>
    <row r="25" spans="1:3" x14ac:dyDescent="0.25">
      <c r="A25" s="43"/>
      <c r="B25" s="40"/>
      <c r="C25" s="45"/>
    </row>
    <row r="26" spans="1:3" x14ac:dyDescent="0.25">
      <c r="A26" s="41" t="s">
        <v>68</v>
      </c>
      <c r="B26" s="40"/>
      <c r="C26" s="45"/>
    </row>
    <row r="27" spans="1:3" x14ac:dyDescent="0.25">
      <c r="A27" s="41" t="s">
        <v>69</v>
      </c>
      <c r="B27" s="44" t="s">
        <v>70</v>
      </c>
      <c r="C27" s="45"/>
    </row>
    <row r="28" spans="1:3" x14ac:dyDescent="0.25">
      <c r="A28" s="39">
        <v>1</v>
      </c>
      <c r="B28" s="40"/>
      <c r="C28" s="19"/>
    </row>
    <row r="29" spans="1:3" x14ac:dyDescent="0.25">
      <c r="A29" s="39">
        <v>2</v>
      </c>
      <c r="B29" s="40"/>
      <c r="C29" s="19"/>
    </row>
    <row r="30" spans="1:3" x14ac:dyDescent="0.25">
      <c r="A30" s="36" t="s">
        <v>71</v>
      </c>
      <c r="B30" s="50" t="s">
        <v>72</v>
      </c>
      <c r="C30" s="45"/>
    </row>
    <row r="31" spans="1:3" x14ac:dyDescent="0.25">
      <c r="A31" s="51">
        <v>1</v>
      </c>
      <c r="B31" s="49" t="s">
        <v>53</v>
      </c>
      <c r="C31" s="19">
        <v>69.191059999999993</v>
      </c>
    </row>
    <row r="32" spans="1:3" x14ac:dyDescent="0.25">
      <c r="A32" s="51">
        <v>2</v>
      </c>
      <c r="B32" s="49" t="s">
        <v>73</v>
      </c>
      <c r="C32" s="19">
        <v>20.99915</v>
      </c>
    </row>
    <row r="33" spans="1:3" x14ac:dyDescent="0.25">
      <c r="A33" s="51">
        <v>3</v>
      </c>
      <c r="B33" s="49" t="s">
        <v>74</v>
      </c>
      <c r="C33" s="19">
        <v>17.489240000000002</v>
      </c>
    </row>
    <row r="34" spans="1:3" x14ac:dyDescent="0.25">
      <c r="A34" s="51">
        <v>4</v>
      </c>
      <c r="B34" s="49" t="s">
        <v>75</v>
      </c>
      <c r="C34" s="19">
        <v>14.456280000000001</v>
      </c>
    </row>
    <row r="35" spans="1:3" x14ac:dyDescent="0.25">
      <c r="A35" s="51">
        <v>5</v>
      </c>
      <c r="B35" s="49" t="s">
        <v>36</v>
      </c>
      <c r="C35" s="19">
        <v>0</v>
      </c>
    </row>
    <row r="36" spans="1:3" x14ac:dyDescent="0.25">
      <c r="A36" s="51">
        <v>6</v>
      </c>
      <c r="B36" s="49" t="s">
        <v>36</v>
      </c>
      <c r="C36" s="19">
        <v>0</v>
      </c>
    </row>
    <row r="37" spans="1:3" x14ac:dyDescent="0.25">
      <c r="A37" s="48" t="s">
        <v>76</v>
      </c>
      <c r="B37" s="47"/>
      <c r="C37" s="42">
        <f>SUM(C31:C36)</f>
        <v>122.13573000000001</v>
      </c>
    </row>
    <row r="38" spans="1:3" x14ac:dyDescent="0.25">
      <c r="A38" s="48"/>
      <c r="B38" s="49"/>
      <c r="C38" s="45"/>
    </row>
    <row r="39" spans="1:3" x14ac:dyDescent="0.25">
      <c r="A39" s="41" t="s">
        <v>77</v>
      </c>
      <c r="B39" s="40"/>
      <c r="C39" s="45"/>
    </row>
    <row r="40" spans="1:3" x14ac:dyDescent="0.25">
      <c r="A40" s="41" t="s">
        <v>69</v>
      </c>
      <c r="B40" s="44" t="s">
        <v>78</v>
      </c>
      <c r="C40" s="45"/>
    </row>
    <row r="41" spans="1:3" x14ac:dyDescent="0.25">
      <c r="A41" s="39">
        <v>1</v>
      </c>
      <c r="B41" s="37" t="s">
        <v>35</v>
      </c>
      <c r="C41" s="19">
        <v>0.18695999999999999</v>
      </c>
    </row>
    <row r="42" spans="1:3" x14ac:dyDescent="0.25">
      <c r="A42" s="39">
        <v>2</v>
      </c>
      <c r="B42" s="37" t="s">
        <v>36</v>
      </c>
      <c r="C42" s="19">
        <v>0</v>
      </c>
    </row>
    <row r="43" spans="1:3" x14ac:dyDescent="0.25">
      <c r="A43" s="39">
        <v>3</v>
      </c>
      <c r="B43" s="37" t="s">
        <v>36</v>
      </c>
      <c r="C43" s="19">
        <v>0</v>
      </c>
    </row>
    <row r="44" spans="1:3" x14ac:dyDescent="0.25">
      <c r="A44" s="39">
        <v>4</v>
      </c>
      <c r="B44" s="37" t="s">
        <v>36</v>
      </c>
      <c r="C44" s="19">
        <v>0</v>
      </c>
    </row>
    <row r="45" spans="1:3" x14ac:dyDescent="0.25">
      <c r="A45" s="39">
        <v>5</v>
      </c>
      <c r="B45" s="37" t="s">
        <v>36</v>
      </c>
      <c r="C45" s="19">
        <v>0</v>
      </c>
    </row>
    <row r="46" spans="1:3" x14ac:dyDescent="0.25">
      <c r="A46" s="39">
        <v>6</v>
      </c>
      <c r="B46" s="37" t="s">
        <v>36</v>
      </c>
      <c r="C46" s="19">
        <v>0</v>
      </c>
    </row>
    <row r="47" spans="1:3" x14ac:dyDescent="0.25">
      <c r="A47" s="39">
        <v>7</v>
      </c>
      <c r="B47" s="37" t="s">
        <v>36</v>
      </c>
      <c r="C47" s="19">
        <v>0</v>
      </c>
    </row>
    <row r="48" spans="1:3" x14ac:dyDescent="0.25">
      <c r="A48" s="39">
        <v>8</v>
      </c>
      <c r="B48" s="37" t="s">
        <v>36</v>
      </c>
      <c r="C48" s="19">
        <v>0</v>
      </c>
    </row>
    <row r="49" spans="1:3" x14ac:dyDescent="0.25">
      <c r="A49" s="36" t="s">
        <v>71</v>
      </c>
      <c r="B49" s="44" t="s">
        <v>79</v>
      </c>
      <c r="C49" s="52">
        <f>SUM(C41:C48)</f>
        <v>0.18695999999999999</v>
      </c>
    </row>
    <row r="50" spans="1:3" x14ac:dyDescent="0.25">
      <c r="A50" s="51">
        <v>1</v>
      </c>
      <c r="B50" s="37" t="s">
        <v>35</v>
      </c>
      <c r="C50" s="19">
        <v>128.0843799999999</v>
      </c>
    </row>
    <row r="51" spans="1:3" x14ac:dyDescent="0.25">
      <c r="A51" s="51">
        <v>2</v>
      </c>
      <c r="B51" s="37" t="s">
        <v>80</v>
      </c>
      <c r="C51" s="19">
        <v>62.287310000000012</v>
      </c>
    </row>
    <row r="52" spans="1:3" x14ac:dyDescent="0.25">
      <c r="A52" s="51">
        <v>3</v>
      </c>
      <c r="B52" s="37" t="s">
        <v>81</v>
      </c>
      <c r="C52" s="19">
        <v>45.952719999999999</v>
      </c>
    </row>
    <row r="53" spans="1:3" x14ac:dyDescent="0.25">
      <c r="A53" s="51">
        <v>4</v>
      </c>
      <c r="B53" s="37" t="s">
        <v>82</v>
      </c>
      <c r="C53" s="19">
        <v>39.720150000000011</v>
      </c>
    </row>
    <row r="54" spans="1:3" x14ac:dyDescent="0.25">
      <c r="A54" s="51">
        <v>5</v>
      </c>
      <c r="B54" s="37" t="s">
        <v>36</v>
      </c>
      <c r="C54" s="19">
        <v>0</v>
      </c>
    </row>
    <row r="55" spans="1:3" x14ac:dyDescent="0.25">
      <c r="A55" s="51">
        <v>6</v>
      </c>
      <c r="B55" s="37" t="s">
        <v>36</v>
      </c>
      <c r="C55" s="19">
        <v>0</v>
      </c>
    </row>
    <row r="56" spans="1:3" x14ac:dyDescent="0.25">
      <c r="A56" s="51">
        <v>7</v>
      </c>
      <c r="B56" s="37" t="s">
        <v>36</v>
      </c>
      <c r="C56" s="19">
        <v>0</v>
      </c>
    </row>
    <row r="57" spans="1:3" x14ac:dyDescent="0.25">
      <c r="A57" s="51">
        <v>8</v>
      </c>
      <c r="B57" s="37" t="s">
        <v>36</v>
      </c>
      <c r="C57" s="19">
        <v>0</v>
      </c>
    </row>
    <row r="58" spans="1:3" x14ac:dyDescent="0.25">
      <c r="A58" s="36" t="s">
        <v>83</v>
      </c>
      <c r="B58" s="47"/>
      <c r="C58" s="42">
        <f>SUM(C50:C57)</f>
        <v>276.04455999999993</v>
      </c>
    </row>
    <row r="59" spans="1:3" x14ac:dyDescent="0.25">
      <c r="A59" s="46"/>
      <c r="B59" s="47"/>
      <c r="C59" s="42"/>
    </row>
    <row r="60" spans="1:3" x14ac:dyDescent="0.25">
      <c r="A60" s="48" t="s">
        <v>84</v>
      </c>
      <c r="B60" s="49"/>
      <c r="C60" s="42">
        <f>C16+C37+C49+C58</f>
        <v>968.02393823142882</v>
      </c>
    </row>
    <row r="61" spans="1:3" x14ac:dyDescent="0.25">
      <c r="A61" s="46"/>
      <c r="B61" s="47"/>
      <c r="C61" s="45"/>
    </row>
    <row r="62" spans="1:3" ht="15.75" thickBot="1" x14ac:dyDescent="0.3">
      <c r="A62" s="53" t="s">
        <v>31</v>
      </c>
      <c r="B62" s="54"/>
      <c r="C62" s="20">
        <v>1839265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zoomScaleNormal="100" workbookViewId="0">
      <pane ySplit="7" topLeftCell="A8" activePane="bottomLeft" state="frozen"/>
      <selection activeCell="B46" sqref="B46"/>
      <selection pane="bottomLeft" sqref="A1:B1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12.375" style="1" bestFit="1" customWidth="1"/>
    <col min="4" max="4" width="9" style="1"/>
    <col min="5" max="5" width="9.875" style="1" customWidth="1"/>
    <col min="6" max="6" width="10" style="1" customWidth="1"/>
    <col min="7" max="7" width="10.25" style="1" customWidth="1"/>
    <col min="8" max="16384" width="9" style="1"/>
  </cols>
  <sheetData>
    <row r="1" spans="1:5" x14ac:dyDescent="0.25">
      <c r="A1" s="88" t="s">
        <v>0</v>
      </c>
      <c r="B1" s="88"/>
    </row>
    <row r="2" spans="1:5" x14ac:dyDescent="0.25">
      <c r="A2" s="21"/>
      <c r="B2" s="32"/>
      <c r="C2" s="2"/>
    </row>
    <row r="3" spans="1:5" x14ac:dyDescent="0.25">
      <c r="A3" s="72" t="s">
        <v>86</v>
      </c>
      <c r="B3" s="32"/>
      <c r="C3" s="22"/>
      <c r="D3" s="3"/>
      <c r="E3" s="3"/>
    </row>
    <row r="4" spans="1:5" x14ac:dyDescent="0.25">
      <c r="A4" s="73"/>
      <c r="B4" s="2"/>
      <c r="C4" s="2"/>
      <c r="D4" s="3"/>
      <c r="E4" s="3"/>
    </row>
    <row r="5" spans="1:5" ht="15.75" thickBot="1" x14ac:dyDescent="0.3">
      <c r="A5" s="72" t="s">
        <v>89</v>
      </c>
      <c r="B5" s="2"/>
      <c r="C5" s="2"/>
      <c r="D5" s="3"/>
      <c r="E5" s="3"/>
    </row>
    <row r="6" spans="1:5" ht="14.25" customHeight="1" x14ac:dyDescent="0.25">
      <c r="A6" s="82"/>
      <c r="B6" s="84"/>
      <c r="C6" s="86" t="s">
        <v>1</v>
      </c>
      <c r="E6" s="3"/>
    </row>
    <row r="7" spans="1:5" x14ac:dyDescent="0.25">
      <c r="A7" s="83"/>
      <c r="B7" s="85"/>
      <c r="C7" s="87"/>
      <c r="E7" s="3"/>
    </row>
    <row r="8" spans="1:5" x14ac:dyDescent="0.25">
      <c r="A8" s="4">
        <v>1</v>
      </c>
      <c r="B8" s="5" t="s">
        <v>2</v>
      </c>
      <c r="C8" s="6">
        <f>SUM(C9:C10)</f>
        <v>305.33581131932607</v>
      </c>
      <c r="E8" s="3"/>
    </row>
    <row r="9" spans="1:5" x14ac:dyDescent="0.25">
      <c r="A9" s="23"/>
      <c r="B9" s="24" t="s">
        <v>3</v>
      </c>
      <c r="C9" s="7">
        <v>6.1880325142689703</v>
      </c>
      <c r="E9" s="3"/>
    </row>
    <row r="10" spans="1:5" x14ac:dyDescent="0.25">
      <c r="A10" s="23"/>
      <c r="B10" s="24" t="s">
        <v>4</v>
      </c>
      <c r="C10" s="7">
        <v>299.1477788050571</v>
      </c>
      <c r="E10" s="3"/>
    </row>
    <row r="11" spans="1:5" x14ac:dyDescent="0.25">
      <c r="A11" s="23"/>
      <c r="B11" s="24"/>
      <c r="C11" s="8"/>
      <c r="E11" s="3"/>
    </row>
    <row r="12" spans="1:5" x14ac:dyDescent="0.25">
      <c r="A12" s="4">
        <v>2</v>
      </c>
      <c r="B12" s="5" t="s">
        <v>5</v>
      </c>
      <c r="C12" s="6">
        <f>SUM(C13:C14)</f>
        <v>103.29783837010594</v>
      </c>
      <c r="E12" s="3"/>
    </row>
    <row r="13" spans="1:5" x14ac:dyDescent="0.25">
      <c r="A13" s="23"/>
      <c r="B13" s="25" t="s">
        <v>6</v>
      </c>
      <c r="C13" s="7">
        <v>0</v>
      </c>
      <c r="E13" s="3"/>
    </row>
    <row r="14" spans="1:5" x14ac:dyDescent="0.25">
      <c r="A14" s="23"/>
      <c r="B14" s="25" t="s">
        <v>7</v>
      </c>
      <c r="C14" s="7">
        <v>103.29783837010594</v>
      </c>
      <c r="E14" s="3"/>
    </row>
    <row r="15" spans="1:5" x14ac:dyDescent="0.25">
      <c r="A15" s="9"/>
      <c r="B15" s="10"/>
      <c r="C15" s="8"/>
      <c r="E15" s="3"/>
    </row>
    <row r="16" spans="1:5" x14ac:dyDescent="0.25">
      <c r="A16" s="4">
        <v>3</v>
      </c>
      <c r="B16" s="5" t="s">
        <v>8</v>
      </c>
      <c r="C16" s="6">
        <f>SUM(C17:C19)</f>
        <v>40.110570000000017</v>
      </c>
      <c r="E16" s="3"/>
    </row>
    <row r="17" spans="1:5" ht="30" x14ac:dyDescent="0.25">
      <c r="A17" s="23" t="s">
        <v>9</v>
      </c>
      <c r="B17" s="26" t="s">
        <v>10</v>
      </c>
      <c r="C17" s="7">
        <v>40.110570000000017</v>
      </c>
      <c r="E17" s="3"/>
    </row>
    <row r="18" spans="1:5" x14ac:dyDescent="0.25">
      <c r="A18" s="23" t="s">
        <v>11</v>
      </c>
      <c r="B18" s="26" t="s">
        <v>12</v>
      </c>
      <c r="C18" s="7">
        <v>0</v>
      </c>
      <c r="E18" s="3"/>
    </row>
    <row r="19" spans="1:5" x14ac:dyDescent="0.25">
      <c r="A19" s="23" t="s">
        <v>13</v>
      </c>
      <c r="B19" s="24" t="s">
        <v>14</v>
      </c>
      <c r="C19" s="7">
        <v>0</v>
      </c>
      <c r="E19" s="3"/>
    </row>
    <row r="20" spans="1:5" x14ac:dyDescent="0.25">
      <c r="A20" s="11"/>
      <c r="B20" s="12"/>
      <c r="C20" s="8"/>
      <c r="E20" s="3"/>
    </row>
    <row r="21" spans="1:5" x14ac:dyDescent="0.25">
      <c r="A21" s="27">
        <v>4</v>
      </c>
      <c r="B21" s="5" t="s">
        <v>15</v>
      </c>
      <c r="C21" s="6">
        <f>SUM(C22:C29)</f>
        <v>957.62247823142889</v>
      </c>
      <c r="E21" s="3"/>
    </row>
    <row r="22" spans="1:5" x14ac:dyDescent="0.25">
      <c r="A22" s="23"/>
      <c r="B22" s="24" t="s">
        <v>16</v>
      </c>
      <c r="C22" s="7">
        <v>61.314716368000006</v>
      </c>
      <c r="E22" s="3"/>
    </row>
    <row r="23" spans="1:5" x14ac:dyDescent="0.25">
      <c r="A23" s="23"/>
      <c r="B23" s="24" t="s">
        <v>17</v>
      </c>
      <c r="C23" s="7">
        <v>508.34197186342891</v>
      </c>
      <c r="E23" s="3"/>
    </row>
    <row r="24" spans="1:5" x14ac:dyDescent="0.25">
      <c r="A24" s="23"/>
      <c r="B24" s="24" t="s">
        <v>18</v>
      </c>
      <c r="C24" s="7"/>
      <c r="E24" s="3"/>
    </row>
    <row r="25" spans="1:5" x14ac:dyDescent="0.25">
      <c r="A25" s="23"/>
      <c r="B25" s="24" t="s">
        <v>19</v>
      </c>
      <c r="C25" s="7"/>
      <c r="E25" s="3"/>
    </row>
    <row r="26" spans="1:5" x14ac:dyDescent="0.25">
      <c r="A26" s="23"/>
      <c r="B26" s="24" t="s">
        <v>20</v>
      </c>
      <c r="C26" s="7">
        <v>0</v>
      </c>
      <c r="E26" s="3"/>
    </row>
    <row r="27" spans="1:5" x14ac:dyDescent="0.25">
      <c r="A27" s="23"/>
      <c r="B27" s="24" t="s">
        <v>21</v>
      </c>
      <c r="C27" s="7">
        <v>266.5487399999999</v>
      </c>
      <c r="E27" s="3"/>
    </row>
    <row r="28" spans="1:5" x14ac:dyDescent="0.25">
      <c r="A28" s="23"/>
      <c r="B28" s="24" t="s">
        <v>22</v>
      </c>
      <c r="C28" s="7">
        <v>0</v>
      </c>
      <c r="E28" s="3"/>
    </row>
    <row r="29" spans="1:5" x14ac:dyDescent="0.25">
      <c r="A29" s="23"/>
      <c r="B29" s="24" t="s">
        <v>23</v>
      </c>
      <c r="C29" s="7">
        <v>121.41705000000003</v>
      </c>
      <c r="E29" s="3"/>
    </row>
    <row r="30" spans="1:5" x14ac:dyDescent="0.25">
      <c r="A30" s="23"/>
      <c r="B30" s="24"/>
      <c r="C30" s="8"/>
      <c r="E30" s="3"/>
    </row>
    <row r="31" spans="1:5" x14ac:dyDescent="0.25">
      <c r="A31" s="23">
        <v>5</v>
      </c>
      <c r="B31" s="5" t="s">
        <v>24</v>
      </c>
      <c r="C31" s="6">
        <v>0</v>
      </c>
      <c r="E31" s="3"/>
    </row>
    <row r="32" spans="1:5" x14ac:dyDescent="0.25">
      <c r="A32" s="23" t="s">
        <v>9</v>
      </c>
      <c r="B32" s="24" t="s">
        <v>25</v>
      </c>
      <c r="C32" s="7"/>
      <c r="E32" s="3"/>
    </row>
    <row r="33" spans="1:8" x14ac:dyDescent="0.25">
      <c r="A33" s="23" t="s">
        <v>11</v>
      </c>
      <c r="B33" s="24" t="s">
        <v>26</v>
      </c>
      <c r="C33" s="7"/>
      <c r="E33" s="3"/>
    </row>
    <row r="34" spans="1:8" x14ac:dyDescent="0.25">
      <c r="A34" s="23"/>
      <c r="B34" s="24"/>
      <c r="C34" s="8"/>
      <c r="E34" s="3"/>
    </row>
    <row r="35" spans="1:8" x14ac:dyDescent="0.25">
      <c r="A35" s="23">
        <v>6</v>
      </c>
      <c r="B35" s="5" t="s">
        <v>27</v>
      </c>
      <c r="C35" s="6">
        <f>C8+C12+C16+C21</f>
        <v>1406.3666979208608</v>
      </c>
      <c r="E35" s="3"/>
    </row>
    <row r="36" spans="1:8" x14ac:dyDescent="0.25">
      <c r="A36" s="23"/>
      <c r="B36" s="24"/>
      <c r="C36" s="8"/>
      <c r="E36" s="3"/>
    </row>
    <row r="37" spans="1:8" x14ac:dyDescent="0.25">
      <c r="A37" s="23">
        <v>7</v>
      </c>
      <c r="B37" s="5" t="s">
        <v>28</v>
      </c>
      <c r="C37" s="8"/>
      <c r="E37" s="3"/>
    </row>
    <row r="38" spans="1:8" ht="30" x14ac:dyDescent="0.25">
      <c r="A38" s="23" t="s">
        <v>9</v>
      </c>
      <c r="B38" s="26" t="s">
        <v>29</v>
      </c>
      <c r="C38" s="13">
        <f>(C21+C17+C33)/C41</f>
        <v>5.5443998428004874E-4</v>
      </c>
      <c r="E38" s="3"/>
    </row>
    <row r="39" spans="1:8" x14ac:dyDescent="0.25">
      <c r="A39" s="23" t="s">
        <v>11</v>
      </c>
      <c r="B39" s="24" t="s">
        <v>30</v>
      </c>
      <c r="C39" s="13">
        <f>C35/C42</f>
        <v>7.9030987574738748E-4</v>
      </c>
      <c r="E39" s="3"/>
    </row>
    <row r="40" spans="1:8" x14ac:dyDescent="0.25">
      <c r="A40" s="23"/>
      <c r="B40" s="24"/>
      <c r="C40" s="8"/>
      <c r="E40" s="3"/>
    </row>
    <row r="41" spans="1:8" ht="15.75" thickBot="1" x14ac:dyDescent="0.3">
      <c r="A41" s="28"/>
      <c r="B41" s="29" t="s">
        <v>31</v>
      </c>
      <c r="C41" s="14">
        <v>1799533</v>
      </c>
      <c r="E41" s="3"/>
    </row>
    <row r="42" spans="1:8" ht="15.75" thickBot="1" x14ac:dyDescent="0.3">
      <c r="A42" s="28"/>
      <c r="B42" s="29" t="s">
        <v>91</v>
      </c>
      <c r="C42" s="14">
        <f>(1799533+1759493)/2</f>
        <v>1779513</v>
      </c>
      <c r="E42" s="3"/>
    </row>
    <row r="43" spans="1:8" x14ac:dyDescent="0.25">
      <c r="E43" s="3"/>
    </row>
    <row r="44" spans="1:8" x14ac:dyDescent="0.25">
      <c r="C44" s="81"/>
      <c r="E44" s="3"/>
    </row>
    <row r="45" spans="1:8" x14ac:dyDescent="0.25">
      <c r="E45" s="3"/>
      <c r="H45" s="3"/>
    </row>
    <row r="46" spans="1:8" x14ac:dyDescent="0.25">
      <c r="E46" s="3"/>
      <c r="H46" s="3"/>
    </row>
    <row r="47" spans="1:8" x14ac:dyDescent="0.25">
      <c r="E47" s="3"/>
      <c r="H47" s="3"/>
    </row>
    <row r="48" spans="1:8" x14ac:dyDescent="0.25">
      <c r="E48" s="3"/>
      <c r="H48" s="3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rightToLeft="1" zoomScaleNormal="100" workbookViewId="0">
      <pane ySplit="7" topLeftCell="A8" activePane="bottomLeft" state="frozen"/>
      <selection activeCell="B46" sqref="B46"/>
      <selection pane="bottomLeft" sqref="A1:B1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9.875" style="1" bestFit="1" customWidth="1"/>
    <col min="4" max="5" width="9" style="1"/>
    <col min="6" max="7" width="9.625" style="1" customWidth="1"/>
    <col min="8" max="16384" width="9" style="1"/>
  </cols>
  <sheetData>
    <row r="1" spans="1:3" x14ac:dyDescent="0.25">
      <c r="A1" s="88" t="s">
        <v>0</v>
      </c>
      <c r="B1" s="88"/>
    </row>
    <row r="2" spans="1:3" x14ac:dyDescent="0.25">
      <c r="A2" s="21"/>
      <c r="B2" s="32"/>
      <c r="C2" s="2"/>
    </row>
    <row r="3" spans="1:3" x14ac:dyDescent="0.25">
      <c r="A3" s="72" t="s">
        <v>86</v>
      </c>
      <c r="B3" s="32"/>
      <c r="C3" s="22"/>
    </row>
    <row r="4" spans="1:3" x14ac:dyDescent="0.25">
      <c r="A4" s="73"/>
      <c r="B4" s="2"/>
      <c r="C4" s="2"/>
    </row>
    <row r="5" spans="1:3" ht="15.75" thickBot="1" x14ac:dyDescent="0.3">
      <c r="A5" s="72" t="s">
        <v>90</v>
      </c>
      <c r="B5" s="2"/>
      <c r="C5" s="2"/>
    </row>
    <row r="6" spans="1:3" ht="14.25" customHeight="1" x14ac:dyDescent="0.25">
      <c r="A6" s="82"/>
      <c r="B6" s="84"/>
      <c r="C6" s="86" t="s">
        <v>1</v>
      </c>
    </row>
    <row r="7" spans="1:3" x14ac:dyDescent="0.25">
      <c r="A7" s="83"/>
      <c r="B7" s="85"/>
      <c r="C7" s="87"/>
    </row>
    <row r="8" spans="1:3" x14ac:dyDescent="0.25">
      <c r="A8" s="4">
        <v>1</v>
      </c>
      <c r="B8" s="5" t="s">
        <v>2</v>
      </c>
      <c r="C8" s="6">
        <f>SUM(C9:C10)</f>
        <v>7.4622355699397094</v>
      </c>
    </row>
    <row r="9" spans="1:3" x14ac:dyDescent="0.25">
      <c r="A9" s="23"/>
      <c r="B9" s="24" t="s">
        <v>3</v>
      </c>
      <c r="C9" s="7">
        <v>3.5804072717130001E-2</v>
      </c>
    </row>
    <row r="10" spans="1:3" x14ac:dyDescent="0.25">
      <c r="A10" s="23"/>
      <c r="B10" s="24" t="s">
        <v>4</v>
      </c>
      <c r="C10" s="7">
        <v>7.4264314972225796</v>
      </c>
    </row>
    <row r="11" spans="1:3" x14ac:dyDescent="0.25">
      <c r="A11" s="23"/>
      <c r="B11" s="24"/>
      <c r="C11" s="8"/>
    </row>
    <row r="12" spans="1:3" x14ac:dyDescent="0.25">
      <c r="A12" s="4">
        <v>2</v>
      </c>
      <c r="B12" s="5" t="s">
        <v>5</v>
      </c>
      <c r="C12" s="6">
        <f>SUM(C13:C14)</f>
        <v>4.6762606343100099</v>
      </c>
    </row>
    <row r="13" spans="1:3" x14ac:dyDescent="0.25">
      <c r="A13" s="23"/>
      <c r="B13" s="25" t="s">
        <v>6</v>
      </c>
      <c r="C13" s="7">
        <v>0</v>
      </c>
    </row>
    <row r="14" spans="1:3" x14ac:dyDescent="0.25">
      <c r="A14" s="23"/>
      <c r="B14" s="25" t="s">
        <v>7</v>
      </c>
      <c r="C14" s="7">
        <v>4.6762606343100099</v>
      </c>
    </row>
    <row r="15" spans="1:3" x14ac:dyDescent="0.25">
      <c r="A15" s="9"/>
      <c r="B15" s="10"/>
      <c r="C15" s="8"/>
    </row>
    <row r="16" spans="1:3" x14ac:dyDescent="0.25">
      <c r="A16" s="4">
        <v>3</v>
      </c>
      <c r="B16" s="5" t="s">
        <v>8</v>
      </c>
      <c r="C16" s="6">
        <f>SUM(C17:C19)</f>
        <v>0</v>
      </c>
    </row>
    <row r="17" spans="1:3" ht="30" x14ac:dyDescent="0.25">
      <c r="A17" s="23" t="s">
        <v>9</v>
      </c>
      <c r="B17" s="26" t="s">
        <v>10</v>
      </c>
      <c r="C17" s="7">
        <v>0</v>
      </c>
    </row>
    <row r="18" spans="1:3" x14ac:dyDescent="0.25">
      <c r="A18" s="23" t="s">
        <v>11</v>
      </c>
      <c r="B18" s="26" t="s">
        <v>12</v>
      </c>
      <c r="C18" s="7">
        <v>0</v>
      </c>
    </row>
    <row r="19" spans="1:3" x14ac:dyDescent="0.25">
      <c r="A19" s="23" t="s">
        <v>13</v>
      </c>
      <c r="B19" s="24" t="s">
        <v>14</v>
      </c>
      <c r="C19" s="7">
        <v>0</v>
      </c>
    </row>
    <row r="20" spans="1:3" x14ac:dyDescent="0.25">
      <c r="A20" s="11"/>
      <c r="B20" s="12"/>
      <c r="C20" s="8"/>
    </row>
    <row r="21" spans="1:3" x14ac:dyDescent="0.25">
      <c r="A21" s="27">
        <v>4</v>
      </c>
      <c r="B21" s="5" t="s">
        <v>15</v>
      </c>
      <c r="C21" s="6">
        <f>SUM(C22:C29)</f>
        <v>10.40146</v>
      </c>
    </row>
    <row r="22" spans="1:3" x14ac:dyDescent="0.25">
      <c r="A22" s="23"/>
      <c r="B22" s="24" t="s">
        <v>16</v>
      </c>
      <c r="C22" s="7">
        <v>0</v>
      </c>
    </row>
    <row r="23" spans="1:3" x14ac:dyDescent="0.25">
      <c r="A23" s="23"/>
      <c r="B23" s="24" t="s">
        <v>17</v>
      </c>
      <c r="C23" s="7">
        <v>0</v>
      </c>
    </row>
    <row r="24" spans="1:3" x14ac:dyDescent="0.25">
      <c r="A24" s="23"/>
      <c r="B24" s="24" t="s">
        <v>18</v>
      </c>
      <c r="C24" s="7"/>
    </row>
    <row r="25" spans="1:3" x14ac:dyDescent="0.25">
      <c r="A25" s="23"/>
      <c r="B25" s="24" t="s">
        <v>19</v>
      </c>
      <c r="C25" s="7"/>
    </row>
    <row r="26" spans="1:3" x14ac:dyDescent="0.25">
      <c r="A26" s="23"/>
      <c r="B26" s="24" t="s">
        <v>20</v>
      </c>
      <c r="C26" s="7">
        <v>0.18695999999999999</v>
      </c>
    </row>
    <row r="27" spans="1:3" x14ac:dyDescent="0.25">
      <c r="A27" s="23"/>
      <c r="B27" s="24" t="s">
        <v>21</v>
      </c>
      <c r="C27" s="7">
        <v>9.4958200000000019</v>
      </c>
    </row>
    <row r="28" spans="1:3" x14ac:dyDescent="0.25">
      <c r="A28" s="23"/>
      <c r="B28" s="24" t="s">
        <v>22</v>
      </c>
      <c r="C28" s="7">
        <v>0</v>
      </c>
    </row>
    <row r="29" spans="1:3" x14ac:dyDescent="0.25">
      <c r="A29" s="23"/>
      <c r="B29" s="24" t="s">
        <v>23</v>
      </c>
      <c r="C29" s="7">
        <v>0.71867999999999999</v>
      </c>
    </row>
    <row r="30" spans="1:3" x14ac:dyDescent="0.25">
      <c r="A30" s="23"/>
      <c r="B30" s="24"/>
      <c r="C30" s="8"/>
    </row>
    <row r="31" spans="1:3" x14ac:dyDescent="0.25">
      <c r="A31" s="23">
        <v>5</v>
      </c>
      <c r="B31" s="5" t="s">
        <v>24</v>
      </c>
      <c r="C31" s="6">
        <v>0</v>
      </c>
    </row>
    <row r="32" spans="1:3" x14ac:dyDescent="0.25">
      <c r="A32" s="23" t="s">
        <v>9</v>
      </c>
      <c r="B32" s="24" t="s">
        <v>25</v>
      </c>
      <c r="C32" s="7"/>
    </row>
    <row r="33" spans="1:3" x14ac:dyDescent="0.25">
      <c r="A33" s="23" t="s">
        <v>11</v>
      </c>
      <c r="B33" s="24" t="s">
        <v>26</v>
      </c>
      <c r="C33" s="7"/>
    </row>
    <row r="34" spans="1:3" x14ac:dyDescent="0.25">
      <c r="A34" s="23"/>
      <c r="B34" s="24"/>
      <c r="C34" s="8"/>
    </row>
    <row r="35" spans="1:3" x14ac:dyDescent="0.25">
      <c r="A35" s="23">
        <v>6</v>
      </c>
      <c r="B35" s="5" t="s">
        <v>27</v>
      </c>
      <c r="C35" s="6">
        <f>C8+C12+C16+C21</f>
        <v>22.539956204249719</v>
      </c>
    </row>
    <row r="36" spans="1:3" x14ac:dyDescent="0.25">
      <c r="A36" s="23"/>
      <c r="B36" s="24"/>
      <c r="C36" s="8"/>
    </row>
    <row r="37" spans="1:3" x14ac:dyDescent="0.25">
      <c r="A37" s="23">
        <v>7</v>
      </c>
      <c r="B37" s="5" t="s">
        <v>28</v>
      </c>
      <c r="C37" s="8"/>
    </row>
    <row r="38" spans="1:3" ht="30" x14ac:dyDescent="0.25">
      <c r="A38" s="23" t="s">
        <v>9</v>
      </c>
      <c r="B38" s="26" t="s">
        <v>29</v>
      </c>
      <c r="C38" s="13">
        <f>(C21+C17+C33)/C41</f>
        <v>2.6179049632538007E-4</v>
      </c>
    </row>
    <row r="39" spans="1:3" x14ac:dyDescent="0.25">
      <c r="A39" s="23" t="s">
        <v>11</v>
      </c>
      <c r="B39" s="24" t="s">
        <v>30</v>
      </c>
      <c r="C39" s="13">
        <f>C35/C42</f>
        <v>5.6953598656381949E-4</v>
      </c>
    </row>
    <row r="40" spans="1:3" x14ac:dyDescent="0.25">
      <c r="A40" s="23"/>
      <c r="B40" s="24"/>
      <c r="C40" s="8"/>
    </row>
    <row r="41" spans="1:3" ht="15.75" thickBot="1" x14ac:dyDescent="0.3">
      <c r="A41" s="28"/>
      <c r="B41" s="29" t="s">
        <v>31</v>
      </c>
      <c r="C41" s="14">
        <v>39732</v>
      </c>
    </row>
    <row r="42" spans="1:3" ht="15.75" thickBot="1" x14ac:dyDescent="0.3">
      <c r="A42" s="28"/>
      <c r="B42" s="29" t="s">
        <v>91</v>
      </c>
      <c r="C42" s="14">
        <f>(39732+39420)/2</f>
        <v>39576</v>
      </c>
    </row>
    <row r="45" spans="1:3" x14ac:dyDescent="0.25">
      <c r="C45" s="81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EA74F2-A0FF-454B-B179-DD46F2721A5B}"/>
</file>

<file path=customXml/itemProps2.xml><?xml version="1.0" encoding="utf-8"?>
<ds:datastoreItem xmlns:ds="http://schemas.openxmlformats.org/officeDocument/2006/customXml" ds:itemID="{8AA2C78F-9CF2-4DDA-BE4F-C82E0FEFE828}"/>
</file>

<file path=customXml/itemProps3.xml><?xml version="1.0" encoding="utf-8"?>
<ds:datastoreItem xmlns:ds="http://schemas.openxmlformats.org/officeDocument/2006/customXml" ds:itemID="{D20D91BC-BD17-4DB1-9896-180B7D69F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יוזמה נספח 1</vt:lpstr>
      <vt:lpstr>יוזמה נספח 2</vt:lpstr>
      <vt:lpstr>יוזמה נספח 3</vt:lpstr>
      <vt:lpstr>מבוטחים רגילים</vt:lpstr>
      <vt:lpstr>עמיתי הביניים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cp:lastPrinted>2019-04-04T12:58:51Z</cp:lastPrinted>
  <dcterms:created xsi:type="dcterms:W3CDTF">2019-04-04T11:40:49Z</dcterms:created>
  <dcterms:modified xsi:type="dcterms:W3CDTF">2019-04-07T07:04:53Z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