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  <sheet name="T18" sheetId="31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calcChain.xml><?xml version="1.0" encoding="utf-8"?>
<calcChain xmlns="http://schemas.openxmlformats.org/spreadsheetml/2006/main">
  <c r="J18" i="2" l="1"/>
  <c r="J22" i="26"/>
  <c r="J21" i="26"/>
  <c r="J20" i="26"/>
  <c r="J19" i="26"/>
  <c r="J18" i="26"/>
  <c r="J17" i="26"/>
  <c r="J16" i="26"/>
  <c r="J15" i="26"/>
  <c r="J14" i="26"/>
  <c r="J13" i="26"/>
  <c r="J12" i="26"/>
  <c r="J11" i="26"/>
  <c r="I11" i="26"/>
  <c r="C37" i="1" s="1"/>
  <c r="I12" i="26"/>
  <c r="I13" i="26"/>
  <c r="C40" i="27"/>
  <c r="C12" i="27"/>
  <c r="C11" i="27" s="1"/>
  <c r="C43" i="1" s="1"/>
  <c r="J70" i="2"/>
  <c r="J68" i="2"/>
  <c r="J65" i="2"/>
  <c r="J55" i="2"/>
  <c r="J19" i="2"/>
  <c r="J67" i="2" l="1"/>
  <c r="J13" i="2"/>
  <c r="J12" i="2" l="1"/>
  <c r="J11" i="2" l="1"/>
  <c r="C11" i="1" s="1"/>
  <c r="C42" i="1" s="1"/>
  <c r="O69" i="8" l="1"/>
  <c r="O65" i="8"/>
  <c r="O61" i="8"/>
  <c r="O57" i="8"/>
  <c r="O53" i="8"/>
  <c r="O49" i="8"/>
  <c r="O45" i="8"/>
  <c r="O41" i="8"/>
  <c r="O37" i="8"/>
  <c r="O33" i="8"/>
  <c r="O29" i="8"/>
  <c r="O25" i="8"/>
  <c r="O21" i="8"/>
  <c r="O17" i="8"/>
  <c r="O13" i="8"/>
  <c r="N224" i="7"/>
  <c r="N220" i="7"/>
  <c r="N216" i="7"/>
  <c r="N212" i="7"/>
  <c r="N208" i="7"/>
  <c r="N204" i="7"/>
  <c r="N200" i="7"/>
  <c r="N196" i="7"/>
  <c r="N192" i="7"/>
  <c r="N188" i="7"/>
  <c r="N184" i="7"/>
  <c r="N180" i="7"/>
  <c r="N176" i="7"/>
  <c r="N172" i="7"/>
  <c r="N168" i="7"/>
  <c r="N164" i="7"/>
  <c r="N160" i="7"/>
  <c r="N156" i="7"/>
  <c r="N152" i="7"/>
  <c r="N148" i="7"/>
  <c r="N144" i="7"/>
  <c r="N140" i="7"/>
  <c r="N136" i="7"/>
  <c r="N132" i="7"/>
  <c r="N128" i="7"/>
  <c r="N124" i="7"/>
  <c r="N120" i="7"/>
  <c r="N116" i="7"/>
  <c r="N112" i="7"/>
  <c r="N108" i="7"/>
  <c r="N104" i="7"/>
  <c r="N100" i="7"/>
  <c r="N96" i="7"/>
  <c r="N92" i="7"/>
  <c r="N88" i="7"/>
  <c r="N84" i="7"/>
  <c r="N80" i="7"/>
  <c r="N76" i="7"/>
  <c r="N72" i="7"/>
  <c r="N68" i="7"/>
  <c r="N64" i="7"/>
  <c r="N60" i="7"/>
  <c r="N56" i="7"/>
  <c r="N52" i="7"/>
  <c r="N48" i="7"/>
  <c r="N44" i="7"/>
  <c r="N40" i="7"/>
  <c r="N36" i="7"/>
  <c r="N32" i="7"/>
  <c r="N28" i="7"/>
  <c r="N24" i="7"/>
  <c r="N20" i="7"/>
  <c r="N16" i="7"/>
  <c r="N12" i="7"/>
  <c r="O286" i="6"/>
  <c r="O282" i="6"/>
  <c r="O278" i="6"/>
  <c r="O274" i="6"/>
  <c r="O270" i="6"/>
  <c r="O266" i="6"/>
  <c r="O262" i="6"/>
  <c r="O258" i="6"/>
  <c r="O254" i="6"/>
  <c r="O250" i="6"/>
  <c r="O246" i="6"/>
  <c r="O242" i="6"/>
  <c r="O238" i="6"/>
  <c r="O234" i="6"/>
  <c r="O230" i="6"/>
  <c r="O226" i="6"/>
  <c r="O67" i="8"/>
  <c r="O63" i="8"/>
  <c r="O59" i="8"/>
  <c r="O55" i="8"/>
  <c r="O51" i="8"/>
  <c r="O47" i="8"/>
  <c r="O43" i="8"/>
  <c r="O39" i="8"/>
  <c r="O35" i="8"/>
  <c r="O31" i="8"/>
  <c r="O27" i="8"/>
  <c r="O23" i="8"/>
  <c r="O19" i="8"/>
  <c r="O15" i="8"/>
  <c r="O11" i="8"/>
  <c r="N222" i="7"/>
  <c r="N218" i="7"/>
  <c r="N214" i="7"/>
  <c r="N210" i="7"/>
  <c r="N206" i="7"/>
  <c r="N202" i="7"/>
  <c r="N198" i="7"/>
  <c r="N194" i="7"/>
  <c r="N190" i="7"/>
  <c r="N186" i="7"/>
  <c r="N182" i="7"/>
  <c r="N178" i="7"/>
  <c r="N174" i="7"/>
  <c r="N170" i="7"/>
  <c r="N166" i="7"/>
  <c r="N162" i="7"/>
  <c r="N158" i="7"/>
  <c r="N154" i="7"/>
  <c r="N150" i="7"/>
  <c r="N146" i="7"/>
  <c r="N142" i="7"/>
  <c r="N138" i="7"/>
  <c r="N134" i="7"/>
  <c r="N130" i="7"/>
  <c r="N126" i="7"/>
  <c r="N122" i="7"/>
  <c r="N118" i="7"/>
  <c r="N114" i="7"/>
  <c r="N110" i="7"/>
  <c r="N106" i="7"/>
  <c r="N102" i="7"/>
  <c r="N98" i="7"/>
  <c r="N94" i="7"/>
  <c r="N90" i="7"/>
  <c r="N86" i="7"/>
  <c r="N82" i="7"/>
  <c r="N78" i="7"/>
  <c r="N74" i="7"/>
  <c r="N70" i="7"/>
  <c r="N66" i="7"/>
  <c r="N62" i="7"/>
  <c r="N58" i="7"/>
  <c r="N54" i="7"/>
  <c r="N50" i="7"/>
  <c r="N46" i="7"/>
  <c r="N42" i="7"/>
  <c r="N38" i="7"/>
  <c r="N34" i="7"/>
  <c r="N30" i="7"/>
  <c r="N26" i="7"/>
  <c r="N22" i="7"/>
  <c r="N18" i="7"/>
  <c r="N14" i="7"/>
  <c r="O288" i="6"/>
  <c r="O284" i="6"/>
  <c r="O280" i="6"/>
  <c r="O276" i="6"/>
  <c r="O272" i="6"/>
  <c r="O268" i="6"/>
  <c r="O264" i="6"/>
  <c r="O260" i="6"/>
  <c r="O256" i="6"/>
  <c r="O252" i="6"/>
  <c r="O248" i="6"/>
  <c r="O244" i="6"/>
  <c r="O240" i="6"/>
  <c r="O236" i="6"/>
  <c r="O232" i="6"/>
  <c r="O228" i="6"/>
  <c r="O66" i="8"/>
  <c r="O58" i="8"/>
  <c r="O50" i="8"/>
  <c r="O42" i="8"/>
  <c r="O34" i="8"/>
  <c r="O26" i="8"/>
  <c r="O18" i="8"/>
  <c r="N225" i="7"/>
  <c r="N217" i="7"/>
  <c r="N209" i="7"/>
  <c r="N201" i="7"/>
  <c r="N193" i="7"/>
  <c r="N185" i="7"/>
  <c r="N177" i="7"/>
  <c r="N169" i="7"/>
  <c r="N161" i="7"/>
  <c r="N153" i="7"/>
  <c r="N145" i="7"/>
  <c r="N137" i="7"/>
  <c r="N129" i="7"/>
  <c r="N121" i="7"/>
  <c r="N113" i="7"/>
  <c r="N105" i="7"/>
  <c r="N97" i="7"/>
  <c r="N89" i="7"/>
  <c r="N81" i="7"/>
  <c r="N73" i="7"/>
  <c r="N65" i="7"/>
  <c r="N57" i="7"/>
  <c r="N49" i="7"/>
  <c r="N41" i="7"/>
  <c r="N33" i="7"/>
  <c r="N25" i="7"/>
  <c r="N17" i="7"/>
  <c r="O287" i="6"/>
  <c r="O279" i="6"/>
  <c r="O271" i="6"/>
  <c r="O263" i="6"/>
  <c r="O255" i="6"/>
  <c r="O247" i="6"/>
  <c r="O239" i="6"/>
  <c r="O231" i="6"/>
  <c r="O224" i="6"/>
  <c r="O220" i="6"/>
  <c r="O216" i="6"/>
  <c r="O212" i="6"/>
  <c r="O208" i="6"/>
  <c r="O204" i="6"/>
  <c r="O200" i="6"/>
  <c r="O196" i="6"/>
  <c r="O192" i="6"/>
  <c r="O188" i="6"/>
  <c r="O184" i="6"/>
  <c r="O180" i="6"/>
  <c r="O176" i="6"/>
  <c r="O172" i="6"/>
  <c r="O168" i="6"/>
  <c r="O164" i="6"/>
  <c r="O160" i="6"/>
  <c r="O156" i="6"/>
  <c r="O152" i="6"/>
  <c r="O148" i="6"/>
  <c r="O144" i="6"/>
  <c r="O140" i="6"/>
  <c r="O136" i="6"/>
  <c r="O132" i="6"/>
  <c r="O128" i="6"/>
  <c r="O124" i="6"/>
  <c r="O120" i="6"/>
  <c r="O116" i="6"/>
  <c r="O112" i="6"/>
  <c r="O108" i="6"/>
  <c r="O104" i="6"/>
  <c r="O100" i="6"/>
  <c r="O96" i="6"/>
  <c r="O92" i="6"/>
  <c r="O88" i="6"/>
  <c r="O84" i="6"/>
  <c r="O80" i="6"/>
  <c r="O76" i="6"/>
  <c r="O72" i="6"/>
  <c r="O68" i="6"/>
  <c r="O64" i="6"/>
  <c r="O60" i="6"/>
  <c r="O64" i="8"/>
  <c r="O56" i="8"/>
  <c r="O48" i="8"/>
  <c r="O40" i="8"/>
  <c r="O32" i="8"/>
  <c r="O24" i="8"/>
  <c r="O16" i="8"/>
  <c r="N223" i="7"/>
  <c r="N215" i="7"/>
  <c r="N207" i="7"/>
  <c r="N199" i="7"/>
  <c r="N191" i="7"/>
  <c r="N183" i="7"/>
  <c r="N175" i="7"/>
  <c r="N167" i="7"/>
  <c r="N159" i="7"/>
  <c r="N151" i="7"/>
  <c r="N143" i="7"/>
  <c r="N135" i="7"/>
  <c r="N127" i="7"/>
  <c r="N119" i="7"/>
  <c r="N111" i="7"/>
  <c r="N103" i="7"/>
  <c r="N95" i="7"/>
  <c r="N87" i="7"/>
  <c r="N79" i="7"/>
  <c r="N71" i="7"/>
  <c r="N63" i="7"/>
  <c r="N55" i="7"/>
  <c r="N47" i="7"/>
  <c r="N39" i="7"/>
  <c r="N31" i="7"/>
  <c r="N23" i="7"/>
  <c r="N15" i="7"/>
  <c r="O285" i="6"/>
  <c r="O277" i="6"/>
  <c r="O269" i="6"/>
  <c r="O261" i="6"/>
  <c r="O253" i="6"/>
  <c r="O245" i="6"/>
  <c r="O237" i="6"/>
  <c r="O229" i="6"/>
  <c r="O223" i="6"/>
  <c r="O219" i="6"/>
  <c r="O215" i="6"/>
  <c r="O211" i="6"/>
  <c r="O207" i="6"/>
  <c r="O203" i="6"/>
  <c r="O199" i="6"/>
  <c r="O195" i="6"/>
  <c r="O191" i="6"/>
  <c r="O187" i="6"/>
  <c r="O183" i="6"/>
  <c r="O179" i="6"/>
  <c r="O175" i="6"/>
  <c r="O171" i="6"/>
  <c r="O167" i="6"/>
  <c r="O163" i="6"/>
  <c r="O159" i="6"/>
  <c r="O155" i="6"/>
  <c r="O151" i="6"/>
  <c r="O147" i="6"/>
  <c r="O143" i="6"/>
  <c r="O139" i="6"/>
  <c r="O135" i="6"/>
  <c r="O131" i="6"/>
  <c r="O127" i="6"/>
  <c r="O123" i="6"/>
  <c r="O119" i="6"/>
  <c r="O115" i="6"/>
  <c r="O111" i="6"/>
  <c r="O107" i="6"/>
  <c r="O103" i="6"/>
  <c r="O99" i="6"/>
  <c r="O95" i="6"/>
  <c r="O91" i="6"/>
  <c r="O87" i="6"/>
  <c r="O83" i="6"/>
  <c r="O79" i="6"/>
  <c r="O75" i="6"/>
  <c r="O71" i="6"/>
  <c r="O67" i="6"/>
  <c r="O63" i="6"/>
  <c r="O59" i="6"/>
  <c r="O55" i="6"/>
  <c r="O62" i="8"/>
  <c r="O46" i="8"/>
  <c r="O30" i="8"/>
  <c r="O14" i="8"/>
  <c r="N213" i="7"/>
  <c r="N197" i="7"/>
  <c r="N181" i="7"/>
  <c r="N165" i="7"/>
  <c r="N149" i="7"/>
  <c r="N133" i="7"/>
  <c r="N117" i="7"/>
  <c r="N101" i="7"/>
  <c r="N85" i="7"/>
  <c r="N69" i="7"/>
  <c r="N53" i="7"/>
  <c r="N37" i="7"/>
  <c r="N21" i="7"/>
  <c r="O283" i="6"/>
  <c r="O267" i="6"/>
  <c r="O251" i="6"/>
  <c r="O235" i="6"/>
  <c r="O222" i="6"/>
  <c r="O214" i="6"/>
  <c r="O206" i="6"/>
  <c r="O198" i="6"/>
  <c r="O190" i="6"/>
  <c r="O182" i="6"/>
  <c r="O174" i="6"/>
  <c r="O166" i="6"/>
  <c r="O158" i="6"/>
  <c r="O150" i="6"/>
  <c r="O142" i="6"/>
  <c r="O134" i="6"/>
  <c r="O126" i="6"/>
  <c r="O118" i="6"/>
  <c r="O110" i="6"/>
  <c r="O102" i="6"/>
  <c r="O94" i="6"/>
  <c r="O86" i="6"/>
  <c r="O78" i="6"/>
  <c r="O70" i="6"/>
  <c r="O62" i="6"/>
  <c r="O56" i="6"/>
  <c r="O51" i="6"/>
  <c r="O47" i="6"/>
  <c r="O43" i="6"/>
  <c r="O39" i="6"/>
  <c r="O35" i="6"/>
  <c r="O31" i="6"/>
  <c r="O27" i="6"/>
  <c r="O23" i="6"/>
  <c r="O19" i="6"/>
  <c r="O15" i="6"/>
  <c r="O11" i="6"/>
  <c r="U359" i="5"/>
  <c r="U355" i="5"/>
  <c r="U351" i="5"/>
  <c r="U347" i="5"/>
  <c r="U343" i="5"/>
  <c r="U339" i="5"/>
  <c r="U335" i="5"/>
  <c r="U331" i="5"/>
  <c r="U327" i="5"/>
  <c r="U323" i="5"/>
  <c r="U319" i="5"/>
  <c r="U315" i="5"/>
  <c r="U311" i="5"/>
  <c r="U307" i="5"/>
  <c r="U303" i="5"/>
  <c r="U299" i="5"/>
  <c r="U295" i="5"/>
  <c r="U291" i="5"/>
  <c r="U287" i="5"/>
  <c r="U283" i="5"/>
  <c r="U279" i="5"/>
  <c r="U275" i="5"/>
  <c r="U271" i="5"/>
  <c r="U267" i="5"/>
  <c r="U263" i="5"/>
  <c r="U259" i="5"/>
  <c r="U255" i="5"/>
  <c r="U251" i="5"/>
  <c r="U247" i="5"/>
  <c r="U243" i="5"/>
  <c r="U239" i="5"/>
  <c r="O60" i="8"/>
  <c r="O44" i="8"/>
  <c r="O28" i="8"/>
  <c r="O12" i="8"/>
  <c r="N211" i="7"/>
  <c r="N195" i="7"/>
  <c r="N179" i="7"/>
  <c r="N163" i="7"/>
  <c r="N147" i="7"/>
  <c r="N131" i="7"/>
  <c r="N115" i="7"/>
  <c r="N99" i="7"/>
  <c r="N83" i="7"/>
  <c r="N67" i="7"/>
  <c r="N51" i="7"/>
  <c r="N35" i="7"/>
  <c r="N19" i="7"/>
  <c r="O281" i="6"/>
  <c r="O265" i="6"/>
  <c r="O249" i="6"/>
  <c r="O233" i="6"/>
  <c r="O221" i="6"/>
  <c r="O213" i="6"/>
  <c r="O205" i="6"/>
  <c r="O197" i="6"/>
  <c r="O189" i="6"/>
  <c r="O181" i="6"/>
  <c r="O173" i="6"/>
  <c r="O165" i="6"/>
  <c r="O157" i="6"/>
  <c r="O149" i="6"/>
  <c r="O141" i="6"/>
  <c r="O133" i="6"/>
  <c r="O125" i="6"/>
  <c r="O117" i="6"/>
  <c r="O109" i="6"/>
  <c r="O101" i="6"/>
  <c r="O93" i="6"/>
  <c r="O85" i="6"/>
  <c r="O77" i="6"/>
  <c r="O69" i="6"/>
  <c r="O61" i="6"/>
  <c r="O54" i="6"/>
  <c r="O50" i="6"/>
  <c r="O46" i="6"/>
  <c r="O42" i="6"/>
  <c r="O38" i="6"/>
  <c r="O34" i="6"/>
  <c r="O30" i="6"/>
  <c r="O26" i="6"/>
  <c r="O22" i="6"/>
  <c r="O18" i="6"/>
  <c r="O14" i="6"/>
  <c r="U362" i="5"/>
  <c r="U358" i="5"/>
  <c r="U354" i="5"/>
  <c r="U350" i="5"/>
  <c r="U346" i="5"/>
  <c r="U342" i="5"/>
  <c r="U338" i="5"/>
  <c r="U334" i="5"/>
  <c r="U330" i="5"/>
  <c r="U326" i="5"/>
  <c r="U322" i="5"/>
  <c r="U318" i="5"/>
  <c r="U314" i="5"/>
  <c r="U310" i="5"/>
  <c r="U306" i="5"/>
  <c r="U302" i="5"/>
  <c r="U298" i="5"/>
  <c r="O54" i="8"/>
  <c r="O22" i="8"/>
  <c r="N205" i="7"/>
  <c r="N173" i="7"/>
  <c r="N141" i="7"/>
  <c r="N109" i="7"/>
  <c r="N77" i="7"/>
  <c r="N45" i="7"/>
  <c r="N13" i="7"/>
  <c r="O259" i="6"/>
  <c r="O227" i="6"/>
  <c r="O210" i="6"/>
  <c r="O194" i="6"/>
  <c r="O178" i="6"/>
  <c r="O162" i="6"/>
  <c r="O146" i="6"/>
  <c r="O130" i="6"/>
  <c r="O114" i="6"/>
  <c r="O98" i="6"/>
  <c r="O82" i="6"/>
  <c r="O66" i="6"/>
  <c r="O53" i="6"/>
  <c r="O45" i="6"/>
  <c r="O37" i="6"/>
  <c r="O29" i="6"/>
  <c r="O21" i="6"/>
  <c r="O13" i="6"/>
  <c r="U357" i="5"/>
  <c r="U349" i="5"/>
  <c r="U341" i="5"/>
  <c r="U333" i="5"/>
  <c r="U325" i="5"/>
  <c r="U317" i="5"/>
  <c r="U309" i="5"/>
  <c r="U301" i="5"/>
  <c r="U294" i="5"/>
  <c r="U289" i="5"/>
  <c r="U284" i="5"/>
  <c r="U278" i="5"/>
  <c r="U273" i="5"/>
  <c r="U268" i="5"/>
  <c r="U262" i="5"/>
  <c r="U257" i="5"/>
  <c r="U252" i="5"/>
  <c r="U246" i="5"/>
  <c r="U241" i="5"/>
  <c r="U236" i="5"/>
  <c r="U232" i="5"/>
  <c r="U228" i="5"/>
  <c r="U224" i="5"/>
  <c r="U220" i="5"/>
  <c r="U216" i="5"/>
  <c r="U212" i="5"/>
  <c r="U208" i="5"/>
  <c r="U204" i="5"/>
  <c r="U200" i="5"/>
  <c r="U196" i="5"/>
  <c r="U192" i="5"/>
  <c r="U188" i="5"/>
  <c r="U184" i="5"/>
  <c r="U180" i="5"/>
  <c r="U176" i="5"/>
  <c r="U172" i="5"/>
  <c r="U168" i="5"/>
  <c r="U164" i="5"/>
  <c r="U160" i="5"/>
  <c r="U156" i="5"/>
  <c r="U152" i="5"/>
  <c r="U148" i="5"/>
  <c r="U144" i="5"/>
  <c r="U140" i="5"/>
  <c r="U136" i="5"/>
  <c r="U132" i="5"/>
  <c r="U128" i="5"/>
  <c r="U124" i="5"/>
  <c r="U120" i="5"/>
  <c r="U116" i="5"/>
  <c r="U112" i="5"/>
  <c r="U108" i="5"/>
  <c r="U104" i="5"/>
  <c r="U100" i="5"/>
  <c r="U96" i="5"/>
  <c r="U92" i="5"/>
  <c r="U88" i="5"/>
  <c r="U84" i="5"/>
  <c r="U80" i="5"/>
  <c r="U76" i="5"/>
  <c r="U72" i="5"/>
  <c r="U68" i="5"/>
  <c r="U64" i="5"/>
  <c r="U60" i="5"/>
  <c r="U56" i="5"/>
  <c r="U52" i="5"/>
  <c r="U48" i="5"/>
  <c r="U44" i="5"/>
  <c r="U40" i="5"/>
  <c r="U36" i="5"/>
  <c r="U32" i="5"/>
  <c r="U28" i="5"/>
  <c r="U24" i="5"/>
  <c r="U20" i="5"/>
  <c r="U16" i="5"/>
  <c r="U12" i="5"/>
  <c r="R65" i="3"/>
  <c r="R61" i="3"/>
  <c r="R57" i="3"/>
  <c r="R53" i="3"/>
  <c r="R49" i="3"/>
  <c r="R45" i="3"/>
  <c r="R41" i="3"/>
  <c r="R37" i="3"/>
  <c r="R33" i="3"/>
  <c r="R29" i="3"/>
  <c r="R25" i="3"/>
  <c r="R21" i="3"/>
  <c r="R17" i="3"/>
  <c r="R13" i="3"/>
  <c r="K130" i="17"/>
  <c r="K126" i="17"/>
  <c r="K122" i="17"/>
  <c r="K118" i="17"/>
  <c r="K114" i="17"/>
  <c r="K110" i="17"/>
  <c r="K106" i="17"/>
  <c r="K102" i="17"/>
  <c r="K98" i="17"/>
  <c r="K94" i="17"/>
  <c r="K90" i="17"/>
  <c r="K86" i="17"/>
  <c r="K82" i="17"/>
  <c r="K78" i="17"/>
  <c r="K74" i="17"/>
  <c r="K70" i="17"/>
  <c r="K66" i="17"/>
  <c r="K62" i="17"/>
  <c r="K58" i="17"/>
  <c r="K54" i="17"/>
  <c r="K50" i="17"/>
  <c r="K46" i="17"/>
  <c r="K42" i="17"/>
  <c r="K38" i="17"/>
  <c r="K34" i="17"/>
  <c r="K30" i="17"/>
  <c r="K26" i="17"/>
  <c r="K22" i="17"/>
  <c r="K18" i="17"/>
  <c r="K14" i="17"/>
  <c r="K383" i="20"/>
  <c r="K379" i="20"/>
  <c r="K375" i="20"/>
  <c r="K371" i="20"/>
  <c r="K367" i="20"/>
  <c r="K363" i="20"/>
  <c r="K359" i="20"/>
  <c r="K355" i="20"/>
  <c r="K351" i="20"/>
  <c r="K347" i="20"/>
  <c r="K343" i="20"/>
  <c r="K339" i="20"/>
  <c r="K335" i="20"/>
  <c r="K331" i="20"/>
  <c r="K327" i="20"/>
  <c r="K323" i="20"/>
  <c r="K319" i="20"/>
  <c r="K315" i="20"/>
  <c r="K311" i="20"/>
  <c r="K307" i="20"/>
  <c r="K303" i="20"/>
  <c r="K299" i="20"/>
  <c r="K295" i="20"/>
  <c r="O52" i="8"/>
  <c r="O20" i="8"/>
  <c r="N203" i="7"/>
  <c r="N171" i="7"/>
  <c r="N139" i="7"/>
  <c r="N107" i="7"/>
  <c r="N75" i="7"/>
  <c r="N43" i="7"/>
  <c r="N11" i="7"/>
  <c r="O257" i="6"/>
  <c r="O225" i="6"/>
  <c r="O209" i="6"/>
  <c r="O193" i="6"/>
  <c r="O177" i="6"/>
  <c r="O161" i="6"/>
  <c r="O145" i="6"/>
  <c r="O129" i="6"/>
  <c r="O113" i="6"/>
  <c r="O97" i="6"/>
  <c r="O81" i="6"/>
  <c r="O65" i="6"/>
  <c r="O52" i="6"/>
  <c r="O44" i="6"/>
  <c r="O36" i="6"/>
  <c r="O28" i="6"/>
  <c r="O20" i="6"/>
  <c r="O12" i="6"/>
  <c r="U356" i="5"/>
  <c r="U348" i="5"/>
  <c r="U340" i="5"/>
  <c r="U332" i="5"/>
  <c r="U324" i="5"/>
  <c r="U316" i="5"/>
  <c r="U308" i="5"/>
  <c r="U300" i="5"/>
  <c r="U293" i="5"/>
  <c r="U288" i="5"/>
  <c r="U282" i="5"/>
  <c r="U277" i="5"/>
  <c r="U272" i="5"/>
  <c r="U266" i="5"/>
  <c r="U261" i="5"/>
  <c r="U256" i="5"/>
  <c r="U250" i="5"/>
  <c r="U245" i="5"/>
  <c r="U240" i="5"/>
  <c r="U235" i="5"/>
  <c r="U231" i="5"/>
  <c r="U227" i="5"/>
  <c r="U223" i="5"/>
  <c r="U219" i="5"/>
  <c r="U215" i="5"/>
  <c r="U211" i="5"/>
  <c r="U207" i="5"/>
  <c r="U203" i="5"/>
  <c r="U199" i="5"/>
  <c r="U195" i="5"/>
  <c r="U191" i="5"/>
  <c r="U187" i="5"/>
  <c r="U183" i="5"/>
  <c r="U179" i="5"/>
  <c r="U175" i="5"/>
  <c r="U171" i="5"/>
  <c r="U167" i="5"/>
  <c r="U163" i="5"/>
  <c r="U159" i="5"/>
  <c r="U155" i="5"/>
  <c r="U151" i="5"/>
  <c r="U147" i="5"/>
  <c r="U143" i="5"/>
  <c r="U139" i="5"/>
  <c r="U135" i="5"/>
  <c r="U131" i="5"/>
  <c r="U127" i="5"/>
  <c r="U123" i="5"/>
  <c r="U119" i="5"/>
  <c r="U115" i="5"/>
  <c r="U111" i="5"/>
  <c r="U107" i="5"/>
  <c r="U103" i="5"/>
  <c r="U99" i="5"/>
  <c r="U95" i="5"/>
  <c r="U91" i="5"/>
  <c r="U87" i="5"/>
  <c r="U83" i="5"/>
  <c r="U79" i="5"/>
  <c r="U75" i="5"/>
  <c r="U71" i="5"/>
  <c r="U67" i="5"/>
  <c r="U63" i="5"/>
  <c r="U59" i="5"/>
  <c r="U55" i="5"/>
  <c r="U51" i="5"/>
  <c r="U47" i="5"/>
  <c r="U43" i="5"/>
  <c r="U39" i="5"/>
  <c r="U35" i="5"/>
  <c r="U31" i="5"/>
  <c r="U27" i="5"/>
  <c r="U23" i="5"/>
  <c r="U19" i="5"/>
  <c r="U15" i="5"/>
  <c r="U11" i="5"/>
  <c r="R64" i="3"/>
  <c r="R60" i="3"/>
  <c r="R56" i="3"/>
  <c r="R52" i="3"/>
  <c r="R48" i="3"/>
  <c r="R44" i="3"/>
  <c r="R40" i="3"/>
  <c r="R36" i="3"/>
  <c r="R32" i="3"/>
  <c r="R28" i="3"/>
  <c r="R24" i="3"/>
  <c r="R20" i="3"/>
  <c r="R16" i="3"/>
  <c r="R12" i="3"/>
  <c r="K129" i="17"/>
  <c r="K125" i="17"/>
  <c r="K121" i="17"/>
  <c r="K117" i="17"/>
  <c r="K113" i="17"/>
  <c r="K109" i="17"/>
  <c r="K105" i="17"/>
  <c r="K101" i="17"/>
  <c r="K97" i="17"/>
  <c r="K93" i="17"/>
  <c r="K89" i="17"/>
  <c r="K85" i="17"/>
  <c r="K81" i="17"/>
  <c r="K77" i="17"/>
  <c r="K73" i="17"/>
  <c r="K69" i="17"/>
  <c r="K65" i="17"/>
  <c r="K61" i="17"/>
  <c r="K57" i="17"/>
  <c r="K53" i="17"/>
  <c r="K49" i="17"/>
  <c r="K45" i="17"/>
  <c r="K41" i="17"/>
  <c r="K37" i="17"/>
  <c r="K33" i="17"/>
  <c r="K29" i="17"/>
  <c r="K25" i="17"/>
  <c r="K21" i="17"/>
  <c r="K17" i="17"/>
  <c r="K13" i="17"/>
  <c r="K382" i="20"/>
  <c r="K378" i="20"/>
  <c r="K374" i="20"/>
  <c r="K370" i="20"/>
  <c r="K366" i="20"/>
  <c r="K362" i="20"/>
  <c r="K358" i="20"/>
  <c r="K354" i="20"/>
  <c r="K350" i="20"/>
  <c r="K346" i="20"/>
  <c r="K342" i="20"/>
  <c r="K338" i="20"/>
  <c r="K334" i="20"/>
  <c r="K330" i="20"/>
  <c r="K326" i="20"/>
  <c r="K322" i="20"/>
  <c r="K318" i="20"/>
  <c r="K314" i="20"/>
  <c r="K310" i="20"/>
  <c r="K306" i="20"/>
  <c r="K302" i="20"/>
  <c r="K298" i="20"/>
  <c r="K294" i="20"/>
  <c r="O38" i="8"/>
  <c r="N189" i="7"/>
  <c r="N125" i="7"/>
  <c r="N61" i="7"/>
  <c r="O275" i="6"/>
  <c r="O218" i="6"/>
  <c r="O186" i="6"/>
  <c r="O154" i="6"/>
  <c r="O122" i="6"/>
  <c r="O90" i="6"/>
  <c r="O58" i="6"/>
  <c r="O41" i="6"/>
  <c r="O25" i="6"/>
  <c r="U361" i="5"/>
  <c r="U345" i="5"/>
  <c r="U329" i="5"/>
  <c r="U313" i="5"/>
  <c r="U297" i="5"/>
  <c r="U286" i="5"/>
  <c r="U276" i="5"/>
  <c r="U265" i="5"/>
  <c r="U254" i="5"/>
  <c r="U244" i="5"/>
  <c r="U234" i="5"/>
  <c r="U226" i="5"/>
  <c r="U218" i="5"/>
  <c r="U210" i="5"/>
  <c r="U202" i="5"/>
  <c r="U194" i="5"/>
  <c r="U186" i="5"/>
  <c r="U178" i="5"/>
  <c r="U170" i="5"/>
  <c r="U162" i="5"/>
  <c r="U154" i="5"/>
  <c r="U146" i="5"/>
  <c r="U138" i="5"/>
  <c r="U130" i="5"/>
  <c r="U122" i="5"/>
  <c r="U114" i="5"/>
  <c r="U106" i="5"/>
  <c r="U98" i="5"/>
  <c r="U90" i="5"/>
  <c r="U82" i="5"/>
  <c r="U74" i="5"/>
  <c r="U66" i="5"/>
  <c r="U58" i="5"/>
  <c r="U50" i="5"/>
  <c r="U42" i="5"/>
  <c r="U34" i="5"/>
  <c r="U26" i="5"/>
  <c r="U18" i="5"/>
  <c r="R67" i="3"/>
  <c r="R59" i="3"/>
  <c r="R51" i="3"/>
  <c r="R43" i="3"/>
  <c r="R35" i="3"/>
  <c r="R27" i="3"/>
  <c r="R19" i="3"/>
  <c r="R11" i="3"/>
  <c r="K124" i="17"/>
  <c r="K116" i="17"/>
  <c r="K108" i="17"/>
  <c r="K100" i="17"/>
  <c r="K92" i="17"/>
  <c r="K84" i="17"/>
  <c r="K76" i="17"/>
  <c r="K68" i="17"/>
  <c r="K60" i="17"/>
  <c r="K52" i="17"/>
  <c r="K44" i="17"/>
  <c r="K36" i="17"/>
  <c r="K28" i="17"/>
  <c r="K20" i="17"/>
  <c r="K12" i="17"/>
  <c r="K377" i="20"/>
  <c r="K369" i="20"/>
  <c r="K361" i="20"/>
  <c r="K353" i="20"/>
  <c r="K345" i="20"/>
  <c r="K337" i="20"/>
  <c r="K329" i="20"/>
  <c r="K321" i="20"/>
  <c r="K313" i="20"/>
  <c r="K305" i="20"/>
  <c r="K297" i="20"/>
  <c r="K291" i="20"/>
  <c r="K287" i="20"/>
  <c r="K283" i="20"/>
  <c r="K279" i="20"/>
  <c r="K275" i="20"/>
  <c r="K271" i="20"/>
  <c r="K267" i="20"/>
  <c r="K263" i="20"/>
  <c r="K259" i="20"/>
  <c r="K255" i="20"/>
  <c r="K251" i="20"/>
  <c r="K247" i="20"/>
  <c r="K243" i="20"/>
  <c r="K239" i="20"/>
  <c r="K235" i="20"/>
  <c r="K231" i="20"/>
  <c r="K227" i="20"/>
  <c r="K223" i="20"/>
  <c r="K219" i="20"/>
  <c r="K215" i="20"/>
  <c r="K211" i="20"/>
  <c r="K207" i="20"/>
  <c r="K203" i="20"/>
  <c r="K199" i="20"/>
  <c r="K195" i="20"/>
  <c r="K191" i="20"/>
  <c r="K187" i="20"/>
  <c r="K183" i="20"/>
  <c r="K179" i="20"/>
  <c r="K175" i="20"/>
  <c r="K171" i="20"/>
  <c r="K167" i="20"/>
  <c r="K163" i="20"/>
  <c r="K159" i="20"/>
  <c r="K155" i="20"/>
  <c r="K151" i="20"/>
  <c r="K147" i="20"/>
  <c r="K143" i="20"/>
  <c r="K139" i="20"/>
  <c r="K135" i="20"/>
  <c r="K131" i="20"/>
  <c r="K127" i="20"/>
  <c r="K123" i="20"/>
  <c r="K119" i="20"/>
  <c r="K115" i="20"/>
  <c r="K111" i="20"/>
  <c r="K107" i="20"/>
  <c r="K103" i="20"/>
  <c r="K99" i="20"/>
  <c r="K95" i="20"/>
  <c r="K91" i="20"/>
  <c r="K87" i="20"/>
  <c r="K83" i="20"/>
  <c r="K79" i="20"/>
  <c r="K75" i="20"/>
  <c r="K71" i="20"/>
  <c r="K67" i="20"/>
  <c r="K63" i="20"/>
  <c r="K59" i="20"/>
  <c r="K55" i="20"/>
  <c r="K51" i="20"/>
  <c r="K47" i="20"/>
  <c r="K43" i="20"/>
  <c r="K39" i="20"/>
  <c r="K35" i="20"/>
  <c r="K31" i="20"/>
  <c r="K27" i="20"/>
  <c r="K23" i="20"/>
  <c r="K19" i="20"/>
  <c r="K15" i="20"/>
  <c r="K11" i="20"/>
  <c r="Q266" i="22"/>
  <c r="Q262" i="22"/>
  <c r="Q258" i="22"/>
  <c r="Q254" i="22"/>
  <c r="Q250" i="22"/>
  <c r="Q246" i="22"/>
  <c r="Q242" i="22"/>
  <c r="Q238" i="22"/>
  <c r="Q234" i="22"/>
  <c r="Q230" i="22"/>
  <c r="Q226" i="22"/>
  <c r="Q222" i="22"/>
  <c r="Q218" i="22"/>
  <c r="Q214" i="22"/>
  <c r="O36" i="8"/>
  <c r="N187" i="7"/>
  <c r="N123" i="7"/>
  <c r="N59" i="7"/>
  <c r="O273" i="6"/>
  <c r="O217" i="6"/>
  <c r="O185" i="6"/>
  <c r="O153" i="6"/>
  <c r="O121" i="6"/>
  <c r="O89" i="6"/>
  <c r="O57" i="6"/>
  <c r="O40" i="6"/>
  <c r="O24" i="6"/>
  <c r="U360" i="5"/>
  <c r="U344" i="5"/>
  <c r="U328" i="5"/>
  <c r="U312" i="5"/>
  <c r="U296" i="5"/>
  <c r="U285" i="5"/>
  <c r="U274" i="5"/>
  <c r="U264" i="5"/>
  <c r="U253" i="5"/>
  <c r="U242" i="5"/>
  <c r="U233" i="5"/>
  <c r="U225" i="5"/>
  <c r="U217" i="5"/>
  <c r="U209" i="5"/>
  <c r="U201" i="5"/>
  <c r="U193" i="5"/>
  <c r="U185" i="5"/>
  <c r="U177" i="5"/>
  <c r="U169" i="5"/>
  <c r="U161" i="5"/>
  <c r="U153" i="5"/>
  <c r="U145" i="5"/>
  <c r="U137" i="5"/>
  <c r="U129" i="5"/>
  <c r="U121" i="5"/>
  <c r="U113" i="5"/>
  <c r="U105" i="5"/>
  <c r="U97" i="5"/>
  <c r="U89" i="5"/>
  <c r="U81" i="5"/>
  <c r="U73" i="5"/>
  <c r="U65" i="5"/>
  <c r="U57" i="5"/>
  <c r="U49" i="5"/>
  <c r="U41" i="5"/>
  <c r="U33" i="5"/>
  <c r="U25" i="5"/>
  <c r="U17" i="5"/>
  <c r="R66" i="3"/>
  <c r="R58" i="3"/>
  <c r="R50" i="3"/>
  <c r="R42" i="3"/>
  <c r="R34" i="3"/>
  <c r="R26" i="3"/>
  <c r="R18" i="3"/>
  <c r="K131" i="17"/>
  <c r="K123" i="17"/>
  <c r="K115" i="17"/>
  <c r="K107" i="17"/>
  <c r="K99" i="17"/>
  <c r="K91" i="17"/>
  <c r="K83" i="17"/>
  <c r="K75" i="17"/>
  <c r="K67" i="17"/>
  <c r="K59" i="17"/>
  <c r="K51" i="17"/>
  <c r="K43" i="17"/>
  <c r="K35" i="17"/>
  <c r="K27" i="17"/>
  <c r="K19" i="17"/>
  <c r="K11" i="17"/>
  <c r="K376" i="20"/>
  <c r="K368" i="20"/>
  <c r="K360" i="20"/>
  <c r="K352" i="20"/>
  <c r="K344" i="20"/>
  <c r="K336" i="20"/>
  <c r="K328" i="20"/>
  <c r="K320" i="20"/>
  <c r="K312" i="20"/>
  <c r="K304" i="20"/>
  <c r="K296" i="20"/>
  <c r="K290" i="20"/>
  <c r="K286" i="20"/>
  <c r="K282" i="20"/>
  <c r="K278" i="20"/>
  <c r="K274" i="20"/>
  <c r="K270" i="20"/>
  <c r="K266" i="20"/>
  <c r="K262" i="20"/>
  <c r="K258" i="20"/>
  <c r="K254" i="20"/>
  <c r="K250" i="20"/>
  <c r="K246" i="20"/>
  <c r="K242" i="20"/>
  <c r="K238" i="20"/>
  <c r="K234" i="20"/>
  <c r="K230" i="20"/>
  <c r="K226" i="20"/>
  <c r="K222" i="20"/>
  <c r="K218" i="20"/>
  <c r="K214" i="20"/>
  <c r="K210" i="20"/>
  <c r="K206" i="20"/>
  <c r="K202" i="20"/>
  <c r="K198" i="20"/>
  <c r="K194" i="20"/>
  <c r="K190" i="20"/>
  <c r="K186" i="20"/>
  <c r="K182" i="20"/>
  <c r="K178" i="20"/>
  <c r="K174" i="20"/>
  <c r="K170" i="20"/>
  <c r="K166" i="20"/>
  <c r="K162" i="20"/>
  <c r="K158" i="20"/>
  <c r="K154" i="20"/>
  <c r="K150" i="20"/>
  <c r="K146" i="20"/>
  <c r="K142" i="20"/>
  <c r="K138" i="20"/>
  <c r="K134" i="20"/>
  <c r="K130" i="20"/>
  <c r="K126" i="20"/>
  <c r="K122" i="20"/>
  <c r="K118" i="20"/>
  <c r="K114" i="20"/>
  <c r="K110" i="20"/>
  <c r="K106" i="20"/>
  <c r="K102" i="20"/>
  <c r="K98" i="20"/>
  <c r="K94" i="20"/>
  <c r="K90" i="20"/>
  <c r="K86" i="20"/>
  <c r="K82" i="20"/>
  <c r="K78" i="20"/>
  <c r="K74" i="20"/>
  <c r="K70" i="20"/>
  <c r="K66" i="20"/>
  <c r="K62" i="20"/>
  <c r="K58" i="20"/>
  <c r="K54" i="20"/>
  <c r="K50" i="20"/>
  <c r="K46" i="20"/>
  <c r="K42" i="20"/>
  <c r="K38" i="20"/>
  <c r="K34" i="20"/>
  <c r="K30" i="20"/>
  <c r="K26" i="20"/>
  <c r="K22" i="20"/>
  <c r="K18" i="20"/>
  <c r="K14" i="20"/>
  <c r="Q269" i="22"/>
  <c r="Q265" i="22"/>
  <c r="N221" i="7"/>
  <c r="N93" i="7"/>
  <c r="O243" i="6"/>
  <c r="O170" i="6"/>
  <c r="O106" i="6"/>
  <c r="O49" i="6"/>
  <c r="O17" i="6"/>
  <c r="U337" i="5"/>
  <c r="U305" i="5"/>
  <c r="U281" i="5"/>
  <c r="U260" i="5"/>
  <c r="U238" i="5"/>
  <c r="U222" i="5"/>
  <c r="U206" i="5"/>
  <c r="U190" i="5"/>
  <c r="U174" i="5"/>
  <c r="U158" i="5"/>
  <c r="U142" i="5"/>
  <c r="U126" i="5"/>
  <c r="U110" i="5"/>
  <c r="U94" i="5"/>
  <c r="U78" i="5"/>
  <c r="U62" i="5"/>
  <c r="U46" i="5"/>
  <c r="U30" i="5"/>
  <c r="U14" i="5"/>
  <c r="R55" i="3"/>
  <c r="R39" i="3"/>
  <c r="R23" i="3"/>
  <c r="K128" i="17"/>
  <c r="K112" i="17"/>
  <c r="K96" i="17"/>
  <c r="K80" i="17"/>
  <c r="K64" i="17"/>
  <c r="K48" i="17"/>
  <c r="K32" i="17"/>
  <c r="K16" i="17"/>
  <c r="K373" i="20"/>
  <c r="K357" i="20"/>
  <c r="K341" i="20"/>
  <c r="K325" i="20"/>
  <c r="K309" i="20"/>
  <c r="K293" i="20"/>
  <c r="K285" i="20"/>
  <c r="K277" i="20"/>
  <c r="K269" i="20"/>
  <c r="K261" i="20"/>
  <c r="K253" i="20"/>
  <c r="K245" i="20"/>
  <c r="K237" i="20"/>
  <c r="K229" i="20"/>
  <c r="K221" i="20"/>
  <c r="K213" i="20"/>
  <c r="K205" i="20"/>
  <c r="K197" i="20"/>
  <c r="K189" i="20"/>
  <c r="K181" i="20"/>
  <c r="K173" i="20"/>
  <c r="K165" i="20"/>
  <c r="K157" i="20"/>
  <c r="K149" i="20"/>
  <c r="K141" i="20"/>
  <c r="K133" i="20"/>
  <c r="K125" i="20"/>
  <c r="K117" i="20"/>
  <c r="K109" i="20"/>
  <c r="K101" i="20"/>
  <c r="K93" i="20"/>
  <c r="K85" i="20"/>
  <c r="K77" i="20"/>
  <c r="K69" i="20"/>
  <c r="K61" i="20"/>
  <c r="K53" i="20"/>
  <c r="K45" i="20"/>
  <c r="K37" i="20"/>
  <c r="K29" i="20"/>
  <c r="K21" i="20"/>
  <c r="K13" i="20"/>
  <c r="Q264" i="22"/>
  <c r="Q259" i="22"/>
  <c r="Q253" i="22"/>
  <c r="Q248" i="22"/>
  <c r="Q243" i="22"/>
  <c r="Q237" i="22"/>
  <c r="Q232" i="22"/>
  <c r="Q227" i="22"/>
  <c r="Q221" i="22"/>
  <c r="Q216" i="22"/>
  <c r="Q211" i="22"/>
  <c r="Q207" i="22"/>
  <c r="Q203" i="22"/>
  <c r="Q199" i="22"/>
  <c r="Q195" i="22"/>
  <c r="Q191" i="22"/>
  <c r="Q187" i="22"/>
  <c r="Q183" i="22"/>
  <c r="Q179" i="22"/>
  <c r="Q175" i="22"/>
  <c r="Q171" i="22"/>
  <c r="Q167" i="22"/>
  <c r="Q163" i="22"/>
  <c r="Q159" i="22"/>
  <c r="Q155" i="22"/>
  <c r="Q151" i="22"/>
  <c r="Q147" i="22"/>
  <c r="Q143" i="22"/>
  <c r="Q139" i="22"/>
  <c r="Q135" i="22"/>
  <c r="Q131" i="22"/>
  <c r="Q127" i="22"/>
  <c r="Q123" i="22"/>
  <c r="Q119" i="22"/>
  <c r="Q115" i="22"/>
  <c r="Q111" i="22"/>
  <c r="Q107" i="22"/>
  <c r="Q103" i="22"/>
  <c r="Q99" i="22"/>
  <c r="Q95" i="22"/>
  <c r="Q91" i="22"/>
  <c r="Q87" i="22"/>
  <c r="Q83" i="22"/>
  <c r="Q79" i="22"/>
  <c r="Q75" i="22"/>
  <c r="Q71" i="22"/>
  <c r="Q67" i="22"/>
  <c r="Q63" i="22"/>
  <c r="Q59" i="22"/>
  <c r="Q55" i="22"/>
  <c r="Q51" i="22"/>
  <c r="Q47" i="22"/>
  <c r="Q43" i="22"/>
  <c r="Q39" i="22"/>
  <c r="Q35" i="22"/>
  <c r="Q31" i="22"/>
  <c r="Q27" i="22"/>
  <c r="Q23" i="22"/>
  <c r="Q19" i="22"/>
  <c r="Q15" i="22"/>
  <c r="Q11" i="22"/>
  <c r="Q18" i="22"/>
  <c r="N29" i="7"/>
  <c r="O138" i="6"/>
  <c r="U353" i="5"/>
  <c r="U292" i="5"/>
  <c r="U230" i="5"/>
  <c r="U198" i="5"/>
  <c r="U166" i="5"/>
  <c r="U134" i="5"/>
  <c r="U102" i="5"/>
  <c r="U70" i="5"/>
  <c r="U54" i="5"/>
  <c r="U22" i="5"/>
  <c r="R47" i="3"/>
  <c r="R15" i="3"/>
  <c r="K72" i="17"/>
  <c r="K40" i="17"/>
  <c r="K381" i="20"/>
  <c r="K349" i="20"/>
  <c r="K301" i="20"/>
  <c r="K289" i="20"/>
  <c r="K265" i="20"/>
  <c r="K249" i="20"/>
  <c r="K233" i="20"/>
  <c r="K217" i="20"/>
  <c r="K201" i="20"/>
  <c r="K177" i="20"/>
  <c r="K161" i="20"/>
  <c r="K145" i="20"/>
  <c r="K129" i="20"/>
  <c r="K113" i="20"/>
  <c r="K97" i="20"/>
  <c r="K81" i="20"/>
  <c r="K65" i="20"/>
  <c r="K49" i="20"/>
  <c r="K33" i="20"/>
  <c r="K17" i="20"/>
  <c r="Q256" i="22"/>
  <c r="Q245" i="22"/>
  <c r="Q235" i="22"/>
  <c r="Q219" i="22"/>
  <c r="Q209" i="22"/>
  <c r="Q201" i="22"/>
  <c r="Q193" i="22"/>
  <c r="Q185" i="22"/>
  <c r="Q177" i="22"/>
  <c r="Q169" i="22"/>
  <c r="Q161" i="22"/>
  <c r="Q153" i="22"/>
  <c r="Q145" i="22"/>
  <c r="Q137" i="22"/>
  <c r="Q133" i="22"/>
  <c r="Q125" i="22"/>
  <c r="Q113" i="22"/>
  <c r="Q105" i="22"/>
  <c r="Q97" i="22"/>
  <c r="Q89" i="22"/>
  <c r="Q77" i="22"/>
  <c r="Q65" i="22"/>
  <c r="Q57" i="22"/>
  <c r="Q49" i="22"/>
  <c r="Q41" i="22"/>
  <c r="Q33" i="22"/>
  <c r="Q25" i="22"/>
  <c r="Q17" i="22"/>
  <c r="O68" i="8"/>
  <c r="N27" i="7"/>
  <c r="O201" i="6"/>
  <c r="O73" i="6"/>
  <c r="U320" i="5"/>
  <c r="U269" i="5"/>
  <c r="U229" i="5"/>
  <c r="U213" i="5"/>
  <c r="U181" i="5"/>
  <c r="U133" i="5"/>
  <c r="U117" i="5"/>
  <c r="U53" i="5"/>
  <c r="U21" i="5"/>
  <c r="R46" i="3"/>
  <c r="K119" i="17"/>
  <c r="K87" i="17"/>
  <c r="K71" i="17"/>
  <c r="K39" i="17"/>
  <c r="K380" i="20"/>
  <c r="K332" i="20"/>
  <c r="K288" i="20"/>
  <c r="K272" i="20"/>
  <c r="K256" i="20"/>
  <c r="K240" i="20"/>
  <c r="K224" i="20"/>
  <c r="K208" i="20"/>
  <c r="K192" i="20"/>
  <c r="K176" i="20"/>
  <c r="K168" i="20"/>
  <c r="K152" i="20"/>
  <c r="K136" i="20"/>
  <c r="K112" i="20"/>
  <c r="K96" i="20"/>
  <c r="K80" i="20"/>
  <c r="K64" i="20"/>
  <c r="K48" i="20"/>
  <c r="K24" i="20"/>
  <c r="Q267" i="22"/>
  <c r="Q255" i="22"/>
  <c r="Q244" i="22"/>
  <c r="Q233" i="22"/>
  <c r="Q223" i="22"/>
  <c r="Q212" i="22"/>
  <c r="Q208" i="22"/>
  <c r="Q200" i="22"/>
  <c r="Q188" i="22"/>
  <c r="Q180" i="22"/>
  <c r="Q172" i="22"/>
  <c r="Q164" i="22"/>
  <c r="Q156" i="22"/>
  <c r="Q148" i="22"/>
  <c r="Q140" i="22"/>
  <c r="Q128" i="22"/>
  <c r="Q112" i="22"/>
  <c r="Q104" i="22"/>
  <c r="Q96" i="22"/>
  <c r="Q92" i="22"/>
  <c r="Q84" i="22"/>
  <c r="Q76" i="22"/>
  <c r="Q64" i="22"/>
  <c r="Q56" i="22"/>
  <c r="Q52" i="22"/>
  <c r="Q40" i="22"/>
  <c r="Q32" i="22"/>
  <c r="Q24" i="22"/>
  <c r="Q20" i="22"/>
  <c r="Q12" i="22"/>
  <c r="N219" i="7"/>
  <c r="N91" i="7"/>
  <c r="O241" i="6"/>
  <c r="O169" i="6"/>
  <c r="O105" i="6"/>
  <c r="O48" i="6"/>
  <c r="O16" i="6"/>
  <c r="U336" i="5"/>
  <c r="U304" i="5"/>
  <c r="U280" i="5"/>
  <c r="U258" i="5"/>
  <c r="U237" i="5"/>
  <c r="U221" i="5"/>
  <c r="U205" i="5"/>
  <c r="U189" i="5"/>
  <c r="U173" i="5"/>
  <c r="U157" i="5"/>
  <c r="U141" i="5"/>
  <c r="U125" i="5"/>
  <c r="U109" i="5"/>
  <c r="U93" i="5"/>
  <c r="U77" i="5"/>
  <c r="U61" i="5"/>
  <c r="U45" i="5"/>
  <c r="U29" i="5"/>
  <c r="U13" i="5"/>
  <c r="R54" i="3"/>
  <c r="R38" i="3"/>
  <c r="R22" i="3"/>
  <c r="K127" i="17"/>
  <c r="K111" i="17"/>
  <c r="K95" i="17"/>
  <c r="K79" i="17"/>
  <c r="K63" i="17"/>
  <c r="K47" i="17"/>
  <c r="K31" i="17"/>
  <c r="K15" i="17"/>
  <c r="K372" i="20"/>
  <c r="K356" i="20"/>
  <c r="K340" i="20"/>
  <c r="K324" i="20"/>
  <c r="K308" i="20"/>
  <c r="K292" i="20"/>
  <c r="K284" i="20"/>
  <c r="K276" i="20"/>
  <c r="K268" i="20"/>
  <c r="K260" i="20"/>
  <c r="K252" i="20"/>
  <c r="K244" i="20"/>
  <c r="K236" i="20"/>
  <c r="K228" i="20"/>
  <c r="K220" i="20"/>
  <c r="K212" i="20"/>
  <c r="K204" i="20"/>
  <c r="K196" i="20"/>
  <c r="K188" i="20"/>
  <c r="K180" i="20"/>
  <c r="K172" i="20"/>
  <c r="K164" i="20"/>
  <c r="K156" i="20"/>
  <c r="K148" i="20"/>
  <c r="K140" i="20"/>
  <c r="K132" i="20"/>
  <c r="K124" i="20"/>
  <c r="K116" i="20"/>
  <c r="K108" i="20"/>
  <c r="K100" i="20"/>
  <c r="K92" i="20"/>
  <c r="K84" i="20"/>
  <c r="K76" i="20"/>
  <c r="K68" i="20"/>
  <c r="K60" i="20"/>
  <c r="K52" i="20"/>
  <c r="K44" i="20"/>
  <c r="K36" i="20"/>
  <c r="K28" i="20"/>
  <c r="K20" i="20"/>
  <c r="K12" i="20"/>
  <c r="Q263" i="22"/>
  <c r="Q257" i="22"/>
  <c r="Q252" i="22"/>
  <c r="Q247" i="22"/>
  <c r="Q241" i="22"/>
  <c r="Q236" i="22"/>
  <c r="Q231" i="22"/>
  <c r="Q225" i="22"/>
  <c r="Q220" i="22"/>
  <c r="Q215" i="22"/>
  <c r="Q210" i="22"/>
  <c r="Q206" i="22"/>
  <c r="Q202" i="22"/>
  <c r="Q198" i="22"/>
  <c r="Q194" i="22"/>
  <c r="Q190" i="22"/>
  <c r="Q186" i="22"/>
  <c r="Q182" i="22"/>
  <c r="Q178" i="22"/>
  <c r="Q174" i="22"/>
  <c r="Q170" i="22"/>
  <c r="Q166" i="22"/>
  <c r="Q162" i="22"/>
  <c r="Q158" i="22"/>
  <c r="Q154" i="22"/>
  <c r="Q150" i="22"/>
  <c r="Q146" i="22"/>
  <c r="Q142" i="22"/>
  <c r="Q138" i="22"/>
  <c r="Q134" i="22"/>
  <c r="Q130" i="22"/>
  <c r="Q126" i="22"/>
  <c r="Q122" i="22"/>
  <c r="Q118" i="22"/>
  <c r="Q114" i="22"/>
  <c r="Q110" i="22"/>
  <c r="Q106" i="22"/>
  <c r="Q102" i="22"/>
  <c r="Q98" i="22"/>
  <c r="Q94" i="22"/>
  <c r="Q90" i="22"/>
  <c r="Q86" i="22"/>
  <c r="Q82" i="22"/>
  <c r="Q78" i="22"/>
  <c r="Q74" i="22"/>
  <c r="Q70" i="22"/>
  <c r="Q66" i="22"/>
  <c r="Q62" i="22"/>
  <c r="Q58" i="22"/>
  <c r="Q54" i="22"/>
  <c r="Q50" i="22"/>
  <c r="Q46" i="22"/>
  <c r="Q42" i="22"/>
  <c r="Q38" i="22"/>
  <c r="Q34" i="22"/>
  <c r="Q30" i="22"/>
  <c r="Q26" i="22"/>
  <c r="Q22" i="22"/>
  <c r="Q14" i="22"/>
  <c r="N157" i="7"/>
  <c r="O202" i="6"/>
  <c r="O74" i="6"/>
  <c r="O33" i="6"/>
  <c r="U321" i="5"/>
  <c r="U270" i="5"/>
  <c r="U249" i="5"/>
  <c r="U214" i="5"/>
  <c r="U182" i="5"/>
  <c r="U150" i="5"/>
  <c r="U118" i="5"/>
  <c r="U86" i="5"/>
  <c r="U38" i="5"/>
  <c r="R63" i="3"/>
  <c r="R31" i="3"/>
  <c r="K120" i="17"/>
  <c r="K104" i="17"/>
  <c r="K88" i="17"/>
  <c r="K56" i="17"/>
  <c r="K24" i="17"/>
  <c r="K365" i="20"/>
  <c r="K333" i="20"/>
  <c r="K317" i="20"/>
  <c r="K281" i="20"/>
  <c r="K273" i="20"/>
  <c r="K257" i="20"/>
  <c r="K241" i="20"/>
  <c r="K225" i="20"/>
  <c r="K209" i="20"/>
  <c r="K193" i="20"/>
  <c r="K185" i="20"/>
  <c r="K169" i="20"/>
  <c r="K153" i="20"/>
  <c r="K137" i="20"/>
  <c r="K121" i="20"/>
  <c r="K105" i="20"/>
  <c r="K89" i="20"/>
  <c r="K73" i="20"/>
  <c r="K57" i="20"/>
  <c r="K41" i="20"/>
  <c r="K25" i="20"/>
  <c r="Q268" i="22"/>
  <c r="Q261" i="22"/>
  <c r="Q251" i="22"/>
  <c r="Q240" i="22"/>
  <c r="Q229" i="22"/>
  <c r="Q224" i="22"/>
  <c r="Q213" i="22"/>
  <c r="Q205" i="22"/>
  <c r="Q197" i="22"/>
  <c r="Q189" i="22"/>
  <c r="Q181" i="22"/>
  <c r="Q173" i="22"/>
  <c r="Q165" i="22"/>
  <c r="Q157" i="22"/>
  <c r="Q149" i="22"/>
  <c r="Q141" i="22"/>
  <c r="Q129" i="22"/>
  <c r="Q121" i="22"/>
  <c r="Q117" i="22"/>
  <c r="Q109" i="22"/>
  <c r="Q101" i="22"/>
  <c r="Q93" i="22"/>
  <c r="Q85" i="22"/>
  <c r="Q81" i="22"/>
  <c r="Q73" i="22"/>
  <c r="Q69" i="22"/>
  <c r="Q61" i="22"/>
  <c r="Q53" i="22"/>
  <c r="Q45" i="22"/>
  <c r="Q37" i="22"/>
  <c r="Q29" i="22"/>
  <c r="Q21" i="22"/>
  <c r="Q13" i="22"/>
  <c r="N155" i="7"/>
  <c r="O137" i="6"/>
  <c r="O32" i="6"/>
  <c r="U352" i="5"/>
  <c r="U290" i="5"/>
  <c r="U248" i="5"/>
  <c r="U197" i="5"/>
  <c r="U165" i="5"/>
  <c r="U149" i="5"/>
  <c r="U101" i="5"/>
  <c r="U85" i="5"/>
  <c r="U69" i="5"/>
  <c r="U37" i="5"/>
  <c r="R62" i="3"/>
  <c r="R30" i="3"/>
  <c r="R14" i="3"/>
  <c r="K103" i="17"/>
  <c r="K55" i="17"/>
  <c r="K23" i="17"/>
  <c r="K364" i="20"/>
  <c r="K348" i="20"/>
  <c r="K316" i="20"/>
  <c r="K300" i="20"/>
  <c r="K280" i="20"/>
  <c r="K264" i="20"/>
  <c r="K248" i="20"/>
  <c r="K232" i="20"/>
  <c r="K216" i="20"/>
  <c r="K200" i="20"/>
  <c r="K184" i="20"/>
  <c r="K160" i="20"/>
  <c r="K144" i="20"/>
  <c r="K128" i="20"/>
  <c r="K120" i="20"/>
  <c r="K104" i="20"/>
  <c r="K88" i="20"/>
  <c r="K72" i="20"/>
  <c r="K56" i="20"/>
  <c r="K40" i="20"/>
  <c r="K32" i="20"/>
  <c r="K16" i="20"/>
  <c r="Q260" i="22"/>
  <c r="Q249" i="22"/>
  <c r="Q239" i="22"/>
  <c r="Q228" i="22"/>
  <c r="Q217" i="22"/>
  <c r="Q204" i="22"/>
  <c r="Q196" i="22"/>
  <c r="Q192" i="22"/>
  <c r="Q184" i="22"/>
  <c r="Q176" i="22"/>
  <c r="Q168" i="22"/>
  <c r="Q160" i="22"/>
  <c r="Q152" i="22"/>
  <c r="Q144" i="22"/>
  <c r="Q136" i="22"/>
  <c r="Q132" i="22"/>
  <c r="Q124" i="22"/>
  <c r="Q120" i="22"/>
  <c r="Q116" i="22"/>
  <c r="Q108" i="22"/>
  <c r="Q100" i="22"/>
  <c r="Q88" i="22"/>
  <c r="Q80" i="22"/>
  <c r="Q72" i="22"/>
  <c r="Q68" i="22"/>
  <c r="Q60" i="22"/>
  <c r="Q48" i="22"/>
  <c r="Q44" i="22"/>
  <c r="Q36" i="22"/>
  <c r="Q28" i="22"/>
  <c r="Q16" i="22"/>
  <c r="K22" i="26"/>
  <c r="K20" i="26"/>
  <c r="K18" i="26"/>
  <c r="K16" i="26"/>
  <c r="K14" i="26"/>
  <c r="K12" i="26"/>
  <c r="K21" i="26"/>
  <c r="K19" i="26"/>
  <c r="K17" i="26"/>
  <c r="K15" i="26"/>
  <c r="K13" i="26"/>
  <c r="K11" i="26"/>
  <c r="D11" i="1"/>
  <c r="D19" i="1"/>
  <c r="D15" i="1"/>
  <c r="D36" i="1"/>
  <c r="D32" i="1"/>
  <c r="D28" i="1"/>
  <c r="D24" i="1"/>
  <c r="D39" i="1"/>
  <c r="D21" i="1"/>
  <c r="D17" i="1"/>
  <c r="D13" i="1"/>
  <c r="D34" i="1"/>
  <c r="D30" i="1"/>
  <c r="D26" i="1"/>
  <c r="D41" i="1"/>
  <c r="D29" i="1"/>
  <c r="D22" i="1"/>
  <c r="D18" i="1"/>
  <c r="D14" i="1"/>
  <c r="D35" i="1"/>
  <c r="D31" i="1"/>
  <c r="D27" i="1"/>
  <c r="D42" i="1"/>
  <c r="D20" i="1"/>
  <c r="D16" i="1"/>
  <c r="D33" i="1"/>
  <c r="D25" i="1"/>
  <c r="D40" i="1"/>
  <c r="D43" i="1"/>
  <c r="D37" i="1"/>
  <c r="L82" i="2"/>
  <c r="L78" i="2"/>
  <c r="L74" i="2"/>
  <c r="L70" i="2"/>
  <c r="L66" i="2"/>
  <c r="L62" i="2"/>
  <c r="L58" i="2"/>
  <c r="L54" i="2"/>
  <c r="L50" i="2"/>
  <c r="L46" i="2"/>
  <c r="L42" i="2"/>
  <c r="L38" i="2"/>
  <c r="L34" i="2"/>
  <c r="L30" i="2"/>
  <c r="L26" i="2"/>
  <c r="L22" i="2"/>
  <c r="L18" i="2"/>
  <c r="L14" i="2"/>
  <c r="L81" i="2"/>
  <c r="L77" i="2"/>
  <c r="L73" i="2"/>
  <c r="L69" i="2"/>
  <c r="L65" i="2"/>
  <c r="L61" i="2"/>
  <c r="L57" i="2"/>
  <c r="L53" i="2"/>
  <c r="L49" i="2"/>
  <c r="L45" i="2"/>
  <c r="L41" i="2"/>
  <c r="L37" i="2"/>
  <c r="L33" i="2"/>
  <c r="L29" i="2"/>
  <c r="L25" i="2"/>
  <c r="L21" i="2"/>
  <c r="L17" i="2"/>
  <c r="L13" i="2"/>
  <c r="L80" i="2"/>
  <c r="L76" i="2"/>
  <c r="L72" i="2"/>
  <c r="L68" i="2"/>
  <c r="L64" i="2"/>
  <c r="L60" i="2"/>
  <c r="L56" i="2"/>
  <c r="L52" i="2"/>
  <c r="L48" i="2"/>
  <c r="L44" i="2"/>
  <c r="L40" i="2"/>
  <c r="L36" i="2"/>
  <c r="L32" i="2"/>
  <c r="L28" i="2"/>
  <c r="L24" i="2"/>
  <c r="L20" i="2"/>
  <c r="L16" i="2"/>
  <c r="L12" i="2"/>
  <c r="L79" i="2"/>
  <c r="L75" i="2"/>
  <c r="L71" i="2"/>
  <c r="L67" i="2"/>
  <c r="L63" i="2"/>
  <c r="L59" i="2"/>
  <c r="L55" i="2"/>
  <c r="L51" i="2"/>
  <c r="L47" i="2"/>
  <c r="L43" i="2"/>
  <c r="L39" i="2"/>
  <c r="L35" i="2"/>
  <c r="L31" i="2"/>
  <c r="L27" i="2"/>
  <c r="L23" i="2"/>
  <c r="L19" i="2"/>
  <c r="L15" i="2"/>
  <c r="L11" i="2"/>
  <c r="K82" i="2"/>
  <c r="K80" i="2"/>
  <c r="K78" i="2"/>
  <c r="K76" i="2"/>
  <c r="K74" i="2"/>
  <c r="K72" i="2"/>
  <c r="K64" i="2"/>
  <c r="K62" i="2"/>
  <c r="K60" i="2"/>
  <c r="K58" i="2"/>
  <c r="K56" i="2"/>
  <c r="K26" i="2"/>
  <c r="K22" i="2"/>
  <c r="K15" i="2"/>
  <c r="K81" i="2"/>
  <c r="K75" i="2"/>
  <c r="K59" i="2"/>
  <c r="K69" i="2"/>
  <c r="K66" i="2"/>
  <c r="K53" i="2"/>
  <c r="K51" i="2"/>
  <c r="K49" i="2"/>
  <c r="K47" i="2"/>
  <c r="K45" i="2"/>
  <c r="K43" i="2"/>
  <c r="K41" i="2"/>
  <c r="K39" i="2"/>
  <c r="K37" i="2"/>
  <c r="K35" i="2"/>
  <c r="K33" i="2"/>
  <c r="K31" i="2"/>
  <c r="K29" i="2"/>
  <c r="K27" i="2"/>
  <c r="K25" i="2"/>
  <c r="K23" i="2"/>
  <c r="K21" i="2"/>
  <c r="K19" i="2"/>
  <c r="K16" i="2"/>
  <c r="K14" i="2"/>
  <c r="K11" i="2"/>
  <c r="K54" i="2"/>
  <c r="K52" i="2"/>
  <c r="K50" i="2"/>
  <c r="K48" i="2"/>
  <c r="K46" i="2"/>
  <c r="K44" i="2"/>
  <c r="K42" i="2"/>
  <c r="K40" i="2"/>
  <c r="K38" i="2"/>
  <c r="K36" i="2"/>
  <c r="K34" i="2"/>
  <c r="K32" i="2"/>
  <c r="K30" i="2"/>
  <c r="K28" i="2"/>
  <c r="K24" i="2"/>
  <c r="K20" i="2"/>
  <c r="K17" i="2"/>
  <c r="K79" i="2"/>
  <c r="K77" i="2"/>
  <c r="K73" i="2"/>
  <c r="K71" i="2"/>
  <c r="K63" i="2"/>
  <c r="K61" i="2"/>
  <c r="K57" i="2"/>
  <c r="K70" i="2"/>
  <c r="K68" i="2"/>
  <c r="K55" i="2"/>
  <c r="K65" i="2"/>
  <c r="K18" i="2"/>
  <c r="K67" i="2"/>
  <c r="K13" i="2"/>
  <c r="K12" i="2"/>
</calcChain>
</file>

<file path=xl/sharedStrings.xml><?xml version="1.0" encoding="utf-8"?>
<sst xmlns="http://schemas.openxmlformats.org/spreadsheetml/2006/main" count="14484" uniqueCount="4589">
  <si>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</si>
  <si>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</si>
  <si>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</si>
  <si>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</si>
  <si>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</si>
  <si>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</si>
  <si>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</si>
  <si>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</si>
  <si>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</si>
  <si>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</si>
  <si>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</si>
  <si>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</si>
  <si>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</si>
  <si>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</si>
  <si>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</si>
  <si>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</si>
  <si>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</si>
  <si>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</si>
  <si>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</si>
  <si>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</si>
  <si>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</si>
  <si>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</si>
  <si>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</si>
  <si>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</si>
  <si>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</si>
  <si>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</si>
  <si>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</si>
  <si>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</si>
  <si>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</si>
  <si>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</si>
  <si>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</si>
  <si>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</si>
  <si>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</si>
  <si>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</si>
  <si>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</si>
  <si>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</si>
  <si>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</si>
  <si>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</si>
  <si>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</si>
  <si>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</si>
  <si>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</si>
  <si>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</si>
  <si>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</si>
  <si>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</si>
  <si>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</si>
  <si>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</si>
  <si>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</si>
  <si>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</si>
  <si>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</si>
  <si>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</si>
  <si>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</si>
  <si>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</si>
  <si>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</si>
  <si>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</si>
  <si>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</si>
  <si>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</si>
  <si>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</si>
  <si>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</si>
  <si>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</si>
  <si>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</si>
  <si>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</si>
  <si>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</si>
  <si>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</si>
  <si>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</si>
  <si>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</si>
  <si>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</si>
  <si>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</si>
  <si>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</si>
  <si>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</si>
  <si>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</si>
  <si>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</si>
  <si>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</si>
  <si>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</si>
  <si>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</si>
  <si>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</si>
  <si>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</si>
  <si>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</si>
  <si>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</si>
  <si>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</si>
  <si>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</si>
  <si>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</si>
  <si>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</si>
  <si>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</si>
  <si>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</si>
  <si>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</si>
  <si>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</si>
  <si>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</si>
  <si>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</si>
  <si>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</si>
  <si>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</si>
  <si>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</si>
  <si>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</si>
  <si>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</si>
  <si>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</si>
  <si>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</si>
  <si>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</si>
  <si>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</si>
  <si>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</si>
  <si>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</si>
  <si>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</si>
  <si>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</si>
  <si>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</si>
  <si>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</si>
  <si>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</si>
  <si>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</si>
  <si>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</si>
  <si>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</si>
  <si>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</si>
  <si>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</si>
  <si>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</si>
  <si>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</si>
  <si>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</si>
  <si>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</si>
  <si>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</si>
  <si>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</si>
  <si>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</si>
  <si>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</si>
  <si>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</si>
  <si>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</si>
  <si>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</si>
  <si>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</si>
  <si>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</si>
  <si>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</si>
  <si>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</si>
  <si>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</si>
  <si>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</si>
  <si>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</si>
  <si>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</si>
  <si>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</si>
  <si>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</si>
  <si>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</si>
  <si>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</si>
  <si>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</si>
  <si>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</si>
  <si>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</si>
  <si>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</si>
  <si>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</si>
  <si>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</si>
  <si>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</si>
  <si>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</si>
  <si>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</si>
  <si>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</si>
  <si>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</si>
  <si>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</si>
  <si>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</si>
  <si>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</si>
  <si>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</si>
  <si>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</si>
  <si>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</si>
  <si>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</si>
  <si>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</si>
  <si>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</si>
  <si>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</si>
  <si>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</si>
  <si>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</si>
  <si>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</si>
  <si>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</si>
  <si>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</si>
  <si>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</si>
  <si>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</si>
  <si>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</si>
  <si>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</si>
  <si>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</si>
  <si>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</si>
  <si>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</si>
  <si>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</si>
  <si>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</si>
  <si>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</si>
  <si>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</si>
  <si>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</si>
  <si>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</si>
  <si>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</si>
  <si>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</si>
  <si>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</si>
  <si>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</si>
  <si>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</si>
  <si>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</si>
  <si>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</si>
  <si>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</si>
  <si>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</si>
  <si>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</si>
  <si>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</si>
  <si>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</si>
  <si>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</si>
  <si>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</si>
  <si>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</si>
  <si>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</si>
  <si>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</si>
  <si>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</si>
  <si>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</si>
  <si>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</si>
  <si>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</si>
  <si>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</si>
  <si>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</si>
  <si>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</si>
  <si>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</si>
  <si>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טופס 18 - חשיפה לקבוצות תאגידים</t>
  </si>
  <si>
    <t>ליום:</t>
  </si>
  <si>
    <t>DD.MM.YYYY</t>
  </si>
  <si>
    <t>הנתונים באלפי ש"ח</t>
  </si>
  <si>
    <t>טופס 18א - סה"כ חשיפות</t>
  </si>
  <si>
    <t>סה"כ נכסים מנוהלים</t>
  </si>
  <si>
    <t>סה"כ נכסי הסיכון</t>
  </si>
  <si>
    <t>טופס 18ב - סה"כ חשיפות לקבוצות תאגידים</t>
  </si>
  <si>
    <t>שם קבוצת</t>
  </si>
  <si>
    <t>שם  התאגידים בקבוצה</t>
  </si>
  <si>
    <t>מספר תאגיד</t>
  </si>
  <si>
    <t xml:space="preserve">סך החשיפה </t>
  </si>
  <si>
    <t>מתוך סך החשיפה:</t>
  </si>
  <si>
    <t>שיעור חשיפה מסך הנכסים</t>
  </si>
  <si>
    <t>שיעור החשיפה מסך נכסי הסיכון</t>
  </si>
  <si>
    <t>היקף חובות בעייתיים</t>
  </si>
  <si>
    <t xml:space="preserve">הסבר לגבי חוב שסווג בהשגחה מיוחדת </t>
  </si>
  <si>
    <t>פקדונות</t>
  </si>
  <si>
    <t>אג"ח</t>
  </si>
  <si>
    <t>הלוואות</t>
  </si>
  <si>
    <t>מניות</t>
  </si>
  <si>
    <t>נדל"ן</t>
  </si>
  <si>
    <t>מגדל מקפת קרנות פנסיה וקופות גמל בע"מ</t>
  </si>
  <si>
    <t>קוד קופת הגמל</t>
  </si>
  <si>
    <t/>
  </si>
  <si>
    <t>בהתאם לשיטה שיושמה בדוח הכספי *</t>
  </si>
  <si>
    <t>פרנק שווצרי</t>
  </si>
  <si>
    <t>יין יפני</t>
  </si>
  <si>
    <t>כתר שבדי</t>
  </si>
  <si>
    <t>כתר דני</t>
  </si>
  <si>
    <t>דולר הונג קונג</t>
  </si>
  <si>
    <t>מקסיקו פזו</t>
  </si>
  <si>
    <t>סה"כ בישראל</t>
  </si>
  <si>
    <t>סה"כ יתרת מזומנים ועו"ש בש"ח</t>
  </si>
  <si>
    <t>1111111111- 13- בנק איגוד</t>
  </si>
  <si>
    <t>13</t>
  </si>
  <si>
    <t>Aa3.IL</t>
  </si>
  <si>
    <t>1111111111- 11- בנק דיסקונט</t>
  </si>
  <si>
    <t>11</t>
  </si>
  <si>
    <t>AA+.IL</t>
  </si>
  <si>
    <t>S&amp;P מעלות</t>
  </si>
  <si>
    <t>1111111111- 12- בנק הפועלים</t>
  </si>
  <si>
    <t>12</t>
  </si>
  <si>
    <t>AAA.IL</t>
  </si>
  <si>
    <t>1111111111- 26- יובנק בע"מ</t>
  </si>
  <si>
    <t>26</t>
  </si>
  <si>
    <t>1111111111- 10- לאומי</t>
  </si>
  <si>
    <t>10</t>
  </si>
  <si>
    <t>סה"כ יתרת מזומנים ועו"ש נקובים במט"ח</t>
  </si>
  <si>
    <t>130018- 60- UBS</t>
  </si>
  <si>
    <t>Baa1</t>
  </si>
  <si>
    <t>Moodys</t>
  </si>
  <si>
    <t>130018- 13- בנק איגוד</t>
  </si>
  <si>
    <t>130018- 26- יובנק בע"מ</t>
  </si>
  <si>
    <t>130018- 10- לאומי</t>
  </si>
  <si>
    <t>20001- 60- UBS</t>
  </si>
  <si>
    <t>20001- 13- בנק איגוד</t>
  </si>
  <si>
    <t>20001- 11- בנק דיסקונט</t>
  </si>
  <si>
    <t>20001- 12- בנק הפועלים</t>
  </si>
  <si>
    <t>200040- 60- UBS</t>
  </si>
  <si>
    <t>200040- 13- בנק איגוד</t>
  </si>
  <si>
    <t>200040- 10- לאומי</t>
  </si>
  <si>
    <t>20001- 26- יובנק בע"מ</t>
  </si>
  <si>
    <t>20001- 10- לאומי</t>
  </si>
  <si>
    <t>100006- 60- UBS</t>
  </si>
  <si>
    <t>100006- 11- בנק דיסקונט</t>
  </si>
  <si>
    <t>100006- 12- בנק הפועלים</t>
  </si>
  <si>
    <t>100006- 10- לאומי</t>
  </si>
  <si>
    <t>20003- 60- UBS</t>
  </si>
  <si>
    <t>20003- 13- בנק איגוד</t>
  </si>
  <si>
    <t>20003- 11- בנק דיסקונט</t>
  </si>
  <si>
    <t>20003- 12- בנק הפועלים</t>
  </si>
  <si>
    <t>20003- 26- יובנק בע"מ</t>
  </si>
  <si>
    <t>20003- 10- לאומי</t>
  </si>
  <si>
    <t>80031- 60- UBS</t>
  </si>
  <si>
    <t>80031- 11- בנק דיסקונט</t>
  </si>
  <si>
    <t>80031- 12- בנק הפועלים</t>
  </si>
  <si>
    <t>80031- 26- יובנק בע"מ</t>
  </si>
  <si>
    <t>80031- 10- לאומי</t>
  </si>
  <si>
    <t>200010- 60- UBS</t>
  </si>
  <si>
    <t>200010- 12- בנק הפועלים</t>
  </si>
  <si>
    <t>200010- 10- לאומי</t>
  </si>
  <si>
    <t>280028- 10- לאומי</t>
  </si>
  <si>
    <t>200005- 60- UBS</t>
  </si>
  <si>
    <t>200005- 10- לאומי</t>
  </si>
  <si>
    <t>70002- 60- UBS</t>
  </si>
  <si>
    <t>70002- 11- בנק דיסקונט</t>
  </si>
  <si>
    <t>70002- 12- בנק הפועלים</t>
  </si>
  <si>
    <t>70002- 26- יובנק בע"מ</t>
  </si>
  <si>
    <t>70002- 10- לאומי</t>
  </si>
  <si>
    <t>200066- 10- לאומי</t>
  </si>
  <si>
    <t>200037- 60- UBS</t>
  </si>
  <si>
    <t>200037- 26- יובנק בע"מ</t>
  </si>
  <si>
    <t>200037- 10- לאומי</t>
  </si>
  <si>
    <t>30005- 60- UBS</t>
  </si>
  <si>
    <t>30005- 13- בנק איגוד</t>
  </si>
  <si>
    <t>30005- 10- לאומי</t>
  </si>
  <si>
    <t>סה"כ פח"ק/פר"י</t>
  </si>
  <si>
    <t>1111111110- 12- בנק הפועלים</t>
  </si>
  <si>
    <t>1111111110- 33- גמול פועלים סהר</t>
  </si>
  <si>
    <t>33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</si>
  <si>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</si>
  <si>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</si>
  <si>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</si>
  <si>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</si>
  <si>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</si>
  <si>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</si>
  <si>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</si>
  <si>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</si>
  <si>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</si>
  <si>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</si>
  <si>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</si>
  <si>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</si>
  <si>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</si>
  <si>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</si>
  <si>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19/03/02</t>
  </si>
  <si>
    <t>גליל 5904- גליל</t>
  </si>
  <si>
    <t>9590431</t>
  </si>
  <si>
    <t>06/02/06</t>
  </si>
  <si>
    <t>ממשל צמודה 0527- גליל</t>
  </si>
  <si>
    <t>1140847</t>
  </si>
  <si>
    <t>24/05/17</t>
  </si>
  <si>
    <t>ממשל צמודה 0545- גליל</t>
  </si>
  <si>
    <t>1134865</t>
  </si>
  <si>
    <t>27/03/17</t>
  </si>
  <si>
    <t>ממשל צמודה 0923- גליל</t>
  </si>
  <si>
    <t>1128081</t>
  </si>
  <si>
    <t>12/06/13</t>
  </si>
  <si>
    <t>ממשל צמודה 1019- גליל</t>
  </si>
  <si>
    <t>1114750</t>
  </si>
  <si>
    <t>23/09/09</t>
  </si>
  <si>
    <t>ממשל צמודה 1025- גליל</t>
  </si>
  <si>
    <t>1135912</t>
  </si>
  <si>
    <t>10/08/15</t>
  </si>
  <si>
    <t>ממשלתי צמוד 1020- גליל</t>
  </si>
  <si>
    <t>1137181</t>
  </si>
  <si>
    <t>14/12/16</t>
  </si>
  <si>
    <t>ממשלתי צמוד 841- גליל</t>
  </si>
  <si>
    <t>1120583</t>
  </si>
  <si>
    <t>21/01/13</t>
  </si>
  <si>
    <t>ממשלתי צמודה 0536- גליל</t>
  </si>
  <si>
    <t>1097708</t>
  </si>
  <si>
    <t>12/09/07</t>
  </si>
  <si>
    <t>ממשלתי צמודה 922- גליל</t>
  </si>
  <si>
    <t>1124056</t>
  </si>
  <si>
    <t>30/01/12</t>
  </si>
  <si>
    <t>סה"כ לא צמודות</t>
  </si>
  <si>
    <t>סה"כ מלווה קצר מועד</t>
  </si>
  <si>
    <t>מ.ק.מ 0119 פדיון 02.01.2019(פדיון לקבל)- בנק ישראל- מק"מ</t>
  </si>
  <si>
    <t>8190118</t>
  </si>
  <si>
    <t>02/01/18</t>
  </si>
  <si>
    <t>מ.ק.מ 319 פדיון 06.03.19- בנק ישראל- מק"מ</t>
  </si>
  <si>
    <t>8190316</t>
  </si>
  <si>
    <t>06/03/18</t>
  </si>
  <si>
    <t>מ.ק.מ.   719- בנק ישראל- מק"מ</t>
  </si>
  <si>
    <t>8190712</t>
  </si>
  <si>
    <t>19/07/18</t>
  </si>
  <si>
    <t>מ.ק.מ. 419 פדיון 03.04.2019- בנק ישראל- מק"מ</t>
  </si>
  <si>
    <t>8190415</t>
  </si>
  <si>
    <t>10/04/18</t>
  </si>
  <si>
    <t>מ.ק.מ. 529 פדיון 8.5.19- בנק ישראל- מק"מ</t>
  </si>
  <si>
    <t>8190522</t>
  </si>
  <si>
    <t>01/05/18</t>
  </si>
  <si>
    <t>מ.ק.מ. 619 תאריך פדיון 5/06/19- בנק ישראל- מק"מ</t>
  </si>
  <si>
    <t>8190613</t>
  </si>
  <si>
    <t>10/06/18</t>
  </si>
  <si>
    <t>מלווה קצר מועד 1019- בנק ישראל- מק"מ</t>
  </si>
  <si>
    <t>8191017</t>
  </si>
  <si>
    <t>02/10/18</t>
  </si>
  <si>
    <t>מלווה קצר מועד 1119- פדיון 19.- בנק ישראל- מק"מ</t>
  </si>
  <si>
    <t>8191116</t>
  </si>
  <si>
    <t>07/11/18</t>
  </si>
  <si>
    <t>מלווה קצר מועד 819- בנק ישראל- מק"מ</t>
  </si>
  <si>
    <t>8190811</t>
  </si>
  <si>
    <t>08/08/18</t>
  </si>
  <si>
    <t>מלווה קצר מועד 919- בנק ישראל- מק"מ</t>
  </si>
  <si>
    <t>8190910</t>
  </si>
  <si>
    <t>04/09/18</t>
  </si>
  <si>
    <t>מלווה קצר מועד219- בנק ישראל- מק"מ</t>
  </si>
  <si>
    <t>8190217</t>
  </si>
  <si>
    <t>06/02/18</t>
  </si>
  <si>
    <t>סה"כ שחר</t>
  </si>
  <si>
    <t>ממשל שיקלית 0928- שחר</t>
  </si>
  <si>
    <t>1150879</t>
  </si>
  <si>
    <t>09/07/18</t>
  </si>
  <si>
    <t>ממשל שקלית 0121- שחר</t>
  </si>
  <si>
    <t>1142223</t>
  </si>
  <si>
    <t>06/11/17</t>
  </si>
  <si>
    <t>ממשל שקלית 0122- שחר</t>
  </si>
  <si>
    <t>1123272</t>
  </si>
  <si>
    <t>23/06/11</t>
  </si>
  <si>
    <t>ממשל שקלית 0219- שחר</t>
  </si>
  <si>
    <t>1110907</t>
  </si>
  <si>
    <t>17/07/08</t>
  </si>
  <si>
    <t>ממשל שקלית 0327- שחר</t>
  </si>
  <si>
    <t>1139344</t>
  </si>
  <si>
    <t>09/11/16</t>
  </si>
  <si>
    <t>ממשל שקלית 0347- שחר</t>
  </si>
  <si>
    <t>1140193</t>
  </si>
  <si>
    <t>20/03/17</t>
  </si>
  <si>
    <t>ממשל שקלית 0825- שחר</t>
  </si>
  <si>
    <t>1135557</t>
  </si>
  <si>
    <t>05/05/15</t>
  </si>
  <si>
    <t>ממשל שקלית 120- שחר</t>
  </si>
  <si>
    <t>1115773</t>
  </si>
  <si>
    <t>07/04/10</t>
  </si>
  <si>
    <t>ממשל שקלית 323- שחר</t>
  </si>
  <si>
    <t>1126747</t>
  </si>
  <si>
    <t>21/11/12</t>
  </si>
  <si>
    <t>ממשל שקלית 421- שחר</t>
  </si>
  <si>
    <t>1138130</t>
  </si>
  <si>
    <t>31/10/16</t>
  </si>
  <si>
    <t>ממשל שקלית 519- שחר</t>
  </si>
  <si>
    <t>1131770</t>
  </si>
  <si>
    <t>27/07/14</t>
  </si>
  <si>
    <t>ממשלתי שקלי  1026- שחר</t>
  </si>
  <si>
    <t>1099456</t>
  </si>
  <si>
    <t>01/02/08</t>
  </si>
  <si>
    <t>ממשלתי שקלי 324- שחר</t>
  </si>
  <si>
    <t>1130848</t>
  </si>
  <si>
    <t>08/05/14</t>
  </si>
  <si>
    <t>ממשלתי שקלית 0142- שחר</t>
  </si>
  <si>
    <t>1125400</t>
  </si>
  <si>
    <t>13/05/14</t>
  </si>
  <si>
    <t>ממשלתית שקלית 1.25% 11/22- שחר</t>
  </si>
  <si>
    <t>1141225</t>
  </si>
  <si>
    <t>12/07/17</t>
  </si>
  <si>
    <t>ממשלתית שקלית 1.5% 11/23- שחר</t>
  </si>
  <si>
    <t>1155068</t>
  </si>
  <si>
    <t>31/12/18</t>
  </si>
  <si>
    <t>סה"כ גילון</t>
  </si>
  <si>
    <t>ממשל משתנה 0520- גילון חדש</t>
  </si>
  <si>
    <t>1116193</t>
  </si>
  <si>
    <t>21/02/11</t>
  </si>
  <si>
    <t>ממשל משתנה 1121- גילון חדש</t>
  </si>
  <si>
    <t>1127646</t>
  </si>
  <si>
    <t>14/10/13</t>
  </si>
  <si>
    <t>ממשלתית משתנה 05/26 0.0866%- גילון חדש</t>
  </si>
  <si>
    <t>1141795</t>
  </si>
  <si>
    <t>18/09/17</t>
  </si>
  <si>
    <t>סה"כ צמודות לדולר</t>
  </si>
  <si>
    <t>סה"כ אג"ח של ממשלת ישראל שהונפקו בחו"ל</t>
  </si>
  <si>
    <t>סה"כ אג"ח שהנפיקו ממשלות זרות בחו"ל</t>
  </si>
  <si>
    <t>T 1 1/8 02/28/21- US TREASURY N/B</t>
  </si>
  <si>
    <t>US912828P873</t>
  </si>
  <si>
    <t>20/11/17</t>
  </si>
  <si>
    <t>USA Government 02/20 1.375</t>
  </si>
  <si>
    <t>US912828J504</t>
  </si>
  <si>
    <t>AAA</t>
  </si>
  <si>
    <t>S&amp;P</t>
  </si>
  <si>
    <t>04/03/15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</si>
  <si>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</si>
  <si>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</si>
  <si>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</si>
  <si>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</si>
  <si>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</si>
  <si>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</si>
  <si>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</si>
  <si>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</si>
  <si>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</si>
  <si>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</si>
  <si>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</si>
  <si>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</si>
  <si>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21/06/18</t>
  </si>
  <si>
    <t>לאומי אגח 177- בנק לאומי לישראל בע"מ</t>
  </si>
  <si>
    <t>6040315</t>
  </si>
  <si>
    <t>21/07/15</t>
  </si>
  <si>
    <t>מז  הנפק    46 1.22% 9/27- מזרחי טפחות חברה להנפקות בע"מ</t>
  </si>
  <si>
    <t>2310225</t>
  </si>
  <si>
    <t>520032046</t>
  </si>
  <si>
    <t>24/06/18</t>
  </si>
  <si>
    <t>מזרחי הנפ 44 2022 0.99%- מזרחי טפחות חברה להנפקות בע"מ</t>
  </si>
  <si>
    <t>2310209</t>
  </si>
  <si>
    <t>26/09/16</t>
  </si>
  <si>
    <t>מזרחי טפ הנפק אגח 38- מזרחי טפחות חברה להנפקות בע"מ</t>
  </si>
  <si>
    <t>2310142</t>
  </si>
  <si>
    <t>11/09/14</t>
  </si>
  <si>
    <t>מזרחי טפ הנפק אגח 39- מזרחי טפחות חברה להנפקות בע"מ</t>
  </si>
  <si>
    <t>2310159</t>
  </si>
  <si>
    <t>02/02/15</t>
  </si>
  <si>
    <t>מזרחי טפחות הנפ 9/24- מזרחי טפחות חברה להנפקות בע"מ</t>
  </si>
  <si>
    <t>2310217</t>
  </si>
  <si>
    <t>28/09/17</t>
  </si>
  <si>
    <t>מזרחי טפחות הנפ ס 43- מזרחי טפחות חברה להנפקות בע"מ</t>
  </si>
  <si>
    <t>2310191</t>
  </si>
  <si>
    <t>16/03/16</t>
  </si>
  <si>
    <t>מזרחי טפחות הנפקות 35- מזרחי טפחות חברה להנפקות בע"מ</t>
  </si>
  <si>
    <t>2310118</t>
  </si>
  <si>
    <t>מזרחי טפחות הנפקות אגח 42- מזרחי טפחות חברה להנפקות בע"מ</t>
  </si>
  <si>
    <t>2310183</t>
  </si>
  <si>
    <t>09/05/17</t>
  </si>
  <si>
    <t>פועלים הנ אגח 33- הפועלים הנפקות בע"מ</t>
  </si>
  <si>
    <t>1940568</t>
  </si>
  <si>
    <t>520032640</t>
  </si>
  <si>
    <t>11/03/15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</si>
  <si>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</si>
  <si>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</si>
  <si>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</si>
  <si>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</si>
  <si>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</si>
  <si>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</si>
  <si>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</si>
  <si>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12/01/15</t>
  </si>
  <si>
    <t>פועלים הנפקות סדרה 34- הפועלים הנפקות בע"מ</t>
  </si>
  <si>
    <t>1940576</t>
  </si>
  <si>
    <t>26/03/15</t>
  </si>
  <si>
    <t>*עזריאלי אגח ג- קבוצת עזריאלי בע"מ (לשעבר קנית מימון)</t>
  </si>
  <si>
    <t>1136324</t>
  </si>
  <si>
    <t>510960719</t>
  </si>
  <si>
    <t>נדל"ן ובינוי</t>
  </si>
  <si>
    <t>07/09/15</t>
  </si>
  <si>
    <t>*עזריאלי אגח ד- קבוצת עזריאלי בע"מ (לשעבר קנית מימון)</t>
  </si>
  <si>
    <t>1138650</t>
  </si>
  <si>
    <t>Aa1.IL</t>
  </si>
  <si>
    <t>07/07/16</t>
  </si>
  <si>
    <t>*עזריאלי קבוצה אגח ב סחיר- קבוצת עזריאלי בע"מ (לשעבר קנית מימון)</t>
  </si>
  <si>
    <t>1134436</t>
  </si>
  <si>
    <t>11/02/15</t>
  </si>
  <si>
    <t>בינלאומי הנפק ט- הבינלאומי הראשון הנפקות בע"מ</t>
  </si>
  <si>
    <t>1135177</t>
  </si>
  <si>
    <t>513141879</t>
  </si>
  <si>
    <t>31/03/15</t>
  </si>
  <si>
    <t>לאומי התח נד יד- בנק לאומי לישראל בע"מ</t>
  </si>
  <si>
    <t>6040299</t>
  </si>
  <si>
    <t>05/01/15</t>
  </si>
  <si>
    <t>מזרחי טפחות הנפק הת 31- מזרחי טפחות חברה להנפקות בע"מ</t>
  </si>
  <si>
    <t>2310076</t>
  </si>
  <si>
    <t>20/09/10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</si>
  <si>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</si>
  <si>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</si>
  <si>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</si>
  <si>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</si>
  <si>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</si>
  <si>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</si>
  <si>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פועלים הנפ הת טו- הפועלים הנפקות בע"מ</t>
  </si>
  <si>
    <t>1940543</t>
  </si>
  <si>
    <t>03/07/14</t>
  </si>
  <si>
    <t>פועלים הנפ הת י כתה"נ 10- הפועלים הנפקות בע"מ</t>
  </si>
  <si>
    <t>1940402</t>
  </si>
  <si>
    <t>29/03/07</t>
  </si>
  <si>
    <t>פועלים הנפקות יד נד- הפועלים הנפקות בע"מ</t>
  </si>
  <si>
    <t>1940501</t>
  </si>
  <si>
    <t>09/09/11</t>
  </si>
  <si>
    <t>*איירפורט אגח ה- איירפורט סיטי בע"מ</t>
  </si>
  <si>
    <t>1133487</t>
  </si>
  <si>
    <t>511659401</t>
  </si>
  <si>
    <t>AA.IL</t>
  </si>
  <si>
    <t>23/06/16</t>
  </si>
  <si>
    <t>*אמות אגח א- אמות השקעות בע"מ</t>
  </si>
  <si>
    <t>1097385</t>
  </si>
  <si>
    <t>520026683</t>
  </si>
  <si>
    <t>31/05/06</t>
  </si>
  <si>
    <t>*אמות אגח ב- אמות השקעות בע"מ</t>
  </si>
  <si>
    <t>1126630</t>
  </si>
  <si>
    <t>06/11/13</t>
  </si>
  <si>
    <t>*אמות אגח ג- אמות השקעות בע"מ</t>
  </si>
  <si>
    <t>1117357</t>
  </si>
  <si>
    <t>31/12/12</t>
  </si>
  <si>
    <t>*אמות אגח ד- אמות השקעות בע"מ</t>
  </si>
  <si>
    <t>1133149</t>
  </si>
  <si>
    <t>*ארפורט אגח ז- איירפורט סיטי בע"מ</t>
  </si>
  <si>
    <t>1140110</t>
  </si>
  <si>
    <t>28/02/17</t>
  </si>
  <si>
    <t>*ארפורט סיטי אגח ד- איירפורט סיטי בע"מ</t>
  </si>
  <si>
    <t>1130426</t>
  </si>
  <si>
    <t>03/11/13</t>
  </si>
  <si>
    <t>*גב ים סד' ו'- חברת גב-ים לקרקעות בע"מ</t>
  </si>
  <si>
    <t>7590128</t>
  </si>
  <si>
    <t>520001736</t>
  </si>
  <si>
    <t>*מליסרון אג"ח ח- מליסרון בע"מ</t>
  </si>
  <si>
    <t>3230166</t>
  </si>
  <si>
    <t>520037789</t>
  </si>
  <si>
    <t>*מליסרון אגח ה- מליסרון בע"מ</t>
  </si>
  <si>
    <t>3230091</t>
  </si>
  <si>
    <t>12/07/09</t>
  </si>
  <si>
    <t>*מליסרון אגח ז- מליסרון בע"מ</t>
  </si>
  <si>
    <t>3230141</t>
  </si>
  <si>
    <t>*מליסרון אגח יד- מליסרון בע"מ</t>
  </si>
  <si>
    <t>3230232</t>
  </si>
  <si>
    <t>20/04/16</t>
  </si>
  <si>
    <t>*מליסרון טז'- מליסרון בע"מ</t>
  </si>
  <si>
    <t>3230265</t>
  </si>
  <si>
    <t>15/01/17</t>
  </si>
  <si>
    <t>*מליסרון סדרה י'- מליסרון בע"מ</t>
  </si>
  <si>
    <t>3230190</t>
  </si>
  <si>
    <t>21/06/16</t>
  </si>
  <si>
    <t>*ריט 1 אגח ג- ריט 1 בע"מ</t>
  </si>
  <si>
    <t>1120021</t>
  </si>
  <si>
    <t>513821488</t>
  </si>
  <si>
    <t>20/01/15</t>
  </si>
  <si>
    <t>*ריט 1 אגח ד- ריט 1 בע"מ</t>
  </si>
  <si>
    <t>1129899</t>
  </si>
  <si>
    <t>26/01/15</t>
  </si>
  <si>
    <t>*ריט 1 אגח ו- ריט 1 בע"מ</t>
  </si>
  <si>
    <t>1138544</t>
  </si>
  <si>
    <t>18/09/16</t>
  </si>
  <si>
    <t>*ריט 1 סד ה- ריט 1 בע"מ</t>
  </si>
  <si>
    <t>1136753</t>
  </si>
  <si>
    <t>01/11/15</t>
  </si>
  <si>
    <t>בזק אגח 10- בזק החברה הישראלית לתקשורת בע"מ</t>
  </si>
  <si>
    <t>2300184</t>
  </si>
  <si>
    <t>520031931</t>
  </si>
  <si>
    <t>15/10/15</t>
  </si>
  <si>
    <t>בזק אגח 6- בזק החברה הישראלית לתקשורת בע"מ</t>
  </si>
  <si>
    <t>2300143</t>
  </si>
  <si>
    <t>22/10/15</t>
  </si>
  <si>
    <t>ביג יא- ביג מרכזי קניות (2004) בע"מ</t>
  </si>
  <si>
    <t>1151117</t>
  </si>
  <si>
    <t>513623314</t>
  </si>
  <si>
    <t>29/07/18</t>
  </si>
  <si>
    <t>בינל הנפק התח כא- הבינלאומי הראשון הנפקות בע"מ</t>
  </si>
  <si>
    <t>1126598</t>
  </si>
  <si>
    <t>בינל הנפק נדח התח ד- הבינלאומי הראשון הנפקות בע"מ</t>
  </si>
  <si>
    <t>1103126</t>
  </si>
  <si>
    <t>30/08/07</t>
  </si>
  <si>
    <t>בינלאומי הנפקות כ נדחה- הבינלאומי הראשון הנפקות בע"מ</t>
  </si>
  <si>
    <t>1121953</t>
  </si>
  <si>
    <t>29/08/12</t>
  </si>
  <si>
    <t>בלל שה נדחים 200- בנק לאומי לישראל בע"מ</t>
  </si>
  <si>
    <t>6040141</t>
  </si>
  <si>
    <t>04/02/10</t>
  </si>
  <si>
    <t>דיסקונט מנפיקים הת ד- דיסקונט מנפיקים בע"מ</t>
  </si>
  <si>
    <t>7480049</t>
  </si>
  <si>
    <t>520029935</t>
  </si>
  <si>
    <t>02/09/10</t>
  </si>
  <si>
    <t>דסקונט מנפיקים הת ב- דיסקונט מנפיקים בע"מ</t>
  </si>
  <si>
    <t>7480023</t>
  </si>
  <si>
    <t>07/09/10</t>
  </si>
  <si>
    <t>דקסיה הנ אגח י- דקסיה ישראל הנפקות בע"מ</t>
  </si>
  <si>
    <t>1134147</t>
  </si>
  <si>
    <t>513704304</t>
  </si>
  <si>
    <t>08/01/15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</si>
  <si>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</si>
  <si>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</si>
  <si>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</si>
  <si>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</si>
  <si>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10/01/08</t>
  </si>
  <si>
    <t>הראל הנפקות אגח א- הראל ביטוח מימון והנפקות בע"מ</t>
  </si>
  <si>
    <t>1099738</t>
  </si>
  <si>
    <t>513834200</t>
  </si>
  <si>
    <t>ביטוח</t>
  </si>
  <si>
    <t>28/11/06</t>
  </si>
  <si>
    <t>וילאר אגח ו- וילאר אינטרנשיונל בע"מ</t>
  </si>
  <si>
    <t>4160115</t>
  </si>
  <si>
    <t>520038910</t>
  </si>
  <si>
    <t>חשמל     אגח 29- חברת החשמל לישראל בע"מ</t>
  </si>
  <si>
    <t>6000236</t>
  </si>
  <si>
    <t>520000472</t>
  </si>
  <si>
    <t>אנרגיה</t>
  </si>
  <si>
    <t>Aa2.IL</t>
  </si>
  <si>
    <t>28/03/17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</si>
  <si>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</si>
  <si>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</si>
  <si>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</si>
  <si>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</si>
  <si>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</si>
  <si>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</si>
  <si>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כה דיסקונט סדרה י 6.2010- בנק דיסקונט לישראל בע"מ</t>
  </si>
  <si>
    <t>6910129</t>
  </si>
  <si>
    <t>520007030</t>
  </si>
  <si>
    <t>כללביט אגח א- כללביט מימון בע"מ</t>
  </si>
  <si>
    <t>1097138</t>
  </si>
  <si>
    <t>513754069</t>
  </si>
  <si>
    <t>18/09/08</t>
  </si>
  <si>
    <t>לאומי כתבי התח נד סד' 401- בנק לאומי לישראל בע"מ</t>
  </si>
  <si>
    <t>6040380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</si>
  <si>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</si>
  <si>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</si>
  <si>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</si>
  <si>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</si>
  <si>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פועלים הנפ שה נד 1- הפועלים הנפקות בע"מ</t>
  </si>
  <si>
    <t>1940444</t>
  </si>
  <si>
    <t>29/09/09</t>
  </si>
  <si>
    <t>שופרסל.ק2- שופר-סל בע"מ</t>
  </si>
  <si>
    <t>7770142</t>
  </si>
  <si>
    <t>520022732</t>
  </si>
  <si>
    <t>מסחר</t>
  </si>
  <si>
    <t>22/02/06</t>
  </si>
  <si>
    <t>*מליסרון אג"ח יג- מליסרון בע"מ</t>
  </si>
  <si>
    <t>3230224</t>
  </si>
  <si>
    <t>AA-.IL</t>
  </si>
  <si>
    <t>08/05/16</t>
  </si>
  <si>
    <t>*מליסרון אגח ו- מליסרון בע"מ</t>
  </si>
  <si>
    <t>3230125</t>
  </si>
  <si>
    <t>*מליסרון אגח יא- מליסרון בע"מ</t>
  </si>
  <si>
    <t>3230208</t>
  </si>
  <si>
    <t>*מליסרון אגח יז- מליסרון בע"מ</t>
  </si>
  <si>
    <t>3230273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</si>
  <si>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</si>
  <si>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</si>
  <si>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</si>
  <si>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</si>
  <si>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</si>
  <si>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</si>
  <si>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</si>
  <si>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</si>
  <si>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</si>
  <si>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</si>
  <si>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</si>
  <si>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04/06/08</t>
  </si>
  <si>
    <t>ביג  ח- ביג מרכזי קניות (2004) בע"מ</t>
  </si>
  <si>
    <t>1138924</t>
  </si>
  <si>
    <t>09/01/17</t>
  </si>
  <si>
    <t>ביג אג"ח ט'- ביג מרכזי קניות (2004) בע"מ</t>
  </si>
  <si>
    <t>1141050</t>
  </si>
  <si>
    <t>11/02/18</t>
  </si>
  <si>
    <t>ביג אגח ג- ביג מרכזי קניות (2004) בע"מ</t>
  </si>
  <si>
    <t>1106947</t>
  </si>
  <si>
    <t>24/04/12</t>
  </si>
  <si>
    <t>ביג אגח ד- ביג מרכזי קניות (2004) בע"מ</t>
  </si>
  <si>
    <t>1118033</t>
  </si>
  <si>
    <t>17/09/15</t>
  </si>
  <si>
    <t>ביג אגח ז- ביג מרכזי קניות (2004) בע"מ</t>
  </si>
  <si>
    <t>1136084</t>
  </si>
  <si>
    <t>22/06/16</t>
  </si>
  <si>
    <t>ביג ה- ביג מרכזי קניות (2004) בע"מ</t>
  </si>
  <si>
    <t>1129279</t>
  </si>
  <si>
    <t>21/07/14</t>
  </si>
  <si>
    <t>ביג מרכזי קניות יב- ביג מרכזי קניות (2004) בע"מ</t>
  </si>
  <si>
    <t>1156231</t>
  </si>
  <si>
    <t>בראק אן וי אגח א- בראק קפיטל פרופרטיז אן וי</t>
  </si>
  <si>
    <t>1122860</t>
  </si>
  <si>
    <t>34250659</t>
  </si>
  <si>
    <t>19/05/13</t>
  </si>
  <si>
    <t>בראק אן וי אגחב- בראק קפיטל פרופרטיז אן וי</t>
  </si>
  <si>
    <t>1128347</t>
  </si>
  <si>
    <t>21/05/13</t>
  </si>
  <si>
    <t>גזית גלוב אגח ד- גזית-גלוב בע"מ</t>
  </si>
  <si>
    <t>1260397</t>
  </si>
  <si>
    <t>520033234</t>
  </si>
  <si>
    <t>25/09/06</t>
  </si>
  <si>
    <t>גזית גלוב אגח י- גזית-גלוב בע"מ</t>
  </si>
  <si>
    <t>1260488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</si>
  <si>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</si>
  <si>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</si>
  <si>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</si>
  <si>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</si>
  <si>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</si>
  <si>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</si>
  <si>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דקסה הנפקה יג נדחה- דקסיה ישראל הנפקות בע"מ</t>
  </si>
  <si>
    <t>1125194</t>
  </si>
  <si>
    <t>הראל הנפק אגח ו- הראל ביטוח מימון והנפקות בע"מ</t>
  </si>
  <si>
    <t>1126069</t>
  </si>
  <si>
    <t>14/05/14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</si>
  <si>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</si>
  <si>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</si>
  <si>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</si>
  <si>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</si>
  <si>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27/05/10</t>
  </si>
  <si>
    <t>הראל הנפקות ה- הראל ביטוח מימון והנפקות בע"מ</t>
  </si>
  <si>
    <t>1119221</t>
  </si>
  <si>
    <t>ישרס אגח טו- ישרס חברה להשקעות בע"מ</t>
  </si>
  <si>
    <t>6130207</t>
  </si>
  <si>
    <t>520017807</t>
  </si>
  <si>
    <t>04/09/16</t>
  </si>
  <si>
    <t>ישרס אגח טז- ישרס חברה להשקעות בע"מ</t>
  </si>
  <si>
    <t>6130223</t>
  </si>
  <si>
    <t>01/02/18</t>
  </si>
  <si>
    <t>ישרס אגח יג- ישרס חברה להשקעות בע"מ</t>
  </si>
  <si>
    <t>6130181</t>
  </si>
  <si>
    <t>כללביט אגח ג- כללביט מימון בע"מ</t>
  </si>
  <si>
    <t>1120120</t>
  </si>
  <si>
    <t>28/07/10</t>
  </si>
  <si>
    <t>כללביט אגח ט- כללביט מימון בע"מ</t>
  </si>
  <si>
    <t>1136050</t>
  </si>
  <si>
    <t>22/07/15</t>
  </si>
  <si>
    <t>מבני תעשיה יח- מבני תעשיה בע"מ</t>
  </si>
  <si>
    <t>2260479</t>
  </si>
  <si>
    <t>520024126</t>
  </si>
  <si>
    <t>16/05/16</t>
  </si>
  <si>
    <t>מגה אור אגח ח- מגה אור החזקות בע"מ</t>
  </si>
  <si>
    <t>1147602</t>
  </si>
  <si>
    <t>513257873</t>
  </si>
  <si>
    <t>13/06/18</t>
  </si>
  <si>
    <t>מז טפ הנפק הת47- מזרחי טפחות חברה להנפקות בע"מ</t>
  </si>
  <si>
    <t>2310233</t>
  </si>
  <si>
    <t>19/12/17</t>
  </si>
  <si>
    <t>מנורה הון אגח א- מנורה מבטחים גיוס הון בע"מ</t>
  </si>
  <si>
    <t>1103670</t>
  </si>
  <si>
    <t>513937714</t>
  </si>
  <si>
    <t>16/05/07</t>
  </si>
  <si>
    <t>מנורה מבטחים אגח א- מנורה מבטחים החזקות בע"מ</t>
  </si>
  <si>
    <t>5660048</t>
  </si>
  <si>
    <t>520007469</t>
  </si>
  <si>
    <t>25/03/10</t>
  </si>
  <si>
    <t>סלע נדלן אגח ב- סלע קפיטל נדל"ן בע"מ</t>
  </si>
  <si>
    <t>1132927</t>
  </si>
  <si>
    <t>513992529</t>
  </si>
  <si>
    <t>21/09/16</t>
  </si>
  <si>
    <t>סלע נדלן ג- סלע קפיטל נדל"ן בע"מ</t>
  </si>
  <si>
    <t>1138973</t>
  </si>
  <si>
    <t>16/08/16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</si>
  <si>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</si>
  <si>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</si>
  <si>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</si>
  <si>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</si>
  <si>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</si>
  <si>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</si>
  <si>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</si>
  <si>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17/11/10</t>
  </si>
  <si>
    <t>פניקס הון אגח ה- הפניקס גיוסי הון (2009) בע"מ</t>
  </si>
  <si>
    <t>1135417</t>
  </si>
  <si>
    <t>05/03/17</t>
  </si>
  <si>
    <t>שה נדחה דיסקונט מנפיקים   א'- דיסקונט מנפיקים בע"מ</t>
  </si>
  <si>
    <t>7480098</t>
  </si>
  <si>
    <t>16/04/09</t>
  </si>
  <si>
    <t>שלמה החז אגח יח- ש. שלמה החזקות בע"מ לשעבר ניו קופל</t>
  </si>
  <si>
    <t>1410307</t>
  </si>
  <si>
    <t>520034372</t>
  </si>
  <si>
    <t>11/10/18</t>
  </si>
  <si>
    <t>*אגוד  הנפק התח יט- אגוד הנפקות בע"מ</t>
  </si>
  <si>
    <t>1124080</t>
  </si>
  <si>
    <t>513668277</t>
  </si>
  <si>
    <t>A1.IL</t>
  </si>
  <si>
    <t>06/11/12</t>
  </si>
  <si>
    <t>בילאומי הנפקות כד- הבנק הבינלאומי הראשון לישראל בע"מ</t>
  </si>
  <si>
    <t>1151000</t>
  </si>
  <si>
    <t>520029083</t>
  </si>
  <si>
    <t>A+.IL</t>
  </si>
  <si>
    <t>16/07/18</t>
  </si>
  <si>
    <t>בינלאומי הנפק התח כב- הבינלאומי הראשון הנפקות בע"מ</t>
  </si>
  <si>
    <t>1138585</t>
  </si>
  <si>
    <t>29/12/16</t>
  </si>
  <si>
    <t>בינלאומי הנפקות התחייבות (COCO)- הבינלאומי הראשון הנפקות בע"מ</t>
  </si>
  <si>
    <t>1142058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</si>
  <si>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</si>
  <si>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</si>
  <si>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</si>
  <si>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</si>
  <si>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</si>
  <si>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</si>
  <si>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דרבן אגח ד- דרבן השקעות בע"מ</t>
  </si>
  <si>
    <t>4110094</t>
  </si>
  <si>
    <t>520038902</t>
  </si>
  <si>
    <t>הפניקס אגח 1 הפך סחיר 7670094- הפניקס אחזקות בע"מ</t>
  </si>
  <si>
    <t>7670102</t>
  </si>
  <si>
    <t>520017450</t>
  </si>
  <si>
    <t>ירושלים הנ סדרה ט- ירושלים מימון והנפקות (2005) בע"מ</t>
  </si>
  <si>
    <t>1127422</t>
  </si>
  <si>
    <t>513682146</t>
  </si>
  <si>
    <t>23/11/15</t>
  </si>
  <si>
    <t>מבני תעשיה  אגח כ- מבני תעשיה בע"מ</t>
  </si>
  <si>
    <t>2260495</t>
  </si>
  <si>
    <t>04/09/17</t>
  </si>
  <si>
    <t>מבני תעשיה אגח יז- מבני תעשיה בע"מ</t>
  </si>
  <si>
    <t>2260446</t>
  </si>
  <si>
    <t>22/02/17</t>
  </si>
  <si>
    <t>מזרחי טפחות אגח א'- בנק מזרחי טפחות בע"מ</t>
  </si>
  <si>
    <t>6950083</t>
  </si>
  <si>
    <t>520000522</t>
  </si>
  <si>
    <t>24/09/09</t>
  </si>
  <si>
    <t>נכסים ובניין 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</si>
  <si>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</si>
  <si>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</si>
  <si>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</si>
  <si>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</si>
  <si>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</si>
  <si>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17/06/15</t>
  </si>
  <si>
    <t>סלקום אגח ח- סלקום ישראל בע"מ</t>
  </si>
  <si>
    <t>1132828</t>
  </si>
  <si>
    <t>05/02/15</t>
  </si>
  <si>
    <t>רבוע נדלן אגח ד- רבוע כחול נדל"ן בע"מ</t>
  </si>
  <si>
    <t>1119999</t>
  </si>
  <si>
    <t>513765859</t>
  </si>
  <si>
    <t>רבוע נדלן אגח ה- רבוע כחול נדל"ן בע"מ</t>
  </si>
  <si>
    <t>1130467</t>
  </si>
  <si>
    <t>29/01/14</t>
  </si>
  <si>
    <t>רבוע נדלן אגח ז- רבוע כחול נדל"ן בע"מ</t>
  </si>
  <si>
    <t>1140615</t>
  </si>
  <si>
    <t>09/04/17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</si>
  <si>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</si>
  <si>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</si>
  <si>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</si>
  <si>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</si>
  <si>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</si>
  <si>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</si>
  <si>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25/02/13</t>
  </si>
  <si>
    <t>*שיכון ובינוי אגח 6- שיכון ובינוי - אחזקות בע"מ</t>
  </si>
  <si>
    <t>1129733</t>
  </si>
  <si>
    <t>520021171</t>
  </si>
  <si>
    <t>A.IL</t>
  </si>
  <si>
    <t>27/01/14</t>
  </si>
  <si>
    <t>אשדר אגח א- אשדר חברה לבניה בע"מ</t>
  </si>
  <si>
    <t>1104330</t>
  </si>
  <si>
    <t>510609761</t>
  </si>
  <si>
    <t>10/06/07</t>
  </si>
  <si>
    <t>אשטרום נכ אגח 7- אשטרום נכסים בע"מ</t>
  </si>
  <si>
    <t>2510139</t>
  </si>
  <si>
    <t>520036617</t>
  </si>
  <si>
    <t>אשטרום נכ אגח 8- אשטרום נכסים בע"מ</t>
  </si>
  <si>
    <t>2510162</t>
  </si>
  <si>
    <t>דיסקונט שה 1 סחיר- בנק דיסקונט לישראל בע"מ</t>
  </si>
  <si>
    <t>6910095</t>
  </si>
  <si>
    <t>28/09/08</t>
  </si>
  <si>
    <t>דלק קבוצה אגח יג- קבוצת דלק בע"מ</t>
  </si>
  <si>
    <t>1105543</t>
  </si>
  <si>
    <t>520044322</t>
  </si>
  <si>
    <t>השקעה ואחזקות</t>
  </si>
  <si>
    <t>דלק קבוצה אגח כב- קבוצת דלק בע"מ</t>
  </si>
  <si>
    <t>1106046</t>
  </si>
  <si>
    <t>22/09/08</t>
  </si>
  <si>
    <t>ישפרו.ק2- ישפרו חברה ישראלית להשכרת מבנים בע"מ</t>
  </si>
  <si>
    <t>7430069</t>
  </si>
  <si>
    <t>520029208</t>
  </si>
  <si>
    <t>כלכלית ים אגח טו- כלכלית ירושלים בע"מ</t>
  </si>
  <si>
    <t>1980416</t>
  </si>
  <si>
    <t>520017070</t>
  </si>
  <si>
    <t>11/07/17</t>
  </si>
  <si>
    <t>כלכלית ירושלים אגח יב- כלכלית ירושלים בע"מ</t>
  </si>
  <si>
    <t>1980358</t>
  </si>
  <si>
    <t>23/12/14</t>
  </si>
  <si>
    <t>מגה אור   אגח ו- מגה אור החזקות בע"מ</t>
  </si>
  <si>
    <t>1138668</t>
  </si>
  <si>
    <t>25/07/18</t>
  </si>
  <si>
    <t>אדגר אגח ז- אדגר השקעות ופיתוח בע"מ</t>
  </si>
  <si>
    <t>1820158</t>
  </si>
  <si>
    <t>520035171</t>
  </si>
  <si>
    <t>A3.IL</t>
  </si>
  <si>
    <t>אדגר אגח ט- אדגר השקעות ופיתוח בע"מ</t>
  </si>
  <si>
    <t>1820190</t>
  </si>
  <si>
    <t>אלבר סד יג- אלבר שירותי מימונית בע"מ</t>
  </si>
  <si>
    <t>1127588</t>
  </si>
  <si>
    <t>512025891</t>
  </si>
  <si>
    <t>14/08/13</t>
  </si>
  <si>
    <t>אפריקה נכסים אגח ו- אפריקה ישראל נכסים בע"מ</t>
  </si>
  <si>
    <t>1129550</t>
  </si>
  <si>
    <t>510560188</t>
  </si>
  <si>
    <t>21/08/13</t>
  </si>
  <si>
    <t>בזן אגח א- בתי זקוק לנפט בע"מ</t>
  </si>
  <si>
    <t>2590255</t>
  </si>
  <si>
    <t>520036658</t>
  </si>
  <si>
    <t>A-.IL</t>
  </si>
  <si>
    <t>27/11/08</t>
  </si>
  <si>
    <t>דה לסר אגח ב- דה לסר גרופ לימיטד</t>
  </si>
  <si>
    <t>1118587</t>
  </si>
  <si>
    <t>1513</t>
  </si>
  <si>
    <t>דה לסר אגח ג- דה לסר גרופ לימיטד</t>
  </si>
  <si>
    <t>1127299</t>
  </si>
  <si>
    <t>25/12/12</t>
  </si>
  <si>
    <t>דה לסר אגח ד- דה לסר גרופ לימיטד</t>
  </si>
  <si>
    <t>1132059</t>
  </si>
  <si>
    <t>30/04/14</t>
  </si>
  <si>
    <t>הכשרת ישוב אגח 17- חברת הכשרת הישוב בישראל בע"מ</t>
  </si>
  <si>
    <t>6120182</t>
  </si>
  <si>
    <t>520020116</t>
  </si>
  <si>
    <t>01/01/14</t>
  </si>
  <si>
    <t>ירושלים הנ סדרה 10 נ- ירושלים מימון והנפקות (2005) בע"מ</t>
  </si>
  <si>
    <t>1127414</t>
  </si>
  <si>
    <t>23/03/16</t>
  </si>
  <si>
    <t>אלדן תחבורה אגח ד'- אלדן תחבורה בע"מ</t>
  </si>
  <si>
    <t>1140821</t>
  </si>
  <si>
    <t>510454333</t>
  </si>
  <si>
    <t>Baa1.IL</t>
  </si>
  <si>
    <t>16/04/18</t>
  </si>
  <si>
    <t>דיסקונט השקעות אגח ו- חברת השקעות דיסקונט בע"מ</t>
  </si>
  <si>
    <t>6390207</t>
  </si>
  <si>
    <t>520023896</t>
  </si>
  <si>
    <t>BBB+.IL</t>
  </si>
  <si>
    <t>24/05/07</t>
  </si>
  <si>
    <t>דיסקונט השקעות אגח ח- חברת השקעות דיסקונט בע"מ</t>
  </si>
  <si>
    <t>6390223</t>
  </si>
  <si>
    <t>15/08/11</t>
  </si>
  <si>
    <t>הכשרה לביטוח אגח 2- הכשרת הישוב חברה לביטוח בע"מ</t>
  </si>
  <si>
    <t>1131218</t>
  </si>
  <si>
    <t>520042177</t>
  </si>
  <si>
    <t>Baa2.IL</t>
  </si>
  <si>
    <t>12/02/14</t>
  </si>
  <si>
    <t>אדרי-אל   אגח ב(ריבית לקבל)- אדרי-אל החזקות בע"מ</t>
  </si>
  <si>
    <t>1123371</t>
  </si>
  <si>
    <t>513910091</t>
  </si>
  <si>
    <t>D.IL</t>
  </si>
  <si>
    <t>13/01/13</t>
  </si>
  <si>
    <t>קרדן אן וי אגח א- קרדן אן.וי.</t>
  </si>
  <si>
    <t>1105535</t>
  </si>
  <si>
    <t>1239114</t>
  </si>
  <si>
    <t>קרדן אן וי אגח ב- קרדן אן.וי.</t>
  </si>
  <si>
    <t>1113034</t>
  </si>
  <si>
    <t>16/12/08</t>
  </si>
  <si>
    <t>אלביט הדמיה ט- אלביט הדמיה בע"מ</t>
  </si>
  <si>
    <t>1131275</t>
  </si>
  <si>
    <t>520043035</t>
  </si>
  <si>
    <t>21/02/14</t>
  </si>
  <si>
    <t>אלעזרא  אגח ב- אלעזרא החזקות בע"מ</t>
  </si>
  <si>
    <t>1128289</t>
  </si>
  <si>
    <t>513785634</t>
  </si>
  <si>
    <t>06/05/13</t>
  </si>
  <si>
    <t>אפריקה אגח כו- אפריקה-ישראל להשקעות בע"מ</t>
  </si>
  <si>
    <t>6110365</t>
  </si>
  <si>
    <t>520005067</t>
  </si>
  <si>
    <t>16/05/10</t>
  </si>
  <si>
    <t>אפריקה אגח כח- אפריקה-ישראל להשקעות בע"מ</t>
  </si>
  <si>
    <t>6110480</t>
  </si>
  <si>
    <t>04/11/14</t>
  </si>
  <si>
    <t>פולאר השק אגח ו- פולאר השקעות בע"מ</t>
  </si>
  <si>
    <t>6980247</t>
  </si>
  <si>
    <t>520025057</t>
  </si>
  <si>
    <t>07/11/07</t>
  </si>
  <si>
    <t>פלאזה סנטרס אגח ב- פלאזה סנטרס</t>
  </si>
  <si>
    <t>1109503</t>
  </si>
  <si>
    <t>33248324</t>
  </si>
  <si>
    <t>14/02/08</t>
  </si>
  <si>
    <t>מזרחי אגח 41- מזרחי טפחות חברה להנפקות בע"מ</t>
  </si>
  <si>
    <t>2310175</t>
  </si>
  <si>
    <t>25/04/17</t>
  </si>
  <si>
    <t>מזרחי הנפקות 40- מזרחי טפחות חברה להנפקות בע"מ</t>
  </si>
  <si>
    <t>2310167</t>
  </si>
  <si>
    <t>עמידר     אגח א- עמידר</t>
  </si>
  <si>
    <t>1143585</t>
  </si>
  <si>
    <t>520017393</t>
  </si>
  <si>
    <t>26/03/18</t>
  </si>
  <si>
    <t>פועלים הנפקות אגח 29- הפועלים הנפקות בע"מ</t>
  </si>
  <si>
    <t>1940485</t>
  </si>
  <si>
    <t>אלביט מערכות אגח א- אלביט מערכות בע"מ</t>
  </si>
  <si>
    <t>1119635</t>
  </si>
  <si>
    <t>520043027</t>
  </si>
  <si>
    <t>ביטחוניות</t>
  </si>
  <si>
    <t>16/11/11</t>
  </si>
  <si>
    <t>בינלאומי הנפקות אגח ח- הבינלאומי הראשון הנפקות בע"מ</t>
  </si>
  <si>
    <t>1134212</t>
  </si>
  <si>
    <t>14/01/15</t>
  </si>
  <si>
    <t>דיסקונט אג"ח יג- בנק דיסקונט לישראל בע"מ</t>
  </si>
  <si>
    <t>7480155</t>
  </si>
  <si>
    <t>דיסקונט אגח יד- בנק דיסקונט לישראל בע"מ</t>
  </si>
  <si>
    <t>7480163</t>
  </si>
  <si>
    <t>מרכנתיל  ב- מרכנתיל הנפקות בע"מ</t>
  </si>
  <si>
    <t>1138205</t>
  </si>
  <si>
    <t>513686154</t>
  </si>
  <si>
    <t>31/03/16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</si>
  <si>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</si>
  <si>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</si>
  <si>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</si>
  <si>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</si>
  <si>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15/09/08</t>
  </si>
  <si>
    <t>*אמות אגח ה- אמות השקעות בע"מ</t>
  </si>
  <si>
    <t>1138114</t>
  </si>
  <si>
    <t>03/01/17</t>
  </si>
  <si>
    <t>*גב ים אגח ח- חברת גב-ים לקרקעות בע"מ</t>
  </si>
  <si>
    <t>7590151</t>
  </si>
  <si>
    <t>10/09/17</t>
  </si>
  <si>
    <t>*שטראוס אגח ה- שטראוס גרופ בע"מ</t>
  </si>
  <si>
    <t>7460389</t>
  </si>
  <si>
    <t>520003781</t>
  </si>
  <si>
    <t>מזון</t>
  </si>
  <si>
    <t>05/07/17</t>
  </si>
  <si>
    <t>בזק אגח 7- בזק החברה הישראלית לתקשורת בע"מ</t>
  </si>
  <si>
    <t>2300150</t>
  </si>
  <si>
    <t>בזק אגח 9- בזק החברה הישראלית לתקשורת בע"מ</t>
  </si>
  <si>
    <t>2300176</t>
  </si>
  <si>
    <t>בלל שה נד 201- בנק לאומי לישראל בע"מ</t>
  </si>
  <si>
    <t>6040158</t>
  </si>
  <si>
    <t>דה זראסאי אגח ד- דה זראסאי גרופ לטד</t>
  </si>
  <si>
    <t>1147560</t>
  </si>
  <si>
    <t>1604</t>
  </si>
  <si>
    <t>05/06/18</t>
  </si>
  <si>
    <t>דיסקונט מנפיקים הת ה- דיסקונט מנפיקים בע"מ</t>
  </si>
  <si>
    <t>7480031</t>
  </si>
  <si>
    <t>18/11/08</t>
  </si>
  <si>
    <t>דקסיה הנ אגח יא- דקסיה ישראל הנפקות בע"מ</t>
  </si>
  <si>
    <t>1134154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</si>
  <si>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</si>
  <si>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</si>
  <si>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</si>
  <si>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</si>
  <si>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כה דיסקונט סידרה יא 6.2010- בנק דיסקונט לישראל בע"מ</t>
  </si>
  <si>
    <t>6910137</t>
  </si>
  <si>
    <t>17/08/10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</si>
  <si>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</si>
  <si>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</si>
  <si>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</si>
  <si>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</si>
  <si>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</si>
  <si>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24/01/16</t>
  </si>
  <si>
    <t>לאומי שה נד 301- בנק לאומי לישראל בע"מ</t>
  </si>
  <si>
    <t>6040265</t>
  </si>
  <si>
    <t>סילברסטין אגח א- סילברסטין נכסים לימיטד</t>
  </si>
  <si>
    <t>1145598</t>
  </si>
  <si>
    <t>1970336</t>
  </si>
  <si>
    <t>09/05/18</t>
  </si>
  <si>
    <t>שופרסל אגח ה- שופר-סל בע"מ</t>
  </si>
  <si>
    <t>7770209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</si>
  <si>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</si>
  <si>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</si>
  <si>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</si>
  <si>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</si>
  <si>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</si>
  <si>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10/05/17</t>
  </si>
  <si>
    <t>*אלקטרה אגח ה- אלקטרה בע"מ</t>
  </si>
  <si>
    <t>7390222</t>
  </si>
  <si>
    <t>520028911</t>
  </si>
  <si>
    <t>אלקטרוניקה ואופטיקה</t>
  </si>
  <si>
    <t>10/12/18</t>
  </si>
  <si>
    <t>*פז נפט  ה- פז חברת הנפט בע"מ</t>
  </si>
  <si>
    <t>1139534</t>
  </si>
  <si>
    <t>*פז נפט אגח ג- פז חברת הנפט בע"מ</t>
  </si>
  <si>
    <t>1114073</t>
  </si>
  <si>
    <t>28/04/10</t>
  </si>
  <si>
    <t>*פז נפט אגח ד- פז חברת הנפט בע"מ</t>
  </si>
  <si>
    <t>1132505</t>
  </si>
  <si>
    <t>28/07/14</t>
  </si>
  <si>
    <t>ביג אגח ו- ביג מרכזי קניות (2004) בע"מ</t>
  </si>
  <si>
    <t>1132521</t>
  </si>
  <si>
    <t>19/06/14</t>
  </si>
  <si>
    <t>דה זראסאי אג ג- דה זראסאי גרופ לטד</t>
  </si>
  <si>
    <t>1137975</t>
  </si>
  <si>
    <t>25/05/16</t>
  </si>
  <si>
    <t>הראל הנפ אגח טו- הראל ביטוח מימון והנפקות בע"מ</t>
  </si>
  <si>
    <t>1143130</t>
  </si>
  <si>
    <t>06/12/18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</si>
  <si>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</si>
  <si>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</si>
  <si>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</si>
  <si>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</si>
  <si>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03/04/16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</si>
  <si>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</si>
  <si>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</si>
  <si>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</si>
  <si>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</si>
  <si>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</si>
  <si>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ישרס אגח יד- ישרס חברה להשקעות בע"מ</t>
  </si>
  <si>
    <t>6130199</t>
  </si>
  <si>
    <t>12/02/18</t>
  </si>
  <si>
    <t>כללביט אגח י'- כללביט מימון בע"מ</t>
  </si>
  <si>
    <t>1136068</t>
  </si>
  <si>
    <t>מז טפ הנפק הת8- מזרחי טפחות חברה להנפקות בע"מ</t>
  </si>
  <si>
    <t>2310266</t>
  </si>
  <si>
    <t>21/10/18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</si>
  <si>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</si>
  <si>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</si>
  <si>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</si>
  <si>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</si>
  <si>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</si>
  <si>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</si>
  <si>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</si>
  <si>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</si>
  <si>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</si>
  <si>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</si>
  <si>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</si>
  <si>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20/06/16</t>
  </si>
  <si>
    <t>*אגוד הנפ התח יח- אגוד הנפקות בע"מ</t>
  </si>
  <si>
    <t>1121854</t>
  </si>
  <si>
    <t>*אלקטרה    אגח ד- אלקטרה בע"מ</t>
  </si>
  <si>
    <t>7390149</t>
  </si>
  <si>
    <t>אלדן תחבורה  א- אלדן תחבורה בע"מ</t>
  </si>
  <si>
    <t>1134840</t>
  </si>
  <si>
    <t>02/03/15</t>
  </si>
  <si>
    <t>אלדן תחבורה  ב- אלדן תחבורה בע"מ</t>
  </si>
  <si>
    <t>1138254</t>
  </si>
  <si>
    <t>13/04/16</t>
  </si>
  <si>
    <t>אלדן תחבורה אגח ג- אלדן תחבורה בע"מ</t>
  </si>
  <si>
    <t>1140813</t>
  </si>
  <si>
    <t>05/02/18</t>
  </si>
  <si>
    <t>דיסקונט התחי נד- בנק דיסקונט לישראל בע"מ</t>
  </si>
  <si>
    <t>6910160</t>
  </si>
  <si>
    <t>10/01/17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</si>
  <si>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</si>
  <si>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</si>
  <si>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</si>
  <si>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</si>
  <si>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</si>
  <si>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</si>
  <si>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21/08/17</t>
  </si>
  <si>
    <t>לייטסטון אגח א- לייטסטון אנטרפרייזס לימיטד</t>
  </si>
  <si>
    <t>1133891</t>
  </si>
  <si>
    <t>1630</t>
  </si>
  <si>
    <t>06/08/15</t>
  </si>
  <si>
    <t>מבני תעשיה אגח טז- מבני תעשיה בע"מ</t>
  </si>
  <si>
    <t>2260438</t>
  </si>
  <si>
    <t>מבני תעשייה אגח טו- מבני תעשיה בע"מ</t>
  </si>
  <si>
    <t>2260420</t>
  </si>
  <si>
    <t>08/12/14</t>
  </si>
  <si>
    <t>מגה אור אגח ה- מגה אור החזקות בע"מ</t>
  </si>
  <si>
    <t>1132687</t>
  </si>
  <si>
    <t>29/09/16</t>
  </si>
  <si>
    <t>מויניאן אגח א- מויניאן לימיטד</t>
  </si>
  <si>
    <t>1135656</t>
  </si>
  <si>
    <t>1643</t>
  </si>
  <si>
    <t>27/05/15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</si>
  <si>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</si>
  <si>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</si>
  <si>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</si>
  <si>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</si>
  <si>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</si>
  <si>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</si>
  <si>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נכסים ובנ אגח ז- חברה לנכסים ולבנין בע"מ</t>
  </si>
  <si>
    <t>6990196</t>
  </si>
  <si>
    <t>סלקום אגח ז- סלקום ישראל בע"מ</t>
  </si>
  <si>
    <t>1126002</t>
  </si>
  <si>
    <t>סלקום אגח ט- סלקום ישראל בע"מ</t>
  </si>
  <si>
    <t>1132836</t>
  </si>
  <si>
    <t>סלקום אגח יב- סלקום ישראל בע"מ</t>
  </si>
  <si>
    <t>1143080</t>
  </si>
  <si>
    <t>26/07/18</t>
  </si>
  <si>
    <t>סלקום י"א 3.55%- סלקום ישראל בע"מ</t>
  </si>
  <si>
    <t>1139252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</si>
  <si>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</si>
  <si>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</si>
  <si>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</si>
  <si>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</si>
  <si>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</si>
  <si>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</si>
  <si>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</si>
  <si>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</si>
  <si>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</si>
  <si>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</si>
  <si>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</si>
  <si>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</si>
  <si>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11/12/16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</si>
  <si>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</si>
  <si>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</si>
  <si>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</si>
  <si>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</si>
  <si>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</si>
  <si>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514874155</t>
  </si>
  <si>
    <t>מתכת ומוצרי בניה</t>
  </si>
  <si>
    <t>שפיר הנדסה  אג"ח א- שפיר הנדסה ותעשיה בע"מ</t>
  </si>
  <si>
    <t>1136134</t>
  </si>
  <si>
    <t>05/08/15</t>
  </si>
  <si>
    <t>*אגוד הנפקות שה נד 2- אגוד הנפקות בע"מ</t>
  </si>
  <si>
    <t>1115286</t>
  </si>
  <si>
    <t>09/06/10</t>
  </si>
  <si>
    <t>*אזורים אגח 10- אזורים-חברה להשקעות בפתוח ובבנין בע"מ</t>
  </si>
  <si>
    <t>7150345</t>
  </si>
  <si>
    <t>17/02/14</t>
  </si>
  <si>
    <t>*אזורים אגח 11- אזורים-חברה להשקעות בפתוח ובבנין בע"מ</t>
  </si>
  <si>
    <t>7150352</t>
  </si>
  <si>
    <t>28/09/14</t>
  </si>
  <si>
    <t>איידיאיי הנפקות התחייבות ה- איי.די.איי. הנפקות (2010) בע"מ</t>
  </si>
  <si>
    <t>1155878</t>
  </si>
  <si>
    <t>514486042</t>
  </si>
  <si>
    <t>או פי סי  אגח א- או.פי.סי. אנרגיה בע"מ</t>
  </si>
  <si>
    <t>1141589</t>
  </si>
  <si>
    <t>514401702</t>
  </si>
  <si>
    <t>20/08/17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</si>
  <si>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</si>
  <si>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</si>
  <si>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</si>
  <si>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</si>
  <si>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</si>
  <si>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אלבר אג"ח יד- אלבר שירותי מימונית בע"מ</t>
  </si>
  <si>
    <t>1132562</t>
  </si>
  <si>
    <t>בזן אגח ד- בתי זקוק לנפט בע"מ</t>
  </si>
  <si>
    <t>2590362</t>
  </si>
  <si>
    <t>בזן אגח ה- בתי זקוק לנפט בע"מ</t>
  </si>
  <si>
    <t>2590388</t>
  </si>
  <si>
    <t>30/05/16</t>
  </si>
  <si>
    <t>דה לסר ה- דה לסר גרופ לימיטד</t>
  </si>
  <si>
    <t>1135664</t>
  </si>
  <si>
    <t>21/05/15</t>
  </si>
  <si>
    <t>דלשה קפיטל אגחב- דלשה קפיטל</t>
  </si>
  <si>
    <t>1137314</t>
  </si>
  <si>
    <t>12950</t>
  </si>
  <si>
    <t>13/01/16</t>
  </si>
  <si>
    <t>טן דלק אגח ג- טן-חברה לדלק בע"מ</t>
  </si>
  <si>
    <t>1131457</t>
  </si>
  <si>
    <t>511540809</t>
  </si>
  <si>
    <t>27/02/14</t>
  </si>
  <si>
    <t>פטרוכימים אגח 1- מפעלים פטרוכימיים בישראל בע"מ</t>
  </si>
  <si>
    <t>7560154</t>
  </si>
  <si>
    <t>520029315</t>
  </si>
  <si>
    <t>29/06/15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</si>
  <si>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</si>
  <si>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</si>
  <si>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</si>
  <si>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</si>
  <si>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</si>
  <si>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</si>
  <si>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</si>
  <si>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</si>
  <si>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</si>
  <si>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</si>
  <si>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</si>
  <si>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18/07/17</t>
  </si>
  <si>
    <t>בזן אגח ו- בתי זקוק לנפט בע"מ</t>
  </si>
  <si>
    <t>2590396</t>
  </si>
  <si>
    <t>03/06/15</t>
  </si>
  <si>
    <t>סה"כ אחר</t>
  </si>
  <si>
    <t>DEVTAM 5.082% 30/12/2023- דלק ואבנר תמר בונד בע"מ</t>
  </si>
  <si>
    <t>il0011321747</t>
  </si>
  <si>
    <t>בלומברג</t>
  </si>
  <si>
    <t>514914001</t>
  </si>
  <si>
    <t>Energy</t>
  </si>
  <si>
    <t>BBB-.IL</t>
  </si>
  <si>
    <t>19/05/14</t>
  </si>
  <si>
    <t>DEVTAM 5.412% 30/12/2025- דלק ואבנר תמר בונד בע"מ</t>
  </si>
  <si>
    <t>il0011321820</t>
  </si>
  <si>
    <t>ICLIT 6.375 31/05/2038- israel chemicals limited</t>
  </si>
  <si>
    <t>IL0028103310</t>
  </si>
  <si>
    <t>Materials</t>
  </si>
  <si>
    <t>BBB-</t>
  </si>
  <si>
    <t>24/05/18</t>
  </si>
  <si>
    <t>TEVA 6 144 04/24- טבע תעשיות פרמצבטיות בע"מ</t>
  </si>
  <si>
    <t>US88167AAL52</t>
  </si>
  <si>
    <t>520013954</t>
  </si>
  <si>
    <t>Pharmaceuticals &amp; Biotechnology</t>
  </si>
  <si>
    <t>Ba2</t>
  </si>
  <si>
    <t>15/03/18</t>
  </si>
  <si>
    <t>TEVA 6.75 144 3/28- טבע תעשיות פרמצבטיות בע"מ</t>
  </si>
  <si>
    <t>US88167AAK79</t>
  </si>
  <si>
    <t>BB</t>
  </si>
  <si>
    <t>ALIBABA GROUPHOLDING- ALIBABA COM LTD</t>
  </si>
  <si>
    <t>US01609WAS17</t>
  </si>
  <si>
    <t>10825</t>
  </si>
  <si>
    <t>Software &amp; Services</t>
  </si>
  <si>
    <t>A+</t>
  </si>
  <si>
    <t>22/01/18</t>
  </si>
  <si>
    <t>CNOOC CURTIS FUNDING NO1- CNOOC Limited</t>
  </si>
  <si>
    <t>USQ25738AA54</t>
  </si>
  <si>
    <t>10036</t>
  </si>
  <si>
    <t>Utilities</t>
  </si>
  <si>
    <t>04/03/18</t>
  </si>
  <si>
    <t>CNOOC FINANCE 2013 LTD- CNOOC FINANCE</t>
  </si>
  <si>
    <t>US12625GAC87</t>
  </si>
  <si>
    <t>27652</t>
  </si>
  <si>
    <t>22/02/18</t>
  </si>
  <si>
    <t>SINOPEC GRP 10/23- SINOPEC GRP 10/23</t>
  </si>
  <si>
    <t>USG8200QAB26</t>
  </si>
  <si>
    <t>27654</t>
  </si>
  <si>
    <t>EMPRESA DE TRANSPORTE- EMPRESA DE TRANSPORTE</t>
  </si>
  <si>
    <t>USP37466AJ19</t>
  </si>
  <si>
    <t>27653</t>
  </si>
  <si>
    <t>BAIDU INC- BAIDU INC</t>
  </si>
  <si>
    <t>US056752AM06</t>
  </si>
  <si>
    <t>27852</t>
  </si>
  <si>
    <t>Media</t>
  </si>
  <si>
    <t>A3</t>
  </si>
  <si>
    <t>15/11/18</t>
  </si>
  <si>
    <t>BIDU 3.875 09/23- Baidu.com, Inc</t>
  </si>
  <si>
    <t>US056752AK40</t>
  </si>
  <si>
    <t>10041</t>
  </si>
  <si>
    <t>02/04/18</t>
  </si>
  <si>
    <t>COMCAST CORP- Comcast Corp</t>
  </si>
  <si>
    <t>US20030NCR08</t>
  </si>
  <si>
    <t>10088</t>
  </si>
  <si>
    <t>A-</t>
  </si>
  <si>
    <t>10/10/18</t>
  </si>
  <si>
    <t>DAIMLER FINANCE NA LLC- Daimler AG</t>
  </si>
  <si>
    <t>US233851DD33</t>
  </si>
  <si>
    <t>12112</t>
  </si>
  <si>
    <t>ZURNVX 5.125 6/48- DEMETER</t>
  </si>
  <si>
    <t>XS1795323952</t>
  </si>
  <si>
    <t>2833</t>
  </si>
  <si>
    <t>Insurance</t>
  </si>
  <si>
    <t>25/04/18</t>
  </si>
  <si>
    <t>AMERICAN EXPRESS CO- AMERICAN EXPRESS</t>
  </si>
  <si>
    <t>US025816CA56</t>
  </si>
  <si>
    <t>10019</t>
  </si>
  <si>
    <t>Diversified Financials</t>
  </si>
  <si>
    <t>BBB+</t>
  </si>
  <si>
    <t>Aquarius 6.375 09/24- Aquairus +Inv for swiss</t>
  </si>
  <si>
    <t>XS0901578681</t>
  </si>
  <si>
    <t>12621</t>
  </si>
  <si>
    <t>Capital Goods</t>
  </si>
  <si>
    <t>22/11/18</t>
  </si>
  <si>
    <t>DANONE SA- DANONE</t>
  </si>
  <si>
    <t>USF12033TN02</t>
  </si>
  <si>
    <t>11191</t>
  </si>
  <si>
    <t>Food, Beverage &amp; Tobacco</t>
  </si>
  <si>
    <t>ENIIM 4.75 09/12/28- Eni S.P.A</t>
  </si>
  <si>
    <t>US26874RAE80</t>
  </si>
  <si>
    <t>10139</t>
  </si>
  <si>
    <t>06/09/18</t>
  </si>
  <si>
    <t>HYUNDAI CAPITAL SERVICES- HYUNDAI CAPITAL SERVICES</t>
  </si>
  <si>
    <t>USY3815NBA82</t>
  </si>
  <si>
    <t>11002</t>
  </si>
  <si>
    <t>Automobiles &amp; Components</t>
  </si>
  <si>
    <t>05/03/18</t>
  </si>
  <si>
    <t>Ubs ag 5.125% 5/24- UBS AG</t>
  </si>
  <si>
    <t>CH0244100266</t>
  </si>
  <si>
    <t>10440</t>
  </si>
  <si>
    <t>10/06/14</t>
  </si>
  <si>
    <t>ABBOTT LABORATORIES 11/2023- Abbott laboratories</t>
  </si>
  <si>
    <t>US002824BE94</t>
  </si>
  <si>
    <t>10652</t>
  </si>
  <si>
    <t>Health Care Equipment &amp; Services</t>
  </si>
  <si>
    <t>BBB.IL</t>
  </si>
  <si>
    <t>ABNANV 4.4 3/28- ABN NV</t>
  </si>
  <si>
    <t>XS1586330604</t>
  </si>
  <si>
    <t>10002</t>
  </si>
  <si>
    <t>Banks</t>
  </si>
  <si>
    <t>AT&amp;T INC- AT&amp;T INC</t>
  </si>
  <si>
    <t>US00206RCE09</t>
  </si>
  <si>
    <t>10037</t>
  </si>
  <si>
    <t>Telecommunication Services</t>
  </si>
  <si>
    <t>BBB</t>
  </si>
  <si>
    <t>BAYER US FINANCE II LLC- Bayer AG</t>
  </si>
  <si>
    <t>US07274NAW39</t>
  </si>
  <si>
    <t>12075</t>
  </si>
  <si>
    <t>CBAAU 3.375 10/20/26- COMMONWEALTH BANK AUST</t>
  </si>
  <si>
    <t>XS1506401567</t>
  </si>
  <si>
    <t>11052</t>
  </si>
  <si>
    <t>CELGENE CORP- Celgene Corporation</t>
  </si>
  <si>
    <t>US151020BA12</t>
  </si>
  <si>
    <t>12418</t>
  </si>
  <si>
    <t>Baa2</t>
  </si>
  <si>
    <t>Hewlett Packard- HEWLETT-PACKARD CO</t>
  </si>
  <si>
    <t>usu42832ah59</t>
  </si>
  <si>
    <t>10191</t>
  </si>
  <si>
    <t>21/10/15</t>
  </si>
  <si>
    <t>PRU 4.5 9/47- PRUDENTIAL</t>
  </si>
  <si>
    <t>US744320AW24</t>
  </si>
  <si>
    <t>10860</t>
  </si>
  <si>
    <t>20/09/17</t>
  </si>
  <si>
    <t>Sprnts 3.36 9/21- SPRINT SPECTRUM</t>
  </si>
  <si>
    <t>US85208NAA81</t>
  </si>
  <si>
    <t>27324</t>
  </si>
  <si>
    <t>27/10/16</t>
  </si>
  <si>
    <t>Srenvx 5.75 15/08/50- Swiss life elm bv</t>
  </si>
  <si>
    <t>XS1261170515</t>
  </si>
  <si>
    <t>12108</t>
  </si>
  <si>
    <t>19/01/16</t>
  </si>
  <si>
    <t>T 4.1 2/28- T</t>
  </si>
  <si>
    <t>US00206RER93</t>
  </si>
  <si>
    <t>27666</t>
  </si>
  <si>
    <t>07/12/17</t>
  </si>
  <si>
    <t>16/09/77 4.75% PLC SSE- SSE PLC</t>
  </si>
  <si>
    <t>XS1572343744</t>
  </si>
  <si>
    <t>11139</t>
  </si>
  <si>
    <t>4.87  PETROLEOS- PETROLEOS MEXICANOS</t>
  </si>
  <si>
    <t>US71654QBB77</t>
  </si>
  <si>
    <t>12345</t>
  </si>
  <si>
    <t>AHTLN 5.25 08/01/26- ASHTEAD CAPITAL</t>
  </si>
  <si>
    <t>US045054AH68</t>
  </si>
  <si>
    <t>27724</t>
  </si>
  <si>
    <t>Commercial &amp; Professional Services</t>
  </si>
  <si>
    <t>ALLERGAN FUNDING- ALLERGAN INC</t>
  </si>
  <si>
    <t>US00507UAR23</t>
  </si>
  <si>
    <t>11089</t>
  </si>
  <si>
    <t>Baa3</t>
  </si>
  <si>
    <t>08/02/18</t>
  </si>
  <si>
    <t>ASHTEAD CAPITAL 5.62 10/24-10/22- ASHTEAD CAPITAL</t>
  </si>
  <si>
    <t>US045054AC71</t>
  </si>
  <si>
    <t>25/06/18</t>
  </si>
  <si>
    <t>CONAGRA BRANDS INC- Conagra foods inc</t>
  </si>
  <si>
    <t>US205887CA82</t>
  </si>
  <si>
    <t>12811</t>
  </si>
  <si>
    <t>23/10/18</t>
  </si>
  <si>
    <t>CONSTELLATION BRANDS INC- Constellation fund spc</t>
  </si>
  <si>
    <t>US21036PAX69</t>
  </si>
  <si>
    <t>12061</t>
  </si>
  <si>
    <t>Credit agricole sa- CREDIT AGRICOLE SA</t>
  </si>
  <si>
    <t>USF22797RT78</t>
  </si>
  <si>
    <t>10886</t>
  </si>
  <si>
    <t>24/01/14</t>
  </si>
  <si>
    <t>CROWN CASTLE INTL CORP- CROWN CASTLE INTL</t>
  </si>
  <si>
    <t>US22822VAJ08</t>
  </si>
  <si>
    <t>27630</t>
  </si>
  <si>
    <t>Real Estate</t>
  </si>
  <si>
    <t>23/01/18</t>
  </si>
  <si>
    <t>DISCOVERY COMMUNICATIONS- DISCOVERY COMMUNICATIONS</t>
  </si>
  <si>
    <t>US25470DAQ25</t>
  </si>
  <si>
    <t>27677</t>
  </si>
  <si>
    <t>ENTERPRISE PRODUCTS OPER- enterprise</t>
  </si>
  <si>
    <t>US29379VBM46</t>
  </si>
  <si>
    <t>27590</t>
  </si>
  <si>
    <t>25/08/17</t>
  </si>
  <si>
    <t>GM 5.25 03/26- GENERAL MOTORS CORP</t>
  </si>
  <si>
    <t>US37045XBG07</t>
  </si>
  <si>
    <t>10753</t>
  </si>
  <si>
    <t>01/03/16</t>
  </si>
  <si>
    <t>Lear 5.25 01/25- LEAR CORP</t>
  </si>
  <si>
    <t>US521865AX34</t>
  </si>
  <si>
    <t>27159</t>
  </si>
  <si>
    <t>18/08/16</t>
  </si>
  <si>
    <t>Macquarie Bank- MACQUARIE BANK LTD</t>
  </si>
  <si>
    <t>US55608YAB11</t>
  </si>
  <si>
    <t>27079</t>
  </si>
  <si>
    <t>11/06/15</t>
  </si>
  <si>
    <t>NXPI 4.875 03/24- NXP SEMICONDUCTORS NV</t>
  </si>
  <si>
    <t>USN65965AY61</t>
  </si>
  <si>
    <t>27264</t>
  </si>
  <si>
    <t>Semiconductors &amp; Semiconductor Equipment</t>
  </si>
  <si>
    <t>Orange 5.25% 29/12/49- Orange SA</t>
  </si>
  <si>
    <t>XS1028599287</t>
  </si>
  <si>
    <t>12727</t>
  </si>
  <si>
    <t>13/07/14</t>
  </si>
  <si>
    <t>STANDARD CHARTERED 4.3 02/27- Standard chartered plc</t>
  </si>
  <si>
    <t>XS1480699641</t>
  </si>
  <si>
    <t>12338</t>
  </si>
  <si>
    <t>22/08/16</t>
  </si>
  <si>
    <t>Trpcn 5.3 3/77- Trpcn</t>
  </si>
  <si>
    <t>US89356BAC28</t>
  </si>
  <si>
    <t>27588</t>
  </si>
  <si>
    <t>03/03/17</t>
  </si>
  <si>
    <t>VODAFONE GROUP- Vodafone Group</t>
  </si>
  <si>
    <t>XS1888180640</t>
  </si>
  <si>
    <t>10475</t>
  </si>
  <si>
    <t>03/10/18</t>
  </si>
  <si>
    <t>VW 4.625 PERP 06/28- Volkswagen intl fin</t>
  </si>
  <si>
    <t>XS1799939027</t>
  </si>
  <si>
    <t>16302</t>
  </si>
  <si>
    <t>27/06/18</t>
  </si>
  <si>
    <t>BECTON DICKINSON AND CO- BECTON DICKINSON</t>
  </si>
  <si>
    <t>US075887BT55</t>
  </si>
  <si>
    <t>27631</t>
  </si>
  <si>
    <t>BB+.IL</t>
  </si>
  <si>
    <t>BNP PARIBAS- BNP</t>
  </si>
  <si>
    <t>USF1R15XK854</t>
  </si>
  <si>
    <t>10053</t>
  </si>
  <si>
    <t>Ba1</t>
  </si>
  <si>
    <t>20/08/18</t>
  </si>
  <si>
    <t>DANBNK 7 PERP 26/06/2025- DANBNK</t>
  </si>
  <si>
    <t>XS1825417535</t>
  </si>
  <si>
    <t>12676</t>
  </si>
  <si>
    <t>26/06/18</t>
  </si>
  <si>
    <t>Fibebz 5.25  5/24- Fibria overseas finance</t>
  </si>
  <si>
    <t>US31572UAE64</t>
  </si>
  <si>
    <t>12754</t>
  </si>
  <si>
    <t>BB+</t>
  </si>
  <si>
    <t>LENNAR 4.125 1/22- LENNAR CORP</t>
  </si>
  <si>
    <t>US526057BY96</t>
  </si>
  <si>
    <t>10258</t>
  </si>
  <si>
    <t>Consumer Durables &amp; Apparel</t>
  </si>
  <si>
    <t>25/01/17</t>
  </si>
  <si>
    <t>Nationwide 6.875% 11/49- NATIONWIDE BLDG SOCIETY</t>
  </si>
  <si>
    <t>XS1043181269</t>
  </si>
  <si>
    <t>12625</t>
  </si>
  <si>
    <t>11/03/14</t>
  </si>
  <si>
    <t>NXPI 3.875 09/22- NXP SEMICONDUCTORS NV</t>
  </si>
  <si>
    <t>US62947QAW87</t>
  </si>
  <si>
    <t>28/09/16</t>
  </si>
  <si>
    <t>Repsol 4.5 25/3/75- Repsol ypf</t>
  </si>
  <si>
    <t>XS1207058733</t>
  </si>
  <si>
    <t>12286</t>
  </si>
  <si>
    <t>SYMANTEC CORP 4/25- SYMANTEC CORP</t>
  </si>
  <si>
    <t>US871503AU26</t>
  </si>
  <si>
    <t>NYSE</t>
  </si>
  <si>
    <t>10408</t>
  </si>
  <si>
    <t>13/02/17</t>
  </si>
  <si>
    <t>SYSTEM CITRIX- Citrix Systems Inc</t>
  </si>
  <si>
    <t>US177376AE06</t>
  </si>
  <si>
    <t>12350</t>
  </si>
  <si>
    <t>VALE 3.75 01/23- VALE OVERSEAS LIMITED</t>
  </si>
  <si>
    <t>XS0802953165</t>
  </si>
  <si>
    <t>10905</t>
  </si>
  <si>
    <t>30/11/16</t>
  </si>
  <si>
    <t>CONTINENTAL RES 5 09/22-03/17- CONTINENTAL ink</t>
  </si>
  <si>
    <t>US212015AH47</t>
  </si>
  <si>
    <t>27458</t>
  </si>
  <si>
    <t>BB.IL</t>
  </si>
  <si>
    <t>27/01/17</t>
  </si>
  <si>
    <t>ELECTRICITE DE FRANCE- ELEC DE FRANCE</t>
  </si>
  <si>
    <t>FR0011401728</t>
  </si>
  <si>
    <t>10781</t>
  </si>
  <si>
    <t>03/11/17</t>
  </si>
  <si>
    <t>ENBCN 5.5% 15/07/2017- ENBRIDGE</t>
  </si>
  <si>
    <t>US29250NAS45</t>
  </si>
  <si>
    <t>27509</t>
  </si>
  <si>
    <t>ENBCN 6 01/27-01/77- ENBRIDGE</t>
  </si>
  <si>
    <t>us29250nan57</t>
  </si>
  <si>
    <t>FUNDI GROUP UBS- ubs</t>
  </si>
  <si>
    <t>CH0400441280</t>
  </si>
  <si>
    <t>27385</t>
  </si>
  <si>
    <t>LB 5 5/8 10/15/23- La mondiale</t>
  </si>
  <si>
    <t>US501797AJ37</t>
  </si>
  <si>
    <t>27063</t>
  </si>
  <si>
    <t>Retailing</t>
  </si>
  <si>
    <t>15/08/16</t>
  </si>
  <si>
    <t>SYNNVX 5.182 04/28- SYNCHRONY FINANC</t>
  </si>
  <si>
    <t>USN84413CG11</t>
  </si>
  <si>
    <t>27618</t>
  </si>
  <si>
    <t>Verisign 4.625 5/23- VeriSign inc</t>
  </si>
  <si>
    <t>US92343EAF97</t>
  </si>
  <si>
    <t>12225</t>
  </si>
  <si>
    <t>ALLISON TRANSMISSION- allison</t>
  </si>
  <si>
    <t>US019736AD97</t>
  </si>
  <si>
    <t>27589</t>
  </si>
  <si>
    <t>Ba3</t>
  </si>
  <si>
    <t>23/02/17</t>
  </si>
  <si>
    <t>CHENIERE CORP CHRISTI HD- Cheniere Energy Inc</t>
  </si>
  <si>
    <t>US16412XAD75</t>
  </si>
  <si>
    <t>27112</t>
  </si>
  <si>
    <t>BB-</t>
  </si>
  <si>
    <t>CREDIT SUISSE GROUP- CREDIT SUISSE</t>
  </si>
  <si>
    <t>USH3698DBW32</t>
  </si>
  <si>
    <t>10103</t>
  </si>
  <si>
    <t>BB-.IL</t>
  </si>
  <si>
    <t>22/02/00</t>
  </si>
  <si>
    <t>USH3698DBZ62</t>
  </si>
  <si>
    <t>13/09/18</t>
  </si>
  <si>
    <t>IRM 4.875 9/27- irm</t>
  </si>
  <si>
    <t>US46284VAC54</t>
  </si>
  <si>
    <t>27591</t>
  </si>
  <si>
    <t>IRM 5.25 03/28- irm</t>
  </si>
  <si>
    <t>US46284VAE11</t>
  </si>
  <si>
    <t>28/12/17</t>
  </si>
  <si>
    <t>LLOYDS BANKING GROUP PLC- LLOYDS TSB BANK PLC</t>
  </si>
  <si>
    <t>US539439AU36</t>
  </si>
  <si>
    <t>10264</t>
  </si>
  <si>
    <t>PETBRA 6.125 1/22- PETBRA</t>
  </si>
  <si>
    <t>US71647NAR08</t>
  </si>
  <si>
    <t>27633</t>
  </si>
  <si>
    <t>28/01/18</t>
  </si>
  <si>
    <t>Siri 4.625 5/23- SIRIUS XM RADIO INC</t>
  </si>
  <si>
    <t>US82967NAL29</t>
  </si>
  <si>
    <t>27230</t>
  </si>
  <si>
    <t>05/12/16</t>
  </si>
  <si>
    <t>SIRI 6% 15/07/2024- SIRIUS XM RADIO INC</t>
  </si>
  <si>
    <t>US82967NAS71</t>
  </si>
  <si>
    <t>NASDAQ</t>
  </si>
  <si>
    <t>20/01/17</t>
  </si>
  <si>
    <t>BARCLAYS PLC- BARCLAYS BANK</t>
  </si>
  <si>
    <t>US06738EBA29</t>
  </si>
  <si>
    <t>10046</t>
  </si>
  <si>
    <t>B+.IL</t>
  </si>
  <si>
    <t>15/08/18</t>
  </si>
  <si>
    <t>EQIX 5.375 04/23- Equinix Inc</t>
  </si>
  <si>
    <t>US2944UAM80</t>
  </si>
  <si>
    <t>12746</t>
  </si>
  <si>
    <t>B1</t>
  </si>
  <si>
    <t>03/04/18</t>
  </si>
  <si>
    <t>Rig 7.75 10/24- TRANSOCEAN</t>
  </si>
  <si>
    <t>US893828AA14</t>
  </si>
  <si>
    <t>25/10/16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</si>
  <si>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</si>
  <si>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</si>
  <si>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</si>
  <si>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</si>
  <si>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</si>
  <si>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טבע- טבע תעשיות פרמצבטיות בע"מ</t>
  </si>
  <si>
    <t>629014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</si>
  <si>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</si>
  <si>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</si>
  <si>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</si>
  <si>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</si>
  <si>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</si>
  <si>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</si>
  <si>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</si>
  <si>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</si>
  <si>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</si>
  <si>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</si>
  <si>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</si>
  <si>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</si>
  <si>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</si>
  <si>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</si>
  <si>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</si>
  <si>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</si>
  <si>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</si>
  <si>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</si>
  <si>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</si>
  <si>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</si>
  <si>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</si>
  <si>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</si>
  <si>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חברה לישראל- החברה לישראל בע"מ</t>
  </si>
  <si>
    <t>576017</t>
  </si>
  <si>
    <t>520028010</t>
  </si>
  <si>
    <t>דלק קדוחים יהש- דלק קידוחים - שותפות מוגבלת</t>
  </si>
  <si>
    <t>475020</t>
  </si>
  <si>
    <t>550013098</t>
  </si>
  <si>
    <t>*ישראמקו יהש- ישראמקו נגב 2 שותפות מוגבלת</t>
  </si>
  <si>
    <t>232017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</si>
  <si>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</si>
  <si>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</si>
  <si>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</si>
  <si>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</si>
  <si>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</si>
  <si>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</si>
  <si>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</si>
  <si>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</si>
  <si>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29389</t>
  </si>
  <si>
    <t>*שטראוס- שטראוס גרופ בע"מ</t>
  </si>
  <si>
    <t>746016</t>
  </si>
  <si>
    <t>שופרסל- שופר-סל בע"מ</t>
  </si>
  <si>
    <t>777037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</si>
  <si>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</si>
  <si>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</si>
  <si>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</si>
  <si>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</si>
  <si>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</si>
  <si>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</si>
  <si>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</si>
  <si>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</si>
  <si>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</si>
  <si>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</si>
  <si>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</si>
  <si>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</si>
  <si>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</si>
  <si>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</si>
  <si>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</si>
  <si>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</si>
  <si>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</si>
  <si>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</si>
  <si>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</si>
  <si>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</si>
  <si>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</si>
  <si>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</si>
  <si>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</si>
  <si>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</si>
  <si>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</si>
  <si>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</si>
  <si>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</si>
  <si>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</si>
  <si>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</si>
  <si>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</si>
  <si>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</si>
  <si>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</si>
  <si>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</si>
  <si>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</si>
  <si>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</si>
  <si>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</si>
  <si>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*אלקטרה- אלקטרה בע"מ</t>
  </si>
  <si>
    <t>739037</t>
  </si>
  <si>
    <t>*יואל- י.ו.א.ל. ירושלים אויל אקספלורשיין בע"מ</t>
  </si>
  <si>
    <t>583013</t>
  </si>
  <si>
    <t>520033226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</si>
  <si>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</si>
  <si>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</si>
  <si>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</si>
  <si>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</si>
  <si>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</si>
  <si>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</si>
  <si>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</si>
  <si>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</si>
  <si>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תעשיות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</si>
  <si>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</si>
  <si>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</si>
  <si>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</si>
  <si>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</si>
  <si>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</si>
  <si>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</si>
  <si>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</si>
  <si>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</si>
  <si>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</si>
  <si>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*קרור- קרור אחזקות בע"מ</t>
  </si>
  <si>
    <t>621011</t>
  </si>
  <si>
    <t>520001546</t>
  </si>
  <si>
    <t>אלקטרה צריכה- אלקטרה מוצרי צריכה בע"מ</t>
  </si>
  <si>
    <t>5010129</t>
  </si>
  <si>
    <t>520039975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</si>
  <si>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</si>
  <si>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</si>
  <si>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</si>
  <si>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</si>
  <si>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</si>
  <si>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</si>
  <si>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</si>
  <si>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</si>
  <si>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</si>
  <si>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</si>
  <si>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</si>
  <si>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</si>
  <si>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</si>
  <si>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</si>
  <si>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</si>
  <si>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שפיר- שפיר הנדסה ותעשיה בע"מ</t>
  </si>
  <si>
    <t>1133875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</si>
  <si>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</si>
  <si>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</si>
  <si>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</si>
  <si>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</si>
  <si>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</si>
  <si>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</si>
  <si>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</si>
  <si>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</si>
  <si>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</si>
  <si>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אשטרום קבוצה- קבוצת אשטרום</t>
  </si>
  <si>
    <t>1132315</t>
  </si>
  <si>
    <t>510381601</t>
  </si>
  <si>
    <t>רבוע נדלן- רבוע כחול נדל"ן בע"מ</t>
  </si>
  <si>
    <t>1098565</t>
  </si>
  <si>
    <t>*ריט 1- ריט 1 בע"מ</t>
  </si>
  <si>
    <t>1098920</t>
  </si>
  <si>
    <t>*שיכון ובינוי- שיכון ובינוי - אחזקות בע"מ</t>
  </si>
  <si>
    <t>1081942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</si>
  <si>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</si>
  <si>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</si>
  <si>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</si>
  <si>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</si>
  <si>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</si>
  <si>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</si>
  <si>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</si>
  <si>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</si>
  <si>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</si>
  <si>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</si>
  <si>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</si>
  <si>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</si>
  <si>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</si>
  <si>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</si>
  <si>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</si>
  <si>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</si>
  <si>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</si>
  <si>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</si>
  <si>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</si>
  <si>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513099747</t>
  </si>
  <si>
    <t>*דנאל כא- דנאל (אדיר יהושע) בע"מ</t>
  </si>
  <si>
    <t>314013</t>
  </si>
  <si>
    <t>520037565</t>
  </si>
  <si>
    <t>סאפיינס- סאפיינס אינטרנשיונל קורפוריישן N.V</t>
  </si>
  <si>
    <t>1087659</t>
  </si>
  <si>
    <t>500440342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</si>
  <si>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</si>
  <si>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</si>
  <si>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</si>
  <si>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</si>
  <si>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</si>
  <si>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</si>
  <si>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</si>
  <si>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</si>
  <si>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</si>
  <si>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</si>
  <si>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</si>
  <si>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</si>
  <si>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</si>
  <si>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</si>
  <si>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ברנמילר- ברנמילר אנרג'י בע"מ</t>
  </si>
  <si>
    <t>1141530</t>
  </si>
  <si>
    <t>514720374</t>
  </si>
  <si>
    <t>דלק תמלוגים- דלק תמלוגים (2012) בע"מ</t>
  </si>
  <si>
    <t>1129493</t>
  </si>
  <si>
    <t>514837111</t>
  </si>
  <si>
    <t>*אבוג'ן- אבוג'ן בע"מ</t>
  </si>
  <si>
    <t>1105055</t>
  </si>
  <si>
    <t>512838723</t>
  </si>
  <si>
    <t>ביוליין- ביוליין אר אקס בע"מ</t>
  </si>
  <si>
    <t>1101518</t>
  </si>
  <si>
    <t>513398750</t>
  </si>
  <si>
    <t>רדהיל- רדהיל ביופארמה בע"מ</t>
  </si>
  <si>
    <t>1122381</t>
  </si>
  <si>
    <t>514304005</t>
  </si>
  <si>
    <t>אירונאוטיקס- אירונאוטיקס</t>
  </si>
  <si>
    <t>1141142</t>
  </si>
  <si>
    <t>512551425</t>
  </si>
  <si>
    <t>אמיליה פיתוח- אמיליה פיתוח (מ.עו.פ) בע"מ</t>
  </si>
  <si>
    <t>589010</t>
  </si>
  <si>
    <t>520014846</t>
  </si>
  <si>
    <t>קרדן אן.וי.- קרדן אן.וי.</t>
  </si>
  <si>
    <t>1087949</t>
  </si>
  <si>
    <t>*אלרון- אלרון תעשיה אלקטרונית בע"מ</t>
  </si>
  <si>
    <t>749077</t>
  </si>
  <si>
    <t>520028036</t>
  </si>
  <si>
    <t>השקעות במדעי החיים</t>
  </si>
  <si>
    <t>כלל ביוטכנולוגיה- כלל תעשיות ביוטכנולוגיה בע"מ</t>
  </si>
  <si>
    <t>1104280</t>
  </si>
  <si>
    <t>511898835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</si>
  <si>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</si>
  <si>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</si>
  <si>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</si>
  <si>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</si>
  <si>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</si>
  <si>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</si>
  <si>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</si>
  <si>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</si>
  <si>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</si>
  <si>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</si>
  <si>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</si>
  <si>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</si>
  <si>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</si>
  <si>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</si>
  <si>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</si>
  <si>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</si>
  <si>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</si>
  <si>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</si>
  <si>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</si>
  <si>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</si>
  <si>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</si>
  <si>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</si>
  <si>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</si>
  <si>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</si>
  <si>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*אייסקיור מדיקל- אייסקיור מדיקל בע"מ</t>
  </si>
  <si>
    <t>1122415</t>
  </si>
  <si>
    <t>513787804</t>
  </si>
  <si>
    <t>מכשור רפואי</t>
  </si>
  <si>
    <t>*איתמר- איתמר מדיקל בע"מ</t>
  </si>
  <si>
    <t>1102458</t>
  </si>
  <si>
    <t>512434218</t>
  </si>
  <si>
    <t>*אקסלנז- אקסלנז ביוסיינס בע"מ</t>
  </si>
  <si>
    <t>1104868</t>
  </si>
  <si>
    <t>513821504</t>
  </si>
  <si>
    <t>*מדיגוס- מדיגוס בע"מ</t>
  </si>
  <si>
    <t>1096171</t>
  </si>
  <si>
    <t>512866971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</si>
  <si>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</si>
  <si>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</si>
  <si>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</si>
  <si>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</si>
  <si>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</si>
  <si>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</si>
  <si>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</si>
  <si>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</si>
  <si>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</si>
  <si>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</si>
  <si>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</si>
  <si>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</si>
  <si>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</si>
  <si>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</si>
  <si>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</si>
  <si>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</si>
  <si>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</si>
  <si>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</si>
  <si>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</si>
  <si>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</si>
  <si>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</si>
  <si>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אפריקה- אפריקה-ישראל להשקעות בע"מ</t>
  </si>
  <si>
    <t>611012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</si>
  <si>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</si>
  <si>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</si>
  <si>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</si>
  <si>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</si>
  <si>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</si>
  <si>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*על בד- עלבד משואות יצחק בע"מ</t>
  </si>
  <si>
    <t>625012</t>
  </si>
  <si>
    <t>520040205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</si>
  <si>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</si>
  <si>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</si>
  <si>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</si>
  <si>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</si>
  <si>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</si>
  <si>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</si>
  <si>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</si>
  <si>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</si>
  <si>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</si>
  <si>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</si>
  <si>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</si>
  <si>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</si>
  <si>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</si>
  <si>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</si>
  <si>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</si>
  <si>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</si>
  <si>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</si>
  <si>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</si>
  <si>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*אלוט תקשורת- אלוט תקשרות בע"מ</t>
  </si>
  <si>
    <t>1099654</t>
  </si>
  <si>
    <t>512394776</t>
  </si>
  <si>
    <t>*קו מנחה- קו מנחה שרותי מידע ותקשורת בע"מ</t>
  </si>
  <si>
    <t>271015</t>
  </si>
  <si>
    <t>520036997</t>
  </si>
  <si>
    <t>סה"כ call 001 אופציות</t>
  </si>
  <si>
    <t>Mediwound ltd- MEDIWOUND LTD</t>
  </si>
  <si>
    <t>IL0011316309</t>
  </si>
  <si>
    <t>10278</t>
  </si>
  <si>
    <t>REDHILL BIOPHARMA- REDHILL BIOPHARMA LTD</t>
  </si>
  <si>
    <t>US7574681034</t>
  </si>
  <si>
    <t>12904</t>
  </si>
  <si>
    <t>INTEC PHARMA LTD- אינטק פארמה בע"מ</t>
  </si>
  <si>
    <t>IL0011177958</t>
  </si>
  <si>
    <t>513022780</t>
  </si>
  <si>
    <t>Teva Pharm- טבע תעשיות פרמצבטיות בע"מ</t>
  </si>
  <si>
    <t>US8816242098</t>
  </si>
  <si>
    <t>Kamada ltd- קמהדע בע"מ</t>
  </si>
  <si>
    <t>IL0010941198</t>
  </si>
  <si>
    <t>Plaza Centers NV- פלאזה סנטרס</t>
  </si>
  <si>
    <t>NL0000686772</t>
  </si>
  <si>
    <t>Tower semiconductor- טאואר סמיקונדקטור בע"מ</t>
  </si>
  <si>
    <t>IL0010823792</t>
  </si>
  <si>
    <t>Mellanox Technologies- מלאנוקס טכנולוגיות בע"מ</t>
  </si>
  <si>
    <t>IL0011017329</t>
  </si>
  <si>
    <t>512763285</t>
  </si>
  <si>
    <t>*Nova measuring inst- נובה מכשירי מדידה בע"מ</t>
  </si>
  <si>
    <t>IL0010845571</t>
  </si>
  <si>
    <t>Amdocs Ltd- AMDOCS LTD</t>
  </si>
  <si>
    <t>GB0022569080</t>
  </si>
  <si>
    <t>10018</t>
  </si>
  <si>
    <t>CYBR US Equity- Cyberark Software Ltd</t>
  </si>
  <si>
    <t>il0011334468</t>
  </si>
  <si>
    <t>27189</t>
  </si>
  <si>
    <t>Verint Systems Inc- VERINT SYSTEMS</t>
  </si>
  <si>
    <t>US92343X1000</t>
  </si>
  <si>
    <t>10467</t>
  </si>
  <si>
    <t>WIX.COM LTD- WIX ltd</t>
  </si>
  <si>
    <t>IL0011301780</t>
  </si>
  <si>
    <t>12913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</si>
  <si>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</si>
  <si>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</si>
  <si>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</si>
  <si>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</si>
  <si>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</si>
  <si>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</si>
  <si>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</si>
  <si>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*Ituran Location And Contr</t>
  </si>
  <si>
    <t>IL0010818685</t>
  </si>
  <si>
    <t>520043811</t>
  </si>
  <si>
    <t>*Allot Communications ltd- אלוט תקשרות בע"מ</t>
  </si>
  <si>
    <t>IL0010996549</t>
  </si>
  <si>
    <t>PARTNER COMM ADR- חברת פרטנר תקשורת בע"מ</t>
  </si>
  <si>
    <t>US70211M1099</t>
  </si>
  <si>
    <t>*Nice Sys Adr- נייס מערכות בע"מ</t>
  </si>
  <si>
    <t>US6536561086</t>
  </si>
  <si>
    <t>SEDG US_SOLAREDGE TECHNOLOGI- SOLAREDGE TECHNOLOGIES INC</t>
  </si>
  <si>
    <t>US83417M1045</t>
  </si>
  <si>
    <t>27183</t>
  </si>
  <si>
    <t>Delphi Automotive plc- Delphi Automotive plc</t>
  </si>
  <si>
    <t>JE00B783TY65</t>
  </si>
  <si>
    <t>12252</t>
  </si>
  <si>
    <t>Bank amer crop- Bank of America</t>
  </si>
  <si>
    <t>US0605051046</t>
  </si>
  <si>
    <t>10043</t>
  </si>
  <si>
    <t>Citigroup Inc- CITIGROUP INC</t>
  </si>
  <si>
    <t>US1729674242</t>
  </si>
  <si>
    <t>10083</t>
  </si>
  <si>
    <t>JPmorgan Chase- JP MORGAN</t>
  </si>
  <si>
    <t>US46625H1005</t>
  </si>
  <si>
    <t>10232</t>
  </si>
  <si>
    <t>US BANCORP/MN- US BANCORP</t>
  </si>
  <si>
    <t>US9029733048</t>
  </si>
  <si>
    <t>10857</t>
  </si>
  <si>
    <t>US Bankcorp- US BANCORP</t>
  </si>
  <si>
    <t>WELLS FARGO &amp; CO- WELLS FARGO COMPANY</t>
  </si>
  <si>
    <t>us9497461015</t>
  </si>
  <si>
    <t>10486</t>
  </si>
  <si>
    <t>Wells Fargo new- WELLS FARGO COMPANY</t>
  </si>
  <si>
    <t>Goldman Sachs- גולדמן סאקס</t>
  </si>
  <si>
    <t>US38141G1040</t>
  </si>
  <si>
    <t>10179</t>
  </si>
  <si>
    <t>ABB Limited- ABB Limited</t>
  </si>
  <si>
    <t>CH0012221716</t>
  </si>
  <si>
    <t>10000</t>
  </si>
  <si>
    <t>AIRBUS GROUP NV- AIRBUS GROUP</t>
  </si>
  <si>
    <t>NL0000235190</t>
  </si>
  <si>
    <t>EURONEXT</t>
  </si>
  <si>
    <t>11195</t>
  </si>
  <si>
    <t>European Aeronautic- AIRBUS GROUP</t>
  </si>
  <si>
    <t>BAE SYSTEMS PLC- BAE Systems</t>
  </si>
  <si>
    <t>GB0002634946</t>
  </si>
  <si>
    <t>12995</t>
  </si>
  <si>
    <t>EIFFAGE- EIFFAGE</t>
  </si>
  <si>
    <t>FR0000130452</t>
  </si>
  <si>
    <t>27267</t>
  </si>
  <si>
    <t>MOSAIC CO/THE- MOSAIC CO</t>
  </si>
  <si>
    <t>US61945C1036</t>
  </si>
  <si>
    <t>10850</t>
  </si>
  <si>
    <t>SAAB AB-B BTA- SAAB AB-B RTS</t>
  </si>
  <si>
    <t>SE0011984772</t>
  </si>
  <si>
    <t>27863</t>
  </si>
  <si>
    <t>SAAB AB-B- SAAB AB-B RTS</t>
  </si>
  <si>
    <t>SE0000112385</t>
  </si>
  <si>
    <t>SIEMENS REGISTERD- SIEMENS</t>
  </si>
  <si>
    <t>de0007236101</t>
  </si>
  <si>
    <t>FWB</t>
  </si>
  <si>
    <t>10385</t>
  </si>
  <si>
    <t>THALES SA- THALES SA</t>
  </si>
  <si>
    <t>FR0000121329</t>
  </si>
  <si>
    <t>27820</t>
  </si>
  <si>
    <t>VINCI SA- VINCI SA</t>
  </si>
  <si>
    <t>FR0000125486</t>
  </si>
  <si>
    <t>10472</t>
  </si>
  <si>
    <t>Adidas ag- Adidas ag</t>
  </si>
  <si>
    <t>DE000A1EWWW0</t>
  </si>
  <si>
    <t>12123</t>
  </si>
  <si>
    <t>NIKE INC CL-B- NIKE INC</t>
  </si>
  <si>
    <t>US6541061031</t>
  </si>
  <si>
    <t>10310</t>
  </si>
  <si>
    <t>NKE US NIKE INC- NIKE INC</t>
  </si>
  <si>
    <t>BLACKROCK INC- BLACKROCK GLOBAL FUNDS</t>
  </si>
  <si>
    <t>US09247X1019</t>
  </si>
  <si>
    <t>26017</t>
  </si>
  <si>
    <t>DEUTSCHE WOHNEN AG BR- DEUTCHE BOERSE</t>
  </si>
  <si>
    <t>DE000A0HN5C6</t>
  </si>
  <si>
    <t>10873</t>
  </si>
  <si>
    <t>MODDYS CORP- Moody's corporation</t>
  </si>
  <si>
    <t>US6153691059</t>
  </si>
  <si>
    <t>12067</t>
  </si>
  <si>
    <t>MODDY'S CORP- Moody's corporation</t>
  </si>
  <si>
    <t>S&amp;P GLOBAL INC- S&amp;P 500</t>
  </si>
  <si>
    <t>US78409V1044</t>
  </si>
  <si>
    <t>10369</t>
  </si>
  <si>
    <t>British Petroleum PLC- BP CAPITAL</t>
  </si>
  <si>
    <t>gb0007980591</t>
  </si>
  <si>
    <t>LSE</t>
  </si>
  <si>
    <t>10056</t>
  </si>
  <si>
    <t>CHENIERE ENERGY INC- Cheniere Energy Inc</t>
  </si>
  <si>
    <t>US16411R2085</t>
  </si>
  <si>
    <t>ENERGEAN OIL- ENERGEAN OIL</t>
  </si>
  <si>
    <t>GB00BG12Y042</t>
  </si>
  <si>
    <t>27813</t>
  </si>
  <si>
    <t>Inpex corp- INPEX CORP</t>
  </si>
  <si>
    <t>JP3294460005</t>
  </si>
  <si>
    <t>27814</t>
  </si>
  <si>
    <t>INPEX CORP- INPEX CORP</t>
  </si>
  <si>
    <t>Royal dutch- ROYAL DUTCH SHELL PLC-A SHS</t>
  </si>
  <si>
    <t>GB00B03MLX29</t>
  </si>
  <si>
    <t>10795</t>
  </si>
  <si>
    <t>Royal Dutch Shell plc- ROYAL DUTCH SHELL PLC-A SHS</t>
  </si>
  <si>
    <t>WOODSIDE PETROLEUM- WOODSIDE PETROL</t>
  </si>
  <si>
    <t>AU000000WPL2</t>
  </si>
  <si>
    <t>11241</t>
  </si>
  <si>
    <t>BECTON DICKSON &amp; CO- BECTON DICKINSON</t>
  </si>
  <si>
    <t>US0758871091</t>
  </si>
  <si>
    <t>BHP BILLITON PLC- ALLISON TRANSMISSION</t>
  </si>
  <si>
    <t>GB00BH0P3Z91</t>
  </si>
  <si>
    <t>27459</t>
  </si>
  <si>
    <t>GB0000566504</t>
  </si>
  <si>
    <t>Cf Industries Holding inc- CF INDUSTRIES HOLDINGS INC</t>
  </si>
  <si>
    <t>US1252691001</t>
  </si>
  <si>
    <t>10877</t>
  </si>
  <si>
    <t>K+S AG- K+S AG</t>
  </si>
  <si>
    <t>DE0007162000 - 70373030</t>
  </si>
  <si>
    <t>10868</t>
  </si>
  <si>
    <t>K+S AG REG- K+S AG</t>
  </si>
  <si>
    <t>Mosaic Co/The- MOSAIC CO</t>
  </si>
  <si>
    <t>US61945A1079</t>
  </si>
  <si>
    <t>NUTRIEN LTD- NXP SEMICONDUCTORS NV</t>
  </si>
  <si>
    <t>CA67077M1086</t>
  </si>
  <si>
    <t>Rio tinto- RIO TINTO PLC</t>
  </si>
  <si>
    <t>gb0007188757</t>
  </si>
  <si>
    <t>10751</t>
  </si>
  <si>
    <t>Merck &amp;co inc- MERCK &amp;CO INC</t>
  </si>
  <si>
    <t>US58933Y1055</t>
  </si>
  <si>
    <t>10630</t>
  </si>
  <si>
    <t>MYLAN NV- MYLAN, INC</t>
  </si>
  <si>
    <t>NL0011031208</t>
  </si>
  <si>
    <t>10295</t>
  </si>
  <si>
    <t>Pfizer inc- PFIZER INC</t>
  </si>
  <si>
    <t>US7170811035</t>
  </si>
  <si>
    <t>10627</t>
  </si>
  <si>
    <t>Perrigo Co Plc- פריגו קומפני דואלי</t>
  </si>
  <si>
    <t>IE00BGH1M568</t>
  </si>
  <si>
    <t>ALEXANDRIA REAL EST- alexandria</t>
  </si>
  <si>
    <t>US0152711091</t>
  </si>
  <si>
    <t>27594</t>
  </si>
  <si>
    <t>BOSTON PROPERTIES- BOSTON PROPERTIES</t>
  </si>
  <si>
    <t>US1011211018</t>
  </si>
  <si>
    <t>27746</t>
  </si>
  <si>
    <t>BOSTON PROPERTIES- Boston Scientific</t>
  </si>
  <si>
    <t>10054</t>
  </si>
  <si>
    <t>BRITISH LAND CO PLC- BRITISH LAND CO PLC</t>
  </si>
  <si>
    <t>GB0001367019</t>
  </si>
  <si>
    <t>27815</t>
  </si>
  <si>
    <t>Deutsche Annington Immobilie- DEUTSCHE ANNINGTON IMMOBILE</t>
  </si>
  <si>
    <t>DE000A1ML7J1</t>
  </si>
  <si>
    <t>11264</t>
  </si>
  <si>
    <t>DEUTSCHE WOHN-BR- DEUTSCHE WOHNEN SE</t>
  </si>
  <si>
    <t>DE000AOHN5C6</t>
  </si>
  <si>
    <t>27726</t>
  </si>
  <si>
    <t>GECINA SA- GECINA SA</t>
  </si>
  <si>
    <t>FR0010040865</t>
  </si>
  <si>
    <t>27727</t>
  </si>
  <si>
    <t>SEGRO PLC- SEGRO PLC</t>
  </si>
  <si>
    <t>GB00B5ZN1N88</t>
  </si>
  <si>
    <t>27817</t>
  </si>
  <si>
    <t>SEGRO- SEGRO PLC</t>
  </si>
  <si>
    <t>GB00B52N1N88</t>
  </si>
  <si>
    <t>Simon Propery Group- SIMON PROPERTY GROUP LP</t>
  </si>
  <si>
    <t>US8288061091</t>
  </si>
  <si>
    <t>10758</t>
  </si>
  <si>
    <t>SL Green Realty Corp- sl green</t>
  </si>
  <si>
    <t>US78440X1019</t>
  </si>
  <si>
    <t>27595</t>
  </si>
  <si>
    <t>Alibaba Group ho- ALIBABA COM LTD</t>
  </si>
  <si>
    <t>US01609W1027</t>
  </si>
  <si>
    <t>Amazon inc- amazon.com</t>
  </si>
  <si>
    <t>US0231351067</t>
  </si>
  <si>
    <t>11069</t>
  </si>
  <si>
    <t>CTRIP.COM INTL-ADR- ctrp</t>
  </si>
  <si>
    <t>US22943F1003</t>
  </si>
  <si>
    <t>27754</t>
  </si>
  <si>
    <t>Expedia inc- Expedia Inc</t>
  </si>
  <si>
    <t>US30212P3038</t>
  </si>
  <si>
    <t>12308</t>
  </si>
  <si>
    <t>Netflix Inc- Netflix Inc</t>
  </si>
  <si>
    <t>US64110L1061</t>
  </si>
  <si>
    <t>12224</t>
  </si>
  <si>
    <t>BOOKING HOLDINGS INC- Priceline.com Inc</t>
  </si>
  <si>
    <t>US7415034039</t>
  </si>
  <si>
    <t>12619</t>
  </si>
  <si>
    <t>Trip Advisor Inc- Trip Advisor Inc</t>
  </si>
  <si>
    <t>US8969452015</t>
  </si>
  <si>
    <t>27745</t>
  </si>
  <si>
    <t>ASML HOLDING NV- ASML HOLDING NV-NY</t>
  </si>
  <si>
    <t>NL0010273215</t>
  </si>
  <si>
    <t>27028</t>
  </si>
  <si>
    <t>ASML_ASML HOLDING NV-NY REG- ASML HOLDING NV-NY</t>
  </si>
  <si>
    <t>Nvidia crop- NVIDIA CORP</t>
  </si>
  <si>
    <t>US67066G1040</t>
  </si>
  <si>
    <t>10322</t>
  </si>
  <si>
    <t>Alibaba group holdin- ALIBABA COM LTD</t>
  </si>
  <si>
    <t>us01609w1027</t>
  </si>
  <si>
    <t>Facebook Inc- FACEBOOK INC - A</t>
  </si>
  <si>
    <t>US30303M1027</t>
  </si>
  <si>
    <t>12310</t>
  </si>
  <si>
    <t>Facebook INC-A- FACEBOOK INC - A</t>
  </si>
  <si>
    <t>ALPHABET  INC  CL C ׂ- Google Inc</t>
  </si>
  <si>
    <t>US02079K1079</t>
  </si>
  <si>
    <t>10616</t>
  </si>
  <si>
    <t>ALPHABET-C- Google Inc</t>
  </si>
  <si>
    <t>Mastercard inc-cla- MASTERCARD INC</t>
  </si>
  <si>
    <t>US57636Q1040</t>
  </si>
  <si>
    <t>11106</t>
  </si>
  <si>
    <t>Microsoft corp- MICROSOFT CORP</t>
  </si>
  <si>
    <t>US5949181045</t>
  </si>
  <si>
    <t>10284</t>
  </si>
  <si>
    <t>Microsoft crop- MICROSOFT CORP</t>
  </si>
  <si>
    <t>Paypal Holdings- Paypal Holdings inc</t>
  </si>
  <si>
    <t>US70450Y1038</t>
  </si>
  <si>
    <t>12898</t>
  </si>
  <si>
    <t>PAYPAL HOLDINGS- Paypal Holdings inc</t>
  </si>
  <si>
    <t>VARONIS SYSTEMS- VARONIS SYSTEMS INC</t>
  </si>
  <si>
    <t>US9222801022</t>
  </si>
  <si>
    <t>27743</t>
  </si>
  <si>
    <t>VISA inc-class a- VISA  Inc - CLASS  A</t>
  </si>
  <si>
    <t>US92826C8394</t>
  </si>
  <si>
    <t>11109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</si>
  <si>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</si>
  <si>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</si>
  <si>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</si>
  <si>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</si>
  <si>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10027</t>
  </si>
  <si>
    <t>APPLE INC- APPLE COMPUTER INC</t>
  </si>
  <si>
    <t>Cisco  sys inc- CISCO SYS</t>
  </si>
  <si>
    <t>US17275R1023</t>
  </si>
  <si>
    <t>10082</t>
  </si>
  <si>
    <t>Cisco systems- CISCO SYS</t>
  </si>
  <si>
    <t>NOKIA OYJ A SHS- Noble Group</t>
  </si>
  <si>
    <t>FI0009000681</t>
  </si>
  <si>
    <t>12303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</si>
  <si>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</si>
  <si>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</si>
  <si>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</si>
  <si>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</si>
  <si>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</si>
  <si>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</si>
  <si>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Telefonaktiebol- TELEFONAKTIEBOL</t>
  </si>
  <si>
    <t>DEUTSCHE POST A- DEUTCHE POST AG</t>
  </si>
  <si>
    <t>DE0005552004</t>
  </si>
  <si>
    <t>12215</t>
  </si>
  <si>
    <t>Transportation</t>
  </si>
  <si>
    <t>Deutsche Post Ag-Reg- DEUTCHE POST AG</t>
  </si>
  <si>
    <t>*Ormat Technologies MG- אורמת טכנולגיות אינק דואלי</t>
  </si>
  <si>
    <t>US6866881021</t>
  </si>
  <si>
    <t>PROLOGIS INC- Prologis Inc</t>
  </si>
  <si>
    <t>US74340W1036</t>
  </si>
  <si>
    <t>13035</t>
  </si>
  <si>
    <t>סה"כ שמחקות מדדי מניות בישראל</t>
  </si>
  <si>
    <t>הראל סל )4A( כשרה ת"א 125- הראל קרנות מדד בע"מ</t>
  </si>
  <si>
    <t>1155340</t>
  </si>
  <si>
    <t>513930768</t>
  </si>
  <si>
    <t>תכלית קרן סל.תא35- תכלית מדדים ניהול קרנות נאמנות בע"מ</t>
  </si>
  <si>
    <t>1143700</t>
  </si>
  <si>
    <t>513534974</t>
  </si>
  <si>
    <t>הראל סל תא 125- הראל קרנות מדד בע"מ</t>
  </si>
  <si>
    <t>1148899</t>
  </si>
  <si>
    <t>הראל סל תא 90- הראל קרנות מדד בע"מ</t>
  </si>
  <si>
    <t>1148931</t>
  </si>
  <si>
    <t>פסגות ETFי )4A( כשרה ת"א 125- פסגות מוצרי מדדים בע"מ</t>
  </si>
  <si>
    <t>1155324</t>
  </si>
  <si>
    <t>513665661</t>
  </si>
  <si>
    <t>פסגות ETF תא 125- פסגות קרנות מדדים בע"מ</t>
  </si>
  <si>
    <t>1148808</t>
  </si>
  <si>
    <t>513865626</t>
  </si>
  <si>
    <t>פסגות קרן סל תא צמיחה- פסגות קרנות מדדים בע"מ</t>
  </si>
  <si>
    <t>1148782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</si>
  <si>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</si>
  <si>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</si>
  <si>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</si>
  <si>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</si>
  <si>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</si>
  <si>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קסם תא 35- קסם קרנות נאמנות בע"מ</t>
  </si>
  <si>
    <t>1146570</t>
  </si>
  <si>
    <t>קסם )4A) ETF כשרה ת"א 125- קסם תעודות סל ומוצרי מדדים בע"מ</t>
  </si>
  <si>
    <t>1155365</t>
  </si>
  <si>
    <t>513502211</t>
  </si>
  <si>
    <t>קסם 4A) ETF) ת"א ביומד- קסם תעודות סל ומוצרי מדדים בע"מ</t>
  </si>
  <si>
    <t>1146893</t>
  </si>
  <si>
    <t>תכלית סל )40( כשרה ת"א 125- תכלית מדדים ניהול קרנות נאמנות בע"מ</t>
  </si>
  <si>
    <t>1155373</t>
  </si>
  <si>
    <t>תכלית סל תא 125- תכלית מדדים ניהול קרנות נאמנות בע"מ</t>
  </si>
  <si>
    <t>1143718</t>
  </si>
  <si>
    <t>סה"כ שמחקות מדדי מניות בחו"ל</t>
  </si>
  <si>
    <t>פסג.MDAX ממ- פסגות קרנות מדדים בע"מ</t>
  </si>
  <si>
    <t>1147990</t>
  </si>
  <si>
    <t>פסג.WT EU ממ- פסגות קרנות מדדים בע"מ</t>
  </si>
  <si>
    <t>1148352</t>
  </si>
  <si>
    <t>תכ.CHINAHXCXממ- תכלית מדדים ניהול קרנות נאמנות בע"מ</t>
  </si>
  <si>
    <t>1144872</t>
  </si>
  <si>
    <t>תכ.NDX100ממ- תכלית מדדים ניהול קרנות נאמנות בע"מ</t>
  </si>
  <si>
    <t>1143734</t>
  </si>
  <si>
    <t>*SP TECH מגדל קרן סל ממ- מגדל קרנות נאמנות בע"מ</t>
  </si>
  <si>
    <t>1150481</t>
  </si>
  <si>
    <t>511303661</t>
  </si>
  <si>
    <t>פסגות WT JPN Div ETF ממ- פסגות קרנות מדדים בע"מ</t>
  </si>
  <si>
    <t>1148394</t>
  </si>
  <si>
    <t>קסם DJ Banks Titans 30 (4D) ETF- קסם סל בע"מ</t>
  </si>
  <si>
    <t>1145861</t>
  </si>
  <si>
    <t>513663666</t>
  </si>
  <si>
    <t>קסם S&amp;P 500 (4D) ETF- קסם קרנות נאמנות בע"מ</t>
  </si>
  <si>
    <t>1146471</t>
  </si>
  <si>
    <t>קסם.מחNDX100 חסרפי3- קסם קרנות נאמנות בע"מ</t>
  </si>
  <si>
    <t>1147008</t>
  </si>
  <si>
    <t>תכ.SP500ממ- תכלית מדדים ניהול קרנות נאמנות בע"מ</t>
  </si>
  <si>
    <t>1143817</t>
  </si>
  <si>
    <t>תכלית סל SP US AD- תכלית מדדים ניהול קרנות נאמנות בע"מ</t>
  </si>
  <si>
    <t>1144310</t>
  </si>
  <si>
    <t>תכלית קרן סל (4D) ‏ISE Cyber Security- תכלית מדדים ניהול קרנות נאמנות בע"מ</t>
  </si>
  <si>
    <t>1144252</t>
  </si>
  <si>
    <t>סה"כ שמחקות מדדים אחרים בישראל</t>
  </si>
  <si>
    <t>הראל מדדיות5-10- הראל סל בע"מ</t>
  </si>
  <si>
    <t>5116785</t>
  </si>
  <si>
    <t>514103811</t>
  </si>
  <si>
    <t>פסג.גליל 2-5- פסגות פלטינום מוצרים מובנים בע"מ</t>
  </si>
  <si>
    <t>1147917</t>
  </si>
  <si>
    <t>513669713</t>
  </si>
  <si>
    <t>פסג.שחר 5+- פסגות פלטינום מוצרים מובנים בע"מ</t>
  </si>
  <si>
    <t>1147818</t>
  </si>
  <si>
    <t>פסג.תלבונד מאגר- פסגות קרנות מדדים בע"מ</t>
  </si>
  <si>
    <t>1148170</t>
  </si>
  <si>
    <t>פסג.תלבונד ש 50- פסגות קרנות מדדים בע"מ</t>
  </si>
  <si>
    <t>1148337</t>
  </si>
  <si>
    <t>קסם.שחר 5+- קסם תעודות סל ומוצרי מדדים בע"מ</t>
  </si>
  <si>
    <t>1146174</t>
  </si>
  <si>
    <t>תכלית סל (00) תל בונד 40- תכלית מדדים ניהול קרנות נאמנות בע"מ</t>
  </si>
  <si>
    <t>1145093</t>
  </si>
  <si>
    <t>תכ.שחר2-5- תכלית תעודות סל בע"מ</t>
  </si>
  <si>
    <t>1145150</t>
  </si>
  <si>
    <t>513594101</t>
  </si>
  <si>
    <t>הראל סל )00( כשרה תל בונד 60- הראל סל בע"מ</t>
  </si>
  <si>
    <t>1155092</t>
  </si>
  <si>
    <t>הראל סל כש תלבונד שקלי- הראל קרנות מדד בע"מ</t>
  </si>
  <si>
    <t>1155191</t>
  </si>
  <si>
    <t>הראל סל תל בונד 60- הראל קרנות מדד בע"מ</t>
  </si>
  <si>
    <t>1150473</t>
  </si>
  <si>
    <t>הראל סל תל בונד שקלי- הראל קרנות מדד בע"מ</t>
  </si>
  <si>
    <t>1150523</t>
  </si>
  <si>
    <t>הראל קרן סל תל בונד 20- הראל קרנות מדד בע"מ</t>
  </si>
  <si>
    <t>1150440</t>
  </si>
  <si>
    <t>הראל קרן סל תלבונד 40- הראל קרנות מדד בע"מ</t>
  </si>
  <si>
    <t>1150499</t>
  </si>
  <si>
    <t>פסג קרן סל .תלבונד 60- פסגות קרנות מדדים בע"מ</t>
  </si>
  <si>
    <t>1148006</t>
  </si>
  <si>
    <t>פסגות ETF כש תלבונד שקלי- פסגות קרנות מדדים בע"מ</t>
  </si>
  <si>
    <t>1155175</t>
  </si>
  <si>
    <t>פסגות ETF תלבונד שקלי- פסגות קרנות מדדים בע"מ</t>
  </si>
  <si>
    <t>1148261</t>
  </si>
  <si>
    <t>פסגות ETFי (00) תל בונד צמודות-בנקים- פסגות קרנות מדדים בע"מ</t>
  </si>
  <si>
    <t>1154699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</si>
  <si>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</si>
  <si>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</si>
  <si>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</si>
  <si>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</si>
  <si>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פסגות ETF )00( כשרה תל בונד 60- פסגות תעודות סל בע"מ לשעבר תאלי</t>
  </si>
  <si>
    <t>1155076</t>
  </si>
  <si>
    <t>512894510</t>
  </si>
  <si>
    <t>קסם ETF )00( כשרה תל בונד 60- קסם קרנות נאמנות בע"מ</t>
  </si>
  <si>
    <t>1155126</t>
  </si>
  <si>
    <t>קסם ETF כשרה תלבונד שקלי- קסם קרנות נאמנות בע"מ</t>
  </si>
  <si>
    <t>1155159</t>
  </si>
  <si>
    <t>קסם ETF תלבונד 20- קסם קרנות נאמנות בע"מ</t>
  </si>
  <si>
    <t>1145960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</si>
  <si>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</si>
  <si>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</si>
  <si>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</si>
  <si>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</si>
  <si>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קסם קרן סל תל בונד 40- תכלית מדדים ניהול קרנות נאמנות בע"מ</t>
  </si>
  <si>
    <t>1146216</t>
  </si>
  <si>
    <t>תכלית סל כש תלבונד שקלי- תכלית מדדים ניהול קרנות נאמנות בע"מ</t>
  </si>
  <si>
    <t>1155183</t>
  </si>
  <si>
    <t>תכלית קרן סל תלבונד 20- תכלית מדדים ניהול קרנות נאמנות בע"מ</t>
  </si>
  <si>
    <t>1143791</t>
  </si>
  <si>
    <t>תכלית תל בונד 60- תכלית מדדים ניהול קרנות נאמנות בע"מ</t>
  </si>
  <si>
    <t>1145101</t>
  </si>
  <si>
    <t>תכלית תל בונד שקלי סד-2- תכלית מדדים ניהול קרנות נאמנות בע"מ</t>
  </si>
  <si>
    <t>1145184</t>
  </si>
  <si>
    <t>תכלית תל בונד תשואות שקלי- תכלית מדדים ניהול קרנות נאמנות בע"מ</t>
  </si>
  <si>
    <t>1144260</t>
  </si>
  <si>
    <t>סה"כ שמחקות מדדים אחרים בחו"ל</t>
  </si>
  <si>
    <t>סה"כ short</t>
  </si>
  <si>
    <t>קסם.חסתא נדלן- קסם קרנות נאמנות בע"מ</t>
  </si>
  <si>
    <t>1145937</t>
  </si>
  <si>
    <t>סה"כ שמחקות מדדי מניות</t>
  </si>
  <si>
    <t>Amundi etf msci emerg- Amundi etf</t>
  </si>
  <si>
    <t>fr0010959692</t>
  </si>
  <si>
    <t>12772</t>
  </si>
  <si>
    <t>AMUNDI INVERTMENT SOLUTIONS- AMUNDI ETF</t>
  </si>
  <si>
    <t>LU1681047236</t>
  </si>
  <si>
    <t>27482</t>
  </si>
  <si>
    <t>ISHR MSCI EM SC- BLACK ROCK</t>
  </si>
  <si>
    <t>IE00B3F81G20</t>
  </si>
  <si>
    <t>27495</t>
  </si>
  <si>
    <t>ISHARES US AEROSPACE &amp; DEF- BLACKROCK FUND ADVISORS</t>
  </si>
  <si>
    <t>US4642887602</t>
  </si>
  <si>
    <t>27567</t>
  </si>
  <si>
    <t>Ishares russell 2000- CEF ISHARES RUSSELL</t>
  </si>
  <si>
    <t>US4642876555</t>
  </si>
  <si>
    <t>20010</t>
  </si>
  <si>
    <t>COMM SERV SELECT- COMM SERV SELECT</t>
  </si>
  <si>
    <t>US81369Y8527</t>
  </si>
  <si>
    <t>27819</t>
  </si>
  <si>
    <t>Consumer discretionary etf- CONSUMER STAPLES</t>
  </si>
  <si>
    <t>us81369y4070</t>
  </si>
  <si>
    <t>10096</t>
  </si>
  <si>
    <t>DB X-TRACKERS EU- DB x TRACKERS</t>
  </si>
  <si>
    <t>LU0846194776</t>
  </si>
  <si>
    <t>12104</t>
  </si>
  <si>
    <t>DBX S&amp;P500 1C- DB x TRACKERS</t>
  </si>
  <si>
    <t>LU0490618542</t>
  </si>
  <si>
    <t>DBX S&amp;P500- DB x TRACKERS</t>
  </si>
  <si>
    <t>xsc6 ln- DB x TRACKERS</t>
  </si>
  <si>
    <t>LU0514695690</t>
  </si>
  <si>
    <t>DB x tr-stx health care- db x-trackers dj stoxx 600</t>
  </si>
  <si>
    <t>LU0292103222</t>
  </si>
  <si>
    <t>26031</t>
  </si>
  <si>
    <t>db x-trackers dj stoxx 600- db x-trackers dj stoxx 600</t>
  </si>
  <si>
    <t>LU0328475792</t>
  </si>
  <si>
    <t>DBX NORDIC-1D- db x-trackers dj stoxx 600</t>
  </si>
  <si>
    <t>IE00B9MRHC27</t>
  </si>
  <si>
    <t>Deutsche Bank USA- DEUTSCHE BANK AG</t>
  </si>
  <si>
    <t>US2330518539</t>
  </si>
  <si>
    <t>10113</t>
  </si>
  <si>
    <t>DEUTSCHE X-TRAC- DEUTSCHE BANK AG</t>
  </si>
  <si>
    <t>US2330511013</t>
  </si>
  <si>
    <t>Dbx Eur Hedge- Deutsche x-trackers MSCI Eur</t>
  </si>
  <si>
    <t>12921</t>
  </si>
  <si>
    <t>FIN sel sector spdr- Financial Select</t>
  </si>
  <si>
    <t>US81369Y6059</t>
  </si>
  <si>
    <t>10152</t>
  </si>
  <si>
    <t>HORIZON S&amp;P/TSX 60- GLOBAL HORIZON</t>
  </si>
  <si>
    <t>CA44049A1241</t>
  </si>
  <si>
    <t>10629</t>
  </si>
  <si>
    <t>Health care select xlv- HEALTH CARE</t>
  </si>
  <si>
    <t>US81369Y2090</t>
  </si>
  <si>
    <t>10188</t>
  </si>
  <si>
    <t>Health spdr xlv- HEALTH CARE</t>
  </si>
  <si>
    <t>ISHARES CORE S@P 500- ISHARES CORE &amp; CROP</t>
  </si>
  <si>
    <t>IE00B5BMR087</t>
  </si>
  <si>
    <t>27353</t>
  </si>
  <si>
    <t>ISHA CORE EM- ISHARES CORE MSCI EMERGING</t>
  </si>
  <si>
    <t>US46434G1031</t>
  </si>
  <si>
    <t>27421</t>
  </si>
  <si>
    <t>ISHARES CORE EM- ISHARES CORE MSCI EMERGING</t>
  </si>
  <si>
    <t>IE00BKM4GZ66</t>
  </si>
  <si>
    <t>Ishares DJ construction- Ishares DJ construction</t>
  </si>
  <si>
    <t>US4642887529</t>
  </si>
  <si>
    <t>20044</t>
  </si>
  <si>
    <t>ITB US Equity- Ishares DJ construction</t>
  </si>
  <si>
    <t>ISHARES U.S. MEDICAL DEVICES- Ishares dj medical</t>
  </si>
  <si>
    <t>us4642888105</t>
  </si>
  <si>
    <t>20043</t>
  </si>
  <si>
    <t>Ishares dj transport- Ishares dj transport</t>
  </si>
  <si>
    <t>US4642871929</t>
  </si>
  <si>
    <t>20041</t>
  </si>
  <si>
    <t>ISHARES DJ US AEROS- ISHARES DJ US AEROS</t>
  </si>
  <si>
    <t>20042</t>
  </si>
  <si>
    <t>ISHARES EURO STOXX- ISHARES EURO STOXX</t>
  </si>
  <si>
    <t>IE00B53L3W79</t>
  </si>
  <si>
    <t>27620</t>
  </si>
  <si>
    <t>ISHR EURSTOXX MID- ISHARES EURO STOXX</t>
  </si>
  <si>
    <t>IE00B02KXL92</t>
  </si>
  <si>
    <t>FTSE 100 SOURCE- Ishares ftse 100</t>
  </si>
  <si>
    <t>IE0005042456</t>
  </si>
  <si>
    <t>20005</t>
  </si>
  <si>
    <t>Ishares ftse 100- Ishares ftse 100</t>
  </si>
  <si>
    <t>Ishares Crncy Hedge- ISHARES MSCI EMER</t>
  </si>
  <si>
    <t>US46434G5099</t>
  </si>
  <si>
    <t>20059</t>
  </si>
  <si>
    <t>Ishares Curr H MSCI- ISHARES MSCI EMER</t>
  </si>
  <si>
    <t>Ishares Japan Hedge- ISHARES MSCI JAPAN</t>
  </si>
  <si>
    <t>US46434V8862</t>
  </si>
  <si>
    <t>20060</t>
  </si>
  <si>
    <t>ISH S&amp;P HLTH CR- Ishares msci switzerland EWL</t>
  </si>
  <si>
    <t>US4642867497</t>
  </si>
  <si>
    <t>20062</t>
  </si>
  <si>
    <t>Ishares nasdaq biotechnology- ISHARES NASDAQ B. I</t>
  </si>
  <si>
    <t>US4642875565</t>
  </si>
  <si>
    <t>20008</t>
  </si>
  <si>
    <t>GVI_Ishares  S&amp;P North Am- ISHARES S&amp;P gsti soft</t>
  </si>
  <si>
    <t>US4642875151</t>
  </si>
  <si>
    <t>20018</t>
  </si>
  <si>
    <t>SHA CORE EM- ISHARES S&amp;P/TOPIX 1 ITF</t>
  </si>
  <si>
    <t>US0268747849</t>
  </si>
  <si>
    <t>20025</t>
  </si>
  <si>
    <t>ISHARES STOXX E- ishares stoxx europ</t>
  </si>
  <si>
    <t>DE000A0H08K7</t>
  </si>
  <si>
    <t>27491</t>
  </si>
  <si>
    <t>ISHARES STOXX EU- ishares stoxx europ</t>
  </si>
  <si>
    <t>Ishares stoxx 600 auto de- Ishares Stoxx Europe 600 Automobiles &amp; Parts de</t>
  </si>
  <si>
    <t>de000a0q4r28</t>
  </si>
  <si>
    <t>12255</t>
  </si>
  <si>
    <t>Ishares china IDFX LN- Ishares_BlackRock _ IRE</t>
  </si>
  <si>
    <t>IE00B02KXK85</t>
  </si>
  <si>
    <t>20093</t>
  </si>
  <si>
    <t>Blackrock Inc- Ishares_BlackRock _ US</t>
  </si>
  <si>
    <t>20090</t>
  </si>
  <si>
    <t>Ishares core s&amp;p 500 etf- Ishares_BlackRock _ US</t>
  </si>
  <si>
    <t>US4642872000</t>
  </si>
  <si>
    <t>ISHR CHINA LC- Ishares_BlackRock _ US</t>
  </si>
  <si>
    <t>ISHS SP MIDCAP- ISHS SP MIDCAP</t>
  </si>
  <si>
    <t>US4642875078</t>
  </si>
  <si>
    <t>20024</t>
  </si>
  <si>
    <t>Kraneshares Csi China- Kraneshares Csi China</t>
  </si>
  <si>
    <t>US5007673065</t>
  </si>
  <si>
    <t>12941</t>
  </si>
  <si>
    <t>KRANESHARES CSI- Kraneshares Csi China</t>
  </si>
  <si>
    <t>LYXOR CAC MID 60- LYXOR ETF</t>
  </si>
  <si>
    <t>FR0011041334</t>
  </si>
  <si>
    <t>10267</t>
  </si>
  <si>
    <t>Lyxor etf basic rs- LYXOR ETF</t>
  </si>
  <si>
    <t>FR0010345389</t>
  </si>
  <si>
    <t>LYXOR ETF DJ STX BS- LYXOR ETF</t>
  </si>
  <si>
    <t>Lyxor Etf S&amp;P 500 - LYXOR ETF</t>
  </si>
  <si>
    <t>LU0496786657</t>
  </si>
  <si>
    <t>Lyxor Etf S&amp;P 500- LYXOR ETF</t>
  </si>
  <si>
    <t>LYXOR ETF STX 600 O- LYXOR ETF</t>
  </si>
  <si>
    <t>FR0010344960</t>
  </si>
  <si>
    <t>Market Vectors semiconduct- MARKET VECTORS</t>
  </si>
  <si>
    <t>US57060U2336</t>
  </si>
  <si>
    <t>10271</t>
  </si>
  <si>
    <t>Daiwa etf Topix- Nomura-Nikkei</t>
  </si>
  <si>
    <t>JP3027620008</t>
  </si>
  <si>
    <t>20081</t>
  </si>
  <si>
    <t>DAIWA EXCHANGE TRAD- Nomura-Nikkei</t>
  </si>
  <si>
    <t>S&amp;P 500 SOURCE- S&amp;P 500</t>
  </si>
  <si>
    <t>IE00B3YCGJ38</t>
  </si>
  <si>
    <t>SCHWAB FUNDAMENTAL- Schwab us</t>
  </si>
  <si>
    <t>US8085247307</t>
  </si>
  <si>
    <t>12110</t>
  </si>
  <si>
    <t>&amp;SOURCE ENERGY S- SOURCE ENERGY</t>
  </si>
  <si>
    <t>IE00B435CG94</t>
  </si>
  <si>
    <t>27747</t>
  </si>
  <si>
    <t>SOURCE STOXX EUROPR 600- SOURCE EURO STOXX 50 UCITS</t>
  </si>
  <si>
    <t>IE00B60SWW18</t>
  </si>
  <si>
    <t>27226</t>
  </si>
  <si>
    <t>Source s&amp;p 500 ireland- Source Markets plc</t>
  </si>
  <si>
    <t>12119</t>
  </si>
  <si>
    <t>Industrail select- SPDR - State Street Global Advisors</t>
  </si>
  <si>
    <t>US81369Y7040</t>
  </si>
  <si>
    <t>22040</t>
  </si>
  <si>
    <t>Industrial select- SPDR - State Street Global Advisors</t>
  </si>
  <si>
    <t>Spdr s&amp;p homebuilders etf- SPDR - State Street Global Advisors</t>
  </si>
  <si>
    <t>US78464A8889</t>
  </si>
  <si>
    <t>Kbw regional banking- SPDR KBW REGIONAL BANKING ET</t>
  </si>
  <si>
    <t>US78464A6982</t>
  </si>
  <si>
    <t>22038</t>
  </si>
  <si>
    <t>Spdr msci usa small cap- SPDR TRUST</t>
  </si>
  <si>
    <t>IE00BSPLC413</t>
  </si>
  <si>
    <t>10395</t>
  </si>
  <si>
    <t>UBS ETF MSCI EMU SM- UBS AG</t>
  </si>
  <si>
    <t>LU0671493277</t>
  </si>
  <si>
    <t>UBS ETF MSCI EMU SMALL- UBS AG</t>
  </si>
  <si>
    <t>VANG S&amp;P 500-USD- VANGUARAD S&amp;P 500 ETF</t>
  </si>
  <si>
    <t>IE00B3XXRP09</t>
  </si>
  <si>
    <t>25014</t>
  </si>
  <si>
    <t>VANGUARD FUNDS- VANGUARAD S&amp;P 500 ETF</t>
  </si>
  <si>
    <t>Vanguard S&amp;P 500 etf- VANGUARAD S&amp;P 500 ETF</t>
  </si>
  <si>
    <t>US9229083632</t>
  </si>
  <si>
    <t>Vanguard S&amp;P 500- VANGUARAD S&amp;P 500 ETF</t>
  </si>
  <si>
    <t>Vanguard aust share- VANGUARD</t>
  </si>
  <si>
    <t>AU000000VAS1</t>
  </si>
  <si>
    <t>10457</t>
  </si>
  <si>
    <t>Vangurad info tech etf- VANGUARD</t>
  </si>
  <si>
    <t>us92204a7028</t>
  </si>
  <si>
    <t>Vanguard Emrg mkt et- VANGUARD EMERGING</t>
  </si>
  <si>
    <t>US9220428588</t>
  </si>
  <si>
    <t>10458</t>
  </si>
  <si>
    <t>VNGRD FTSE250- VNGRD FTSE250</t>
  </si>
  <si>
    <t>IE00BKX55Q28</t>
  </si>
  <si>
    <t>27748</t>
  </si>
  <si>
    <t>WISDOMTREE EUROP- WisdomTree</t>
  </si>
  <si>
    <t>US97717X7012</t>
  </si>
  <si>
    <t>12311</t>
  </si>
  <si>
    <t>XTRACKERS MSCI EMER- XTRACKERS MSCIEMERGING MARK</t>
  </si>
  <si>
    <t>27802</t>
  </si>
  <si>
    <t>Spdr s&amp;p biotech etf- SPDR - State Street Global Advisors</t>
  </si>
  <si>
    <t>us78464a8707</t>
  </si>
  <si>
    <t>Spdr s&amp;p biotech etf- Spdr s&amp;p biotech etf</t>
  </si>
  <si>
    <t>US78464A8707</t>
  </si>
  <si>
    <t>22001</t>
  </si>
  <si>
    <t>ISHARES-IND G&amp;S- ISHARES-IND G&amp;S</t>
  </si>
  <si>
    <t>DE000A0H08J9</t>
  </si>
  <si>
    <t>27658</t>
  </si>
  <si>
    <t>FIN sel sector spdr- SPDR - State Street Global Advisors</t>
  </si>
  <si>
    <t>Spdr s&amp;p 500 etf trust- SPY</t>
  </si>
  <si>
    <t>US78462F1030</t>
  </si>
  <si>
    <t>10681</t>
  </si>
  <si>
    <t>Spdr trust series fd- SPY</t>
  </si>
  <si>
    <t>סה"כ שמחקות מדדים אחרים</t>
  </si>
  <si>
    <t>REAL ESTATE CRED- Real Estate Credit Investments Pcc ltd</t>
  </si>
  <si>
    <t>GB00B0HW5366</t>
  </si>
  <si>
    <t>12706</t>
  </si>
  <si>
    <t>Ahye Fp Equity- Amundi etf</t>
  </si>
  <si>
    <t>FR0011494822</t>
  </si>
  <si>
    <t>Amundi Etf Euro- Amundi etf</t>
  </si>
  <si>
    <t>FR0010754119</t>
  </si>
  <si>
    <t>DB x corp bnd- DB x TRACKERS</t>
  </si>
  <si>
    <t>LU0478205379</t>
  </si>
  <si>
    <t>Db X-Tr II Crs5- DB x TRACKERS</t>
  </si>
  <si>
    <t>LU0290359032</t>
  </si>
  <si>
    <t>XUT3 LN- DB x TRACKERS</t>
  </si>
  <si>
    <t>LU0429458895</t>
  </si>
  <si>
    <t>ISHARES MARKIT IBOXX- ISHARES MARKIT IBOXX</t>
  </si>
  <si>
    <t>IE0032895942</t>
  </si>
  <si>
    <t>12389</t>
  </si>
  <si>
    <t>ISHARES EMER MKTS- ISHARES MSCI EMER</t>
  </si>
  <si>
    <t>IE00B6TLBW47</t>
  </si>
  <si>
    <t>Ishares markit iboxx $ hy- Ishares_BlackRock _ US</t>
  </si>
  <si>
    <t>IE00B4PY7Y77</t>
  </si>
  <si>
    <t>Ishares markit iboxx eur HY- Ishares_BlackRock _ US</t>
  </si>
  <si>
    <t>IE00B66F4759</t>
  </si>
  <si>
    <t>Pimco-1-3Y Us Tr- PIMCO</t>
  </si>
  <si>
    <t>US72201R1068</t>
  </si>
  <si>
    <t>11186</t>
  </si>
  <si>
    <t>Pimco inv grade bond- PIMCO-GBL INV GRADE-INST ACC</t>
  </si>
  <si>
    <t>US72201R8170</t>
  </si>
  <si>
    <t>26009</t>
  </si>
  <si>
    <t>powershares h/y bond</t>
  </si>
  <si>
    <t>US73936T5570</t>
  </si>
  <si>
    <t>21011</t>
  </si>
  <si>
    <t>spdr barclays high yield- SPDR - State Street Global Advisors</t>
  </si>
  <si>
    <t>US78464A4177</t>
  </si>
  <si>
    <t>Spdr Barclays- SPDR BARCLAYS</t>
  </si>
  <si>
    <t>US78464A6727</t>
  </si>
  <si>
    <t>12423</t>
  </si>
  <si>
    <t>Spdr Corporate bond- SPDR BARCLAYS</t>
  </si>
  <si>
    <t>US78464A3757</t>
  </si>
  <si>
    <t>Spdr emerging bond- SPDR BARCLAYS</t>
  </si>
  <si>
    <t>IE00B4613386</t>
  </si>
  <si>
    <t>Vanguard gov bnd- VANGUARD</t>
  </si>
  <si>
    <t>US92206C1027</t>
  </si>
  <si>
    <t>Vanguard shortterm bnd etf- VANGUARD</t>
  </si>
  <si>
    <t>US92206C4096</t>
  </si>
  <si>
    <t>סה"כ אג"ח ממשלתי</t>
  </si>
  <si>
    <t>סה"כ אגח קונצרני</t>
  </si>
  <si>
    <t>קסם NASDAQ100מט- קסם קרנות נאמנות בע"מ</t>
  </si>
  <si>
    <t>5124516</t>
  </si>
  <si>
    <t>קסם S&amp;P 500 (4D) KTF- קסם קרנות נאמנות בע"מ</t>
  </si>
  <si>
    <t>5124482</t>
  </si>
  <si>
    <t>NB EMERG MKTS- msci emerging markets</t>
  </si>
  <si>
    <t>IE00B9Z1CN71</t>
  </si>
  <si>
    <t>10691</t>
  </si>
  <si>
    <t>LION VII EUR- M&amp;G Investments</t>
  </si>
  <si>
    <t>IE00B62G6V03</t>
  </si>
  <si>
    <t>12367</t>
  </si>
  <si>
    <t>Neuber Berman hy bond- Neuberger Berman</t>
  </si>
  <si>
    <t>IE00B8QBJF01</t>
  </si>
  <si>
    <t>11100</t>
  </si>
  <si>
    <t>B</t>
  </si>
  <si>
    <t>AMUNDI PLANET- Glazer Capital</t>
  </si>
  <si>
    <t>LU1688575437</t>
  </si>
  <si>
    <t>12527</t>
  </si>
  <si>
    <t>BLA/GSO EUR-A-ACC- Blackstone</t>
  </si>
  <si>
    <t>IE00B3DS7666</t>
  </si>
  <si>
    <t>12551</t>
  </si>
  <si>
    <t>cheyne redf a1- Cheyn Capital</t>
  </si>
  <si>
    <t>KYG210181171</t>
  </si>
  <si>
    <t>12342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</si>
  <si>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</si>
  <si>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</si>
  <si>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</si>
  <si>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</si>
  <si>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</si>
  <si>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Funds</t>
  </si>
  <si>
    <t>IE00BCFKMH92</t>
  </si>
  <si>
    <t>12508</t>
  </si>
  <si>
    <t>Ing l flex senior- Ing l flex</t>
  </si>
  <si>
    <t>LU0426533492</t>
  </si>
  <si>
    <t>12652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</si>
  <si>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</si>
  <si>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</si>
  <si>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</si>
  <si>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</si>
  <si>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</si>
  <si>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</si>
  <si>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</si>
  <si>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Neuber Berman- Neuberger Berman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</si>
  <si>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</si>
  <si>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</si>
  <si>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</si>
  <si>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</si>
  <si>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</si>
  <si>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</si>
  <si>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LU0229386908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</si>
  <si>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</si>
  <si>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</si>
  <si>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</si>
  <si>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</si>
  <si>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</si>
  <si>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SPIOHYZ LX- Eurizon EasyFund</t>
  </si>
  <si>
    <t>LU0335991534</t>
  </si>
  <si>
    <t>12436</t>
  </si>
  <si>
    <t>Ubs Lux Bnd- UBS LUXEM</t>
  </si>
  <si>
    <t>LU0396367608</t>
  </si>
  <si>
    <t>10441</t>
  </si>
  <si>
    <t>Ubs lux bond- UBS LUXEM</t>
  </si>
  <si>
    <t>AMUNDI IND MSCI EMU- AMUNDI FUNDS</t>
  </si>
  <si>
    <t>LU0389810994</t>
  </si>
  <si>
    <t>27531</t>
  </si>
  <si>
    <t>COMEEIA ID Comgest Gr PLC - EU- Comgest</t>
  </si>
  <si>
    <t>IE00B5WN3467</t>
  </si>
  <si>
    <t>12656</t>
  </si>
  <si>
    <t>Comgest growth europe- Comgest</t>
  </si>
  <si>
    <t>CS INDEX LUX EQ EMU EB- CREDIT SUISSE</t>
  </si>
  <si>
    <t>LU1390074414</t>
  </si>
  <si>
    <t>CS IX-EE-QBEUR- CREDIT SUISSE</t>
  </si>
  <si>
    <t>DFA-EME MK V-$ A- DFA-EME MK V-$ A</t>
  </si>
  <si>
    <t>IE00B0HCGS80</t>
  </si>
  <si>
    <t>27749</t>
  </si>
  <si>
    <t>DWS INVEST- DB PL-CR EUR</t>
  </si>
  <si>
    <t>LU0194163308</t>
  </si>
  <si>
    <t>27750</t>
  </si>
  <si>
    <t>ISHR-EMK IF-IA$H- ISHR-EMK IF-IA$H</t>
  </si>
  <si>
    <t>US4642868719</t>
  </si>
  <si>
    <t>27834</t>
  </si>
  <si>
    <t>MARKETFIELD GEORGE- MARKETFIELD FUND LTD</t>
  </si>
  <si>
    <t>KYG582251891</t>
  </si>
  <si>
    <t>10920</t>
  </si>
  <si>
    <t>MATTHEWS ASIA FDS- Matthews Asia Funds</t>
  </si>
  <si>
    <t>LU0491816475</t>
  </si>
  <si>
    <t>12832</t>
  </si>
  <si>
    <t>SISF-AS OP-C AC- SCHRODER INTERNATIONAL SELECTION FUND</t>
  </si>
  <si>
    <t>LU0106259988</t>
  </si>
  <si>
    <t>26008</t>
  </si>
  <si>
    <t>SPARX-JPN SM-YENIC- Sparx Japan Fund PLC</t>
  </si>
  <si>
    <t>IE00BD6DG838</t>
  </si>
  <si>
    <t>27361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</si>
  <si>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</si>
  <si>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</si>
  <si>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</si>
  <si>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</si>
  <si>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</si>
  <si>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</si>
  <si>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ברנמילר אפ1</t>
  </si>
  <si>
    <t>1143494</t>
  </si>
  <si>
    <t>*איתמר מדיקל אופציה 4- איתמר מדיקל בע"מ</t>
  </si>
  <si>
    <t>1137017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</si>
  <si>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</si>
  <si>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</si>
  <si>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</si>
  <si>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</si>
  <si>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</si>
  <si>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</si>
  <si>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SX5E DIVIDEND DEC10</t>
  </si>
  <si>
    <t>70701180</t>
  </si>
  <si>
    <t>ESH9_S&amp;P500 EMINI FUT MAR19- חוזים עתידיים בחול</t>
  </si>
  <si>
    <t>70616479</t>
  </si>
  <si>
    <t>RTYH9- russell 2000_fut Mar19- חוזים עתידיים בחול</t>
  </si>
  <si>
    <t>70143334</t>
  </si>
  <si>
    <t>SX5E DIVIDEND  DEC 19- חוזים עתידיים בחול</t>
  </si>
  <si>
    <t>70701172</t>
  </si>
  <si>
    <t>TPH9_Topix indx futr Mar19- חוזים עתידיים בחול</t>
  </si>
  <si>
    <t>70159793</t>
  </si>
  <si>
    <t>VGH9_Euro Stoxx 50 Fut Mar19- חוזים עתידיים בחול</t>
  </si>
  <si>
    <t>70191788</t>
  </si>
  <si>
    <t>XPH9_spi 200 fut Mar19- חוזים עתידיים בחול</t>
  </si>
  <si>
    <t>70160478</t>
  </si>
  <si>
    <t>Z H9_FTSE 100 IDX FUT Mar18- חוזים עתידיים בחול</t>
  </si>
  <si>
    <t>70161674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</si>
  <si>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</si>
  <si>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</si>
  <si>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</si>
  <si>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</si>
  <si>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</si>
  <si>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</si>
  <si>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גליל מור אגח א- גליל מור - מוצרים פיננסים בע"מ</t>
  </si>
  <si>
    <t>1108877</t>
  </si>
  <si>
    <t>Ca.IL</t>
  </si>
  <si>
    <t>09/03/08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</si>
  <si>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</si>
  <si>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</si>
  <si>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</si>
  <si>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</si>
  <si>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</si>
  <si>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</si>
  <si>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</si>
  <si>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</si>
  <si>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</si>
  <si>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</si>
  <si>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</si>
  <si>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</si>
  <si>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</si>
  <si>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</si>
  <si>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</si>
  <si>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</si>
  <si>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</si>
  <si>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מקורות אגח 8 רמ- מקורות חברת מים בע"מ</t>
  </si>
  <si>
    <t>1124346</t>
  </si>
  <si>
    <t>22/09/16</t>
  </si>
  <si>
    <t>עירית רעננה אג"ח 1 - מ- עירית רעננה</t>
  </si>
  <si>
    <t>1098698</t>
  </si>
  <si>
    <t>500287008</t>
  </si>
  <si>
    <t>31/12/07</t>
  </si>
  <si>
    <t>רפאל ג'- רפאל-רשות לפיתוח אמצעי לחימה בע"מ</t>
  </si>
  <si>
    <t>1140276</t>
  </si>
  <si>
    <t>520042185</t>
  </si>
  <si>
    <t>Aaa.IL</t>
  </si>
  <si>
    <t>02/03/17</t>
  </si>
  <si>
    <t>חשמל צמוד 2020 רמ- חברת החשמל לישראל בע"מ</t>
  </si>
  <si>
    <t>6000111</t>
  </si>
  <si>
    <t>01/02/17</t>
  </si>
  <si>
    <t>נתיבי גז אג"ח א - רמ- נתיבי הגז הטבעי לישראל בע"מ</t>
  </si>
  <si>
    <t>1103084</t>
  </si>
  <si>
    <t>513436394</t>
  </si>
  <si>
    <t>03/01/07</t>
  </si>
  <si>
    <t>אבנת השכרות בע"מ - אגח א'- אבנת השכרות בע"מ</t>
  </si>
  <si>
    <t>1094820</t>
  </si>
  <si>
    <t>513698365</t>
  </si>
  <si>
    <t>20/10/05</t>
  </si>
  <si>
    <t>דור גז בטוחות אגח 1-ל- דור גז בטוחות בע"מ</t>
  </si>
  <si>
    <t>1093491</t>
  </si>
  <si>
    <t>513689059</t>
  </si>
  <si>
    <t>חשמל צמוד 2022 רמ- חברת החשמל לישראל בע"מ</t>
  </si>
  <si>
    <t>6000129</t>
  </si>
  <si>
    <t>18/01/11</t>
  </si>
  <si>
    <t>אילת אגח א לס- החברה למימון אילת (2006) בע"מ</t>
  </si>
  <si>
    <t>1099449</t>
  </si>
  <si>
    <t>513867192</t>
  </si>
  <si>
    <t>13/09/06</t>
  </si>
  <si>
    <t>שטר הון נדחה פועלים לס ד- בנק הפועלים בע"מ</t>
  </si>
  <si>
    <t>6620233</t>
  </si>
  <si>
    <t>פועלים ש"ה ג ר"מ- בנק הפועלים בע"מ</t>
  </si>
  <si>
    <t>6620280</t>
  </si>
  <si>
    <t>01/11/07</t>
  </si>
  <si>
    <t>אספיסי אלעד אגח 2 רמ ms- אס.פי.סי אל-עד</t>
  </si>
  <si>
    <t>10927742</t>
  </si>
  <si>
    <t>514667021</t>
  </si>
  <si>
    <t>04/09/11</t>
  </si>
  <si>
    <t>אספיסי אלעד אגח 2 רמ- אס.פי.סי אל-עד</t>
  </si>
  <si>
    <t>1092774</t>
  </si>
  <si>
    <t>03/04/05</t>
  </si>
  <si>
    <t>אספיסי אלעד אגח 3 רמ- אס.פי.סי אל-עד</t>
  </si>
  <si>
    <t>1093939</t>
  </si>
  <si>
    <t>קרדן אן_וי ב חש81/2- קרדן אן.וי.</t>
  </si>
  <si>
    <t>6094</t>
  </si>
  <si>
    <t>21/11/18</t>
  </si>
  <si>
    <t>אלון חברת הדלק אגח סד' א MG- אלון חברת הדלק לישראל בע"מ</t>
  </si>
  <si>
    <t>11015671</t>
  </si>
  <si>
    <t>520041690</t>
  </si>
  <si>
    <t>16/12/13</t>
  </si>
  <si>
    <t>גמול השקע ב- גמול חברה להשקעות בע"מ</t>
  </si>
  <si>
    <t>1116755</t>
  </si>
  <si>
    <t>520018136</t>
  </si>
  <si>
    <t>21/12/09</t>
  </si>
  <si>
    <t>כרמל משכנתאות 4%- כרמל-אגוד למשכנתאות והשקעות בע"מ</t>
  </si>
  <si>
    <t>1710250</t>
  </si>
  <si>
    <t>520024373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</si>
  <si>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</si>
  <si>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</si>
  <si>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</si>
  <si>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</si>
  <si>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</si>
  <si>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</si>
  <si>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</si>
  <si>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*אורמת 3 MG- אורמת טכנולגיות אינק דואלי</t>
  </si>
  <si>
    <t>443862</t>
  </si>
  <si>
    <t>*גב-ים נגב אגח א רמ- חברת גב-ים לקרקעות בע"מ</t>
  </si>
  <si>
    <t>1151141</t>
  </si>
  <si>
    <t>31/07/18</t>
  </si>
  <si>
    <t>אמקור אגח א לס רמ- אמפא השקעות בע"מ</t>
  </si>
  <si>
    <t>1133545</t>
  </si>
  <si>
    <t>520025115</t>
  </si>
  <si>
    <t>21/09/14</t>
  </si>
  <si>
    <t>*אורמת  סדרה 2 12.09.2016- אורמת טכנולגיות אינק דואלי</t>
  </si>
  <si>
    <t>1139161</t>
  </si>
  <si>
    <t>07/08/17</t>
  </si>
  <si>
    <t>צים אג"ח ד-רמ MG- צים שירותי ספנות משולבים בע"מ</t>
  </si>
  <si>
    <t>65100694</t>
  </si>
  <si>
    <t>520015041</t>
  </si>
  <si>
    <t>25/07/14</t>
  </si>
  <si>
    <t>Crslnx 4.555 06/30/5- Crosslinx Transit Solutions</t>
  </si>
  <si>
    <t>CA22766TAB04</t>
  </si>
  <si>
    <t>12985</t>
  </si>
  <si>
    <t>07/04/16</t>
  </si>
  <si>
    <t>Rplllc 6% 04/01/22- Ruby Pipeline Llc</t>
  </si>
  <si>
    <t>USU7501KAB71</t>
  </si>
  <si>
    <t>12861</t>
  </si>
  <si>
    <t>12/05/15</t>
  </si>
  <si>
    <t>Ruby Pipeline 6%- Ruby Pipeline Llc</t>
  </si>
  <si>
    <t>Transed 3.951 9/50- TRANSED PARTNERS GP</t>
  </si>
  <si>
    <t>CA89366TAA57</t>
  </si>
  <si>
    <t>27306</t>
  </si>
  <si>
    <t>MEDIVISION LIMIT- MEDIVISION LIMIT</t>
  </si>
  <si>
    <t>IL0010846314</t>
  </si>
  <si>
    <t>511828600</t>
  </si>
  <si>
    <t>רוטקס- רוטקס (1980) בע"מ</t>
  </si>
  <si>
    <t>1104033</t>
  </si>
  <si>
    <t>510844913</t>
  </si>
  <si>
    <t>אלון דלק מניה לא סחירה- אלון חברת הדלק לישראל בע"מ</t>
  </si>
  <si>
    <t>499906</t>
  </si>
  <si>
    <t>BIG USA מניה לא סחירה- BIG USA</t>
  </si>
  <si>
    <t>29991765</t>
  </si>
  <si>
    <t>514435395</t>
  </si>
  <si>
    <t>הליוס- הליוס</t>
  </si>
  <si>
    <t>341173</t>
  </si>
  <si>
    <t>12720</t>
  </si>
  <si>
    <t>מנייה לס צים mg- צים שירותי ספנות משולבים בע"מ</t>
  </si>
  <si>
    <t>29992224</t>
  </si>
  <si>
    <t>Ixi mobile cibc- Ixi mobile</t>
  </si>
  <si>
    <t>US46514P1066</t>
  </si>
  <si>
    <t>10222</t>
  </si>
  <si>
    <t>Traceguard res cibc- TRACEGUARD RES CIBC</t>
  </si>
  <si>
    <t>US8923541010</t>
  </si>
  <si>
    <t>10429</t>
  </si>
  <si>
    <t>Tower Vision preferred shares- טאואר ויז'ן מאוריציוס</t>
  </si>
  <si>
    <t>29990178</t>
  </si>
  <si>
    <t>10528</t>
  </si>
  <si>
    <t>Tanfield 1</t>
  </si>
  <si>
    <t>6629</t>
  </si>
  <si>
    <t>אשבורן פלאזה- ESHBORN PLAZA</t>
  </si>
  <si>
    <t>5771</t>
  </si>
  <si>
    <t>27489</t>
  </si>
  <si>
    <t>Rialto-Elite Portfolio- Rialto-Elite Portfolio</t>
  </si>
  <si>
    <t>496922</t>
  </si>
  <si>
    <t>27659</t>
  </si>
  <si>
    <t>WEST 35 STREET 240- WEST 35 STREET 240</t>
  </si>
  <si>
    <t>5814</t>
  </si>
  <si>
    <t>27562</t>
  </si>
  <si>
    <t>WHITE OAK 2- White Oak</t>
  </si>
  <si>
    <t>457043</t>
  </si>
  <si>
    <t>13033</t>
  </si>
  <si>
    <t>WHITE OAK 3- White Oak</t>
  </si>
  <si>
    <t>4570311</t>
  </si>
  <si>
    <t>Delek Global Real Estate msh- דלק-בלרון בינלאומי בע"מ</t>
  </si>
  <si>
    <t>JE00B1S0VN88</t>
  </si>
  <si>
    <t>520038209</t>
  </si>
  <si>
    <t>SACRAMENTO 353- סקרמנטו</t>
  </si>
  <si>
    <t>475607</t>
  </si>
  <si>
    <t>27561</t>
  </si>
  <si>
    <t>ROBIN- ROBIN</t>
  </si>
  <si>
    <t>6164</t>
  </si>
  <si>
    <t>27660</t>
  </si>
  <si>
    <t>סה"כ קרנות הון סיכון</t>
  </si>
  <si>
    <t>אורבימד 2</t>
  </si>
  <si>
    <t>5277</t>
  </si>
  <si>
    <t>ויטהלייף ישראל קרן הון- ויטלייף פרטנרס (ישראל) ש.מ</t>
  </si>
  <si>
    <t>600000401</t>
  </si>
  <si>
    <t>28/02/02</t>
  </si>
  <si>
    <t>ורטקס ישראל קרן הון חול- ורטקס ישראל 3 בע"מ</t>
  </si>
  <si>
    <t>600000361</t>
  </si>
  <si>
    <t>16/01/01</t>
  </si>
  <si>
    <t>evolution venture c- קרן Evolution</t>
  </si>
  <si>
    <t>50286</t>
  </si>
  <si>
    <t>anatomy  2- קרן אנטומיה</t>
  </si>
  <si>
    <t>5260</t>
  </si>
  <si>
    <t>18/10/15</t>
  </si>
  <si>
    <t>anatomy- קרן אנטומיה</t>
  </si>
  <si>
    <t>52266</t>
  </si>
  <si>
    <t>אביב (פנטין) קפיטל- מרדכי אביב תעשיות בניה (1973) בע"מ</t>
  </si>
  <si>
    <t>600000271</t>
  </si>
  <si>
    <t>01/07/01</t>
  </si>
  <si>
    <t>סה"כ קרנות גידור</t>
  </si>
  <si>
    <t>סה"כ קרנות נדל"ן</t>
  </si>
  <si>
    <t>Reality Real Estate Investment Fund 3 L.P- Reality Real Estate Investment Fund 3 L.P</t>
  </si>
  <si>
    <t>5265</t>
  </si>
  <si>
    <t>30/06/15</t>
  </si>
  <si>
    <t>סה"כ קרנות השקעה אחרות</t>
  </si>
  <si>
    <t>Tene investment in QNERGY- טנא השקעות</t>
  </si>
  <si>
    <t>29993124</t>
  </si>
  <si>
    <t>NOY ASHALIM קרן נוי- קרן נוי 1 להשקעה בתשתיות אנרגיה ש.מ</t>
  </si>
  <si>
    <t>5279</t>
  </si>
  <si>
    <t>08/08/16</t>
  </si>
  <si>
    <t>קרן נוי 2- קרן נוי 1 להשקעה בתשתיות אנרגיה ש.מ</t>
  </si>
  <si>
    <t>5259</t>
  </si>
  <si>
    <t>02/07/15</t>
  </si>
  <si>
    <t>TENE GROWTH CAPITAL 4- טנא השקעות</t>
  </si>
  <si>
    <t>5310</t>
  </si>
  <si>
    <t>16/01/18</t>
  </si>
  <si>
    <t>קרן תשתיות - ISRAEL INFRASTUC- I. INFRASTUCTURE</t>
  </si>
  <si>
    <t>65001010</t>
  </si>
  <si>
    <t>18/10/06</t>
  </si>
  <si>
    <t>SKY 3- sky 3</t>
  </si>
  <si>
    <t>5289</t>
  </si>
  <si>
    <t>12/01/17</t>
  </si>
  <si>
    <t>Vintage Investments Partn</t>
  </si>
  <si>
    <t>5300</t>
  </si>
  <si>
    <t>17/07/17</t>
  </si>
  <si>
    <t>s.h. sky l.p- ס. ה. סקיי 11 ש.מ.</t>
  </si>
  <si>
    <t>50492</t>
  </si>
  <si>
    <t>04/01/06</t>
  </si>
  <si>
    <t>FIMI 6- פימי מזנין(1) קרן הון סיכון</t>
  </si>
  <si>
    <t>5272</t>
  </si>
  <si>
    <t>21/07/16</t>
  </si>
  <si>
    <t>fimi israel opportunity- פימי מזנין(1) קרן הון סיכון</t>
  </si>
  <si>
    <t>50724</t>
  </si>
  <si>
    <t>11/10/05</t>
  </si>
  <si>
    <t>פלנוס טכנולוגיות לאומי- פלנוס טכנולוגיות בע"מ</t>
  </si>
  <si>
    <t>600000301</t>
  </si>
  <si>
    <t>27/11/00</t>
  </si>
  <si>
    <t>Accelmed Growth Partners L.P 2- Accelmed Growth Partners L.P</t>
  </si>
  <si>
    <t>5271</t>
  </si>
  <si>
    <t>30/05/18</t>
  </si>
  <si>
    <t>הליוס</t>
  </si>
  <si>
    <t>5323</t>
  </si>
  <si>
    <t>15/04/18</t>
  </si>
  <si>
    <t>אנלייט ENLITHT- אנלייט אנרגיה מתחדשת בע"מ</t>
  </si>
  <si>
    <t>5322</t>
  </si>
  <si>
    <t>סה"כ קרנות הון סיכון בחו"ל</t>
  </si>
  <si>
    <t>HORSLEY BRIDGE XII VENTURES</t>
  </si>
  <si>
    <t>5295</t>
  </si>
  <si>
    <t>18/12/17</t>
  </si>
  <si>
    <t>29992450</t>
  </si>
  <si>
    <t>02/02/17</t>
  </si>
  <si>
    <t>05/09/18</t>
  </si>
  <si>
    <t>5333</t>
  </si>
  <si>
    <t>29/08/18</t>
  </si>
  <si>
    <t>Vintage Investments Partners 9-קופת"ג</t>
  </si>
  <si>
    <t>17/05/16</t>
  </si>
  <si>
    <t>סה"כ קרנות גידור בחו"ל</t>
  </si>
  <si>
    <t>SPHERA FIXED INCOME- AMUNDI ETF</t>
  </si>
  <si>
    <t>70696265</t>
  </si>
  <si>
    <t>29/01/18</t>
  </si>
  <si>
    <t>eden rock fin ma red- EDEN ROCK STRUC.FIN</t>
  </si>
  <si>
    <t>71246953</t>
  </si>
  <si>
    <t>laurus cls A benchmark 2- Laurus Offshore Fund</t>
  </si>
  <si>
    <t>3030004</t>
  </si>
  <si>
    <t>JP MORGAN IIF- Moneda Latin American Corporate</t>
  </si>
  <si>
    <t>6213</t>
  </si>
  <si>
    <t>m realzation d invest- UBP</t>
  </si>
  <si>
    <t>71192256</t>
  </si>
  <si>
    <t>28/11/16</t>
  </si>
  <si>
    <t>3 CRECH</t>
  </si>
  <si>
    <t>387993</t>
  </si>
  <si>
    <t>16/07/15</t>
  </si>
  <si>
    <t>CHEYNE 1/A/19/1/GB</t>
  </si>
  <si>
    <t>385196</t>
  </si>
  <si>
    <t>18/06/15</t>
  </si>
  <si>
    <t>CHEYNE 1/A/20/1/GB</t>
  </si>
  <si>
    <t>385197</t>
  </si>
  <si>
    <t>Eden Rock struc-b- EDEN ROCK STRUC.FIN</t>
  </si>
  <si>
    <t>70422498</t>
  </si>
  <si>
    <t>30/05/11</t>
  </si>
  <si>
    <t>SPHERA-HCARE-DIL- SPHERA</t>
  </si>
  <si>
    <t>70368378</t>
  </si>
  <si>
    <t>12/12/17</t>
  </si>
  <si>
    <t>sphera- Sphera Global Healthcare Master</t>
  </si>
  <si>
    <t>70323373</t>
  </si>
  <si>
    <t>סה"כ קרנות נדל"ן בחו"ל</t>
  </si>
  <si>
    <t>Co-Invest Antlia BSREP III</t>
  </si>
  <si>
    <t>5344</t>
  </si>
  <si>
    <t>05/12/18</t>
  </si>
  <si>
    <t>Portfolio EDGE- Portfolio EDGE</t>
  </si>
  <si>
    <t>5343</t>
  </si>
  <si>
    <t>Brack Capital Real Estate llp- בי.סי.אר.אי-בראק קפיטל ריל אסטייט איווסטמנט בי.וי</t>
  </si>
  <si>
    <t>29990961</t>
  </si>
  <si>
    <t>20/09/07</t>
  </si>
  <si>
    <t>Brookfield real estate partners II</t>
  </si>
  <si>
    <t>5274</t>
  </si>
  <si>
    <t>12/04/16</t>
  </si>
  <si>
    <t>WATERTON RESIDENTIAL P V XIII</t>
  </si>
  <si>
    <t>5334</t>
  </si>
  <si>
    <t>24/10/18</t>
  </si>
  <si>
    <t>Blackstone R.E. partners VIII.F- Blackstone Real Estate Partners</t>
  </si>
  <si>
    <t>5264</t>
  </si>
  <si>
    <t>18/08/15</t>
  </si>
  <si>
    <t>סה"כ קרנות השקעה אחרות בחו"ל</t>
  </si>
  <si>
    <t>Migdal HarbourVest Tranche B</t>
  </si>
  <si>
    <t>5298</t>
  </si>
  <si>
    <t>29/03/18</t>
  </si>
  <si>
    <t>APCS- Ares special situation fund IB</t>
  </si>
  <si>
    <t>5291</t>
  </si>
  <si>
    <t>26/06/17</t>
  </si>
  <si>
    <t>ARES- Ares special situation fund IB</t>
  </si>
  <si>
    <t>4122</t>
  </si>
  <si>
    <t>19/03/15</t>
  </si>
  <si>
    <t>AUDAX DIRECT LENDING SOLUTIONS- Ares special situation fund IB</t>
  </si>
  <si>
    <t>5339</t>
  </si>
  <si>
    <t>28/10/18</t>
  </si>
  <si>
    <t>5294</t>
  </si>
  <si>
    <t>10/12/17</t>
  </si>
  <si>
    <t>cicc growth capital fund- ארקלייט</t>
  </si>
  <si>
    <t>52225</t>
  </si>
  <si>
    <t>harbourvest part' co inv fund IV- ארקלייט</t>
  </si>
  <si>
    <t>5297</t>
  </si>
  <si>
    <t>29/06/17</t>
  </si>
  <si>
    <t>HIG harbourvest  Tranche B- ארקלייט</t>
  </si>
  <si>
    <t>5313</t>
  </si>
  <si>
    <t>31/12/17</t>
  </si>
  <si>
    <t>Insight harbourvest tranche B- ארקלייט</t>
  </si>
  <si>
    <t>5321</t>
  </si>
  <si>
    <t>KELSO INVESTMENT ASSOCIATES X - HARB B- ארקלייט</t>
  </si>
  <si>
    <t>6644</t>
  </si>
  <si>
    <t>14/12/18</t>
  </si>
  <si>
    <t>ACE 4</t>
  </si>
  <si>
    <t>5238</t>
  </si>
  <si>
    <t>13/08/18</t>
  </si>
  <si>
    <t>ADVENT INTERNATIONAL 8</t>
  </si>
  <si>
    <t>5273</t>
  </si>
  <si>
    <t>27/09/16</t>
  </si>
  <si>
    <t>APOLLO</t>
  </si>
  <si>
    <t>5281</t>
  </si>
  <si>
    <t>BLUEBAY</t>
  </si>
  <si>
    <t>5284</t>
  </si>
  <si>
    <t>BROOKFIELD IV</t>
  </si>
  <si>
    <t>5266</t>
  </si>
  <si>
    <t>12/08/15</t>
  </si>
  <si>
    <t>cdl 2</t>
  </si>
  <si>
    <t>5237</t>
  </si>
  <si>
    <t>22/06/18</t>
  </si>
  <si>
    <t>co-inv DNLD</t>
  </si>
  <si>
    <t>5292</t>
  </si>
  <si>
    <t>CRESCENT</t>
  </si>
  <si>
    <t>5290</t>
  </si>
  <si>
    <t>14/02/17</t>
  </si>
  <si>
    <t>Cruise.co.uk</t>
  </si>
  <si>
    <t>5280</t>
  </si>
  <si>
    <t>31/08/16</t>
  </si>
  <si>
    <t>DOVER</t>
  </si>
  <si>
    <t>5285</t>
  </si>
  <si>
    <t>GRAPH TECH BROOKFIELD</t>
  </si>
  <si>
    <t>5270</t>
  </si>
  <si>
    <t>30/11/15</t>
  </si>
  <si>
    <t>harbourvest A</t>
  </si>
  <si>
    <t>70000</t>
  </si>
  <si>
    <t>07/02/18</t>
  </si>
  <si>
    <t>harbourvest abenex</t>
  </si>
  <si>
    <t>5324</t>
  </si>
  <si>
    <t>29/04/18</t>
  </si>
  <si>
    <t>harbourvest lytx</t>
  </si>
  <si>
    <t>5325</t>
  </si>
  <si>
    <t>HARBOURVEST SEC GRIDIRON</t>
  </si>
  <si>
    <t>5293</t>
  </si>
  <si>
    <t>08/05/17</t>
  </si>
  <si>
    <t>IK HarbourVest Tranche B</t>
  </si>
  <si>
    <t>5336</t>
  </si>
  <si>
    <t>27/09/18</t>
  </si>
  <si>
    <t>INCLINE</t>
  </si>
  <si>
    <t>5308</t>
  </si>
  <si>
    <t>06/12/17</t>
  </si>
  <si>
    <t>InfraRed Infrastructure Fund V</t>
  </si>
  <si>
    <t>5309</t>
  </si>
  <si>
    <t>KARTESIA</t>
  </si>
  <si>
    <t>5303</t>
  </si>
  <si>
    <t>29/10/17</t>
  </si>
  <si>
    <t>KOTAK</t>
  </si>
  <si>
    <t>5255</t>
  </si>
  <si>
    <t>16/05/13</t>
  </si>
  <si>
    <t>MERIDIAM 3</t>
  </si>
  <si>
    <t>5278</t>
  </si>
  <si>
    <t>11/07/16</t>
  </si>
  <si>
    <t>Migdal HarbourVest CO-INV DWYER</t>
  </si>
  <si>
    <t>5329</t>
  </si>
  <si>
    <t>11/06/18</t>
  </si>
  <si>
    <t>migdal harbourvest project saxa</t>
  </si>
  <si>
    <t>5330</t>
  </si>
  <si>
    <t>5239</t>
  </si>
  <si>
    <t>18/05/18</t>
  </si>
  <si>
    <t>Migdal-HarbourVes Elatec</t>
  </si>
  <si>
    <t>5318</t>
  </si>
  <si>
    <t>Migdal-HarbourVes project Draco</t>
  </si>
  <si>
    <t>5319</t>
  </si>
  <si>
    <t>OWEL ROCK</t>
  </si>
  <si>
    <t>5316</t>
  </si>
  <si>
    <t>22/03/18</t>
  </si>
  <si>
    <t>PAMILCO 4</t>
  </si>
  <si>
    <t>5311</t>
  </si>
  <si>
    <t>27/12/17</t>
  </si>
  <si>
    <t>Patria Private Equity Fund VI</t>
  </si>
  <si>
    <t>5320</t>
  </si>
  <si>
    <t>PERMIRA</t>
  </si>
  <si>
    <t>5287</t>
  </si>
  <si>
    <t>15/03/17</t>
  </si>
  <si>
    <t>PGCO 4 CO-MINGLED FUND SCSP</t>
  </si>
  <si>
    <t>5335</t>
  </si>
  <si>
    <t>12/09/18</t>
  </si>
  <si>
    <t>RHONE V</t>
  </si>
  <si>
    <t>5268</t>
  </si>
  <si>
    <t>TDL IV</t>
  </si>
  <si>
    <t>6646</t>
  </si>
  <si>
    <t>27/12/18</t>
  </si>
  <si>
    <t>Thoma Bravo Harbourvest B</t>
  </si>
  <si>
    <t>6642</t>
  </si>
  <si>
    <t>TOMA BRAVO</t>
  </si>
  <si>
    <t>5276</t>
  </si>
  <si>
    <t>31/05/16</t>
  </si>
  <si>
    <t>Trilantic capital partners V</t>
  </si>
  <si>
    <t>5269</t>
  </si>
  <si>
    <t>24/09/15</t>
  </si>
  <si>
    <t>VESTCOM</t>
  </si>
  <si>
    <t>5312</t>
  </si>
  <si>
    <t>WARBURG PINCUS</t>
  </si>
  <si>
    <t>5286</t>
  </si>
  <si>
    <t>22/12/16</t>
  </si>
  <si>
    <t>windjammer V har A</t>
  </si>
  <si>
    <t>6641</t>
  </si>
  <si>
    <t>קרן נוי 1</t>
  </si>
  <si>
    <t>5315</t>
  </si>
  <si>
    <t>30/01/18</t>
  </si>
  <si>
    <t>קרן סילברפליט</t>
  </si>
  <si>
    <t>5267</t>
  </si>
  <si>
    <t>17/03/16</t>
  </si>
  <si>
    <t>CO INVESTMENT ANESTHESIA- Blackstone</t>
  </si>
  <si>
    <t>5307</t>
  </si>
  <si>
    <t>30/11/17</t>
  </si>
  <si>
    <t>PROJECT CELTICS- Blackstone</t>
  </si>
  <si>
    <t>5306</t>
  </si>
  <si>
    <t>ICG SDP 3- Cheyn Capital</t>
  </si>
  <si>
    <t>5304</t>
  </si>
  <si>
    <t>25/03/18</t>
  </si>
  <si>
    <t>LS POWER FUND IV- Gatewood Capital Opportunity Fund</t>
  </si>
  <si>
    <t>5317</t>
  </si>
  <si>
    <t>27/11/18</t>
  </si>
  <si>
    <t>HARBOURVEST CO INV PERSTON- HARBOURVEST</t>
  </si>
  <si>
    <t>5296</t>
  </si>
  <si>
    <t>HARBOURVEST medi fox - HARBOURVEST</t>
  </si>
  <si>
    <t>5340</t>
  </si>
  <si>
    <t>17/10/18</t>
  </si>
  <si>
    <t>HARBOURVEST WESTVIEW 4  - HARBOURVEST</t>
  </si>
  <si>
    <t>5338</t>
  </si>
  <si>
    <t>ICGL V- ICG Fund</t>
  </si>
  <si>
    <t>5326</t>
  </si>
  <si>
    <t>14/05/18</t>
  </si>
  <si>
    <t>Klirmark Opportunity fund II MG- Klirmark Opportunity L.P</t>
  </si>
  <si>
    <t>29992298</t>
  </si>
  <si>
    <t>01/02/15</t>
  </si>
  <si>
    <t>Pantheon Global Secondary Fund VI- Pantheon Global</t>
  </si>
  <si>
    <t>5331</t>
  </si>
  <si>
    <t>21/12/18</t>
  </si>
  <si>
    <t>selene- Sun Apollo India Fund</t>
  </si>
  <si>
    <t>52258</t>
  </si>
  <si>
    <t>29/12/11</t>
  </si>
  <si>
    <t>ויולה פרייבט אקווטי 2- ויולה</t>
  </si>
  <si>
    <t>5257</t>
  </si>
  <si>
    <t>29/01/15</t>
  </si>
  <si>
    <t>טנא הון צמיחה (קרן להשקעות)- טנא הון צמיחה (קרן השקעות) שותפות מוגבלת</t>
  </si>
  <si>
    <t>650011101</t>
  </si>
  <si>
    <t>03/12/06</t>
  </si>
  <si>
    <t>S.C.A.SICAR-EDMOND DE ROTHILD- קרן רוטשילד</t>
  </si>
  <si>
    <t>650011001</t>
  </si>
  <si>
    <t>28/06/06</t>
  </si>
  <si>
    <t>סה"כ כתבי אופציה בישראל</t>
  </si>
  <si>
    <t>*אפריקה תעשיות אופ' לא סחירה- אפריקה ישראל תעשיות בע"מ</t>
  </si>
  <si>
    <t>3153001</t>
  </si>
  <si>
    <t>09/10/13</t>
  </si>
  <si>
    <t>medlnvest capital s.a.r.lאופ'- Medinvest</t>
  </si>
  <si>
    <t>299920022</t>
  </si>
  <si>
    <t>27/05/13</t>
  </si>
  <si>
    <t>REDHILL WARRANT- REDHILL BIOPHARMA LTD</t>
  </si>
  <si>
    <t>455863</t>
  </si>
  <si>
    <t>26/12/16</t>
  </si>
  <si>
    <t>סה"כ מט"ח/מט"ח</t>
  </si>
  <si>
    <t>FWD 3.6582000 דולר / שקל</t>
  </si>
  <si>
    <t>90006978</t>
  </si>
  <si>
    <t>30/07/18</t>
  </si>
  <si>
    <t>FWD CCY\ILS 20180207 USD\ILS 3.4108000 20190212</t>
  </si>
  <si>
    <t>90006076</t>
  </si>
  <si>
    <t>FWD CCY\ILS 20180731 USD\ILS 3.5706000 20190729</t>
  </si>
  <si>
    <t>90006977</t>
  </si>
  <si>
    <t>FWD CCY\ILS 20180731 USD\ILS 3.5910000 20190522</t>
  </si>
  <si>
    <t>90006979</t>
  </si>
  <si>
    <t>FWD CCY\ILS 20181029 USD\ILS 3.6381000 20190618</t>
  </si>
  <si>
    <t>90007288</t>
  </si>
  <si>
    <t>29/10/18</t>
  </si>
  <si>
    <t>FWD CCY\ILS 20181029 USD\ILS 3.6448000 20190516</t>
  </si>
  <si>
    <t>90007292</t>
  </si>
  <si>
    <t>FWD CCY\ILS 20181029 USD\ILS 3.6461000 20190522</t>
  </si>
  <si>
    <t>90007289</t>
  </si>
  <si>
    <t>FWD CCY\ILS 20181213 USD\ILS 3.7301000 20190307</t>
  </si>
  <si>
    <t>90007571</t>
  </si>
  <si>
    <t>13/12/18</t>
  </si>
  <si>
    <t>$ 02/07/19 FW 3.551- בנק דיסקונט לישראל בע"מ</t>
  </si>
  <si>
    <t>90006826</t>
  </si>
  <si>
    <t>$ 23.1.19 FW 1.31450000- בנק דיסקונט לישראל בע"מ</t>
  </si>
  <si>
    <t>90006929</t>
  </si>
  <si>
    <t>19.03.19 FW 3.5728- בנק דיסקונט לישראל בע"מ</t>
  </si>
  <si>
    <t>90006903</t>
  </si>
  <si>
    <t>FWD CCY\CCY 17042019USD\ILS 3.595- בנק דיסקונט לישראל בע"מ</t>
  </si>
  <si>
    <t>90007238</t>
  </si>
  <si>
    <t>FWD CCY\ILS 01.05.18USD\ILS 3.6351- בנק דיסקונט לישראל בע"מ</t>
  </si>
  <si>
    <t>90007357</t>
  </si>
  <si>
    <t>FWD CCY\ILS 03.09.19 USD\ILS 3.5909- בנק דיסקונט לישראל בע"מ</t>
  </si>
  <si>
    <t>90007035</t>
  </si>
  <si>
    <t>FWD CCY\ILS 06.08.19USD\ILS 3.592- בנק דיסקונט לישראל בע"מ</t>
  </si>
  <si>
    <t>90006992</t>
  </si>
  <si>
    <t>02/08/18</t>
  </si>
  <si>
    <t>FWD CCY\ILS 07.03.19USD\ILS 3.75- בנק דיסקונט לישראל בע"מ</t>
  </si>
  <si>
    <t>90007593</t>
  </si>
  <si>
    <t>17/12/18</t>
  </si>
  <si>
    <t>FWD CCY\ILS 11.04.19 USD\ILS 3.5732- בנק דיסקונט לישראל בע"מ</t>
  </si>
  <si>
    <t>90007211</t>
  </si>
  <si>
    <t>FWD CCY\ILS 11.6.19 USD\ILS 3.5- בנק דיסקונט לישראל בע"מ</t>
  </si>
  <si>
    <t>90006754</t>
  </si>
  <si>
    <t>FWD CCY\ILS 12.02.19 USD\ILS 3.412- בנק דיסקונט לישראל בע"מ</t>
  </si>
  <si>
    <t>90006080</t>
  </si>
  <si>
    <t>FWD CCY\ILS 13.06USD\ILS 3.625- בנק דיסקונט לישראל בע"מ</t>
  </si>
  <si>
    <t>90007403</t>
  </si>
  <si>
    <t>FWD CCY\ILS 25.02.19USD\ILS 3.535- בנק דיסקונט לישראל בע"מ</t>
  </si>
  <si>
    <t>90006755</t>
  </si>
  <si>
    <t>14/06/18</t>
  </si>
  <si>
    <t>FWD CCY\ILS 27.03.19 USD\ILS 3.5332(17.09.18- בנק דיסקונט לישראל בע"מ</t>
  </si>
  <si>
    <t>90007156</t>
  </si>
  <si>
    <t>FWD CCY\ILS USD\EUR 1.15242 19.06.19FWD- בנק דיסקונט לישראל בע"מ</t>
  </si>
  <si>
    <t>90007527</t>
  </si>
  <si>
    <t>FWD CCY\ILS USD\ILS 3.3422.01.19 FWD- בנק דיסקונט לישראל בע"מ</t>
  </si>
  <si>
    <t>90005907</t>
  </si>
  <si>
    <t>FWD CCY\ILS USD\ILS 3.391 03.01.19FWD- בנק דיסקונט לישראל בע"מ</t>
  </si>
  <si>
    <t>90005816</t>
  </si>
  <si>
    <t>03/01/18</t>
  </si>
  <si>
    <t>FWD CCY\ILS USD\ILS 3.5156 22.01.18 FWD- בנק דיסקונט לישראל בע"מ</t>
  </si>
  <si>
    <t>90006714</t>
  </si>
  <si>
    <t>FWD CCY\ILS USD\ILS 3.7148 03.01.19FWD- בנק דיסקונט לישראל בע"מ</t>
  </si>
  <si>
    <t>90007464</t>
  </si>
  <si>
    <t>FWD CCY\ILS USD\ILS 3.762 03.01.19FWD- בנק דיסקונט לישראל בע"מ</t>
  </si>
  <si>
    <t>90007620</t>
  </si>
  <si>
    <t>20/12/18</t>
  </si>
  <si>
    <t>FWD CCY\ILS07.03.19 USD\ILS 3.564- בנק דיסקונט לישראל בע"מ</t>
  </si>
  <si>
    <t>90007121</t>
  </si>
  <si>
    <t>03/09/18</t>
  </si>
  <si>
    <t>FWD CCY\ILS08.08.19USD\ILS 3.5848- בנק דיסקונט לישראל בע"מ</t>
  </si>
  <si>
    <t>90006999</t>
  </si>
  <si>
    <t>06/08/18</t>
  </si>
  <si>
    <t>FWD CCY\ILS09.07.18 USD\ILS 3.5009- בנק דיסקונט לישראל בע"מ</t>
  </si>
  <si>
    <t>90006858</t>
  </si>
  <si>
    <t>03/07/18</t>
  </si>
  <si>
    <t>$ 23.1.19 FW1.31195000- בנק הפועלים בע"מ</t>
  </si>
  <si>
    <t>90006930</t>
  </si>
  <si>
    <t>20.05.19  1.15858 FW יורו דולר- בנק הפועלים בע"מ</t>
  </si>
  <si>
    <t>90007440</t>
  </si>
  <si>
    <t>FW 11.04.19דולר שקל- בנק הפועלים בע"מ</t>
  </si>
  <si>
    <t>90007210</t>
  </si>
  <si>
    <t>FW 18.7.19 דולר שקל- בנק הפועלים בע"מ</t>
  </si>
  <si>
    <t>90006950</t>
  </si>
  <si>
    <t>24/07/18</t>
  </si>
  <si>
    <t>FW 19.02.19 יורו שקל- בנק הפועלים בע"מ</t>
  </si>
  <si>
    <t>90007019</t>
  </si>
  <si>
    <t>FW 21.05.19דולר שקל- בנק הפועלים בע"מ</t>
  </si>
  <si>
    <t>90007269</t>
  </si>
  <si>
    <t>FW יורו דולר 20.01.19- בנק הפועלים בע"מ</t>
  </si>
  <si>
    <t>90006960</t>
  </si>
  <si>
    <t>FWD CCY\ILS 20180103 USD\ILS 3.3900000 20190103- בנק לאומי לישראל בע"מ</t>
  </si>
  <si>
    <t>90005805</t>
  </si>
  <si>
    <t>FWD CCY\ILS 20180108 USD\ILS 3.3665000 20190225- בנק לאומי לישראל בע"מ</t>
  </si>
  <si>
    <t>90005838</t>
  </si>
  <si>
    <t>08/01/18</t>
  </si>
  <si>
    <t>FWD CCY\ILS 20180108 USD\ILS 3.3766000 20190107- בנק לאומי לישראל בע"מ</t>
  </si>
  <si>
    <t>90005837</t>
  </si>
  <si>
    <t>FWD CCY\ILS 20180110 USD\ILS 3.3537000 20190225- בנק לאומי לישראל בע"מ</t>
  </si>
  <si>
    <t>90005870</t>
  </si>
  <si>
    <t>10/01/18</t>
  </si>
  <si>
    <t>FWD CCY\ILS 20180116 USD\ILS 3.3360000 20190225- בנק לאומי לישראל בע"מ</t>
  </si>
  <si>
    <t>90005898</t>
  </si>
  <si>
    <t>FWD CCY\ILS 20180116 USD\ILS 3.3400000 20190122- בנק לאומי לישראל בע"מ</t>
  </si>
  <si>
    <t>90005903</t>
  </si>
  <si>
    <t>FWD CCY\ILS 20180116 USD\ILS 3.3492000 20190124- בנק לאומי לישראל בע"מ</t>
  </si>
  <si>
    <t>90005897</t>
  </si>
  <si>
    <t>FWD CCY\ILS 20180118 USD\ILS 3.3505000 20190225- בנק לאומי לישראל בע"מ</t>
  </si>
  <si>
    <t>90005923</t>
  </si>
  <si>
    <t>18/01/18</t>
  </si>
  <si>
    <t>FWD CCY\ILS 20180118 USD\ILS 3.3566000 20190117- בנק לאומי לישראל בע"מ</t>
  </si>
  <si>
    <t>90005927</t>
  </si>
  <si>
    <t>FWD CCY\ILS 20180122 USD\ILS 3.3454000 20190225- בנק לאומי לישראל בע"מ</t>
  </si>
  <si>
    <t>90005935</t>
  </si>
  <si>
    <t>FWD CCY\ILS 20180125 USD\ILS 3.3300000 20190225- בנק לאומי לישראל בע"מ</t>
  </si>
  <si>
    <t>90005984</t>
  </si>
  <si>
    <t>25/01/18</t>
  </si>
  <si>
    <t>FWD CCY\ILS 20180129 USD\ILS 3.3168000 20190225- בנק לאומי לישראל בע"מ</t>
  </si>
  <si>
    <t>90005993</t>
  </si>
  <si>
    <t>FWD CCY\ILS 20180129 USD\ILS 3.3222000 20190131- בנק לאומי לישראל בע"מ</t>
  </si>
  <si>
    <t>90005995</t>
  </si>
  <si>
    <t>FWD CCY\ILS 20180129 USD\ILS 3.3270000 20190225- בנק לאומי לישראל בע"מ</t>
  </si>
  <si>
    <t>90005994</t>
  </si>
  <si>
    <t>FWD CCY\ILS 20180129 USD\ILS 3.3300000 20190205- בנק לאומי לישראל בע"מ</t>
  </si>
  <si>
    <t>90005992</t>
  </si>
  <si>
    <t>FWD CCY\ILS 20180129 USD\ILS 3.3329000 20190225- בנק לאומי לישראל בע"מ</t>
  </si>
  <si>
    <t>90005989</t>
  </si>
  <si>
    <t>FWD CCY\ILS 20180130 USD\ILS 3.3235000 20190225- בנק לאומי לישראל בע"מ</t>
  </si>
  <si>
    <t>90006006</t>
  </si>
  <si>
    <t>FWD CCY\ILS 20180201 USD\ILS 3.3555000 20190225- בנק לאומי לישראל בע"מ</t>
  </si>
  <si>
    <t>90006033</t>
  </si>
  <si>
    <t>FWD CCY\ILS 20180207 USD\ILS 3.4078000 20190225- בנק לאומי לישראל בע"מ</t>
  </si>
  <si>
    <t>90006073</t>
  </si>
  <si>
    <t>FWD CCY\ILS 20180208 USD\ILS 3.4116000 20190226- בנק לאומי לישראל בע"מ</t>
  </si>
  <si>
    <t>90006084</t>
  </si>
  <si>
    <t>FWD CCY\ILS 20180221 USD\ILS 3.4175000 20190225- בנק לאומי לישראל בע"מ</t>
  </si>
  <si>
    <t>90006186</t>
  </si>
  <si>
    <t>FWD CCY\ILS 20180221 USD\ILS 3.4239000 20190225- בנק לאומי לישראל בע"מ</t>
  </si>
  <si>
    <t>90006179</t>
  </si>
  <si>
    <t>FWD CCY\ILS 20180306 USD\ILS 3.3925000 20190225- בנק לאומי לישראל בע"מ</t>
  </si>
  <si>
    <t>90006245</t>
  </si>
  <si>
    <t>FWD CCY\ILS 20180410 USD\ILS 3.4315000 20190225- בנק לאומי לישראל בע"מ</t>
  </si>
  <si>
    <t>90006428</t>
  </si>
  <si>
    <t>FWD CCY\ILS 20180604 USD\ILS 3.4684000 20190522- בנק לאומי לישראל בע"מ</t>
  </si>
  <si>
    <t>90006692</t>
  </si>
  <si>
    <t>04/06/18</t>
  </si>
  <si>
    <t>FWD CCY\ILS 20180604 USD\ILS 3.4995000 20190212- בנק לאומי לישראל בע"מ</t>
  </si>
  <si>
    <t>90006693</t>
  </si>
  <si>
    <t>FWD CCY\ILS 20180604 USD\ILS 3.5028000 20190131- בנק לאומי לישראל בע"מ</t>
  </si>
  <si>
    <t>90006695</t>
  </si>
  <si>
    <t>FWD CCY\ILS 20180606 USD\ILS 3.4945000 20190225- בנק לאומי לישראל בע"מ</t>
  </si>
  <si>
    <t>90006718</t>
  </si>
  <si>
    <t>FWD CCY\ILS 20180607 USD\ILS 3.4791000 20190522- בנק לאומי לישראל בע"מ</t>
  </si>
  <si>
    <t>90006729</t>
  </si>
  <si>
    <t>07/06/18</t>
  </si>
  <si>
    <t>FWD CCY\ILS 20180607 USD\ILS 3.4957000 20190225- בנק לאומי לישראל בע"מ</t>
  </si>
  <si>
    <t>90006726</t>
  </si>
  <si>
    <t>FWD CCY\ILS 20180607 USD\ILS 3.5010000 20190205- בנק לאומי לישראל בע"מ</t>
  </si>
  <si>
    <t>90006727</t>
  </si>
  <si>
    <t>FWD CCY\ILS 20180607 USD\ILS 3.5089000 20190107- בנק לאומי לישראל בע"מ</t>
  </si>
  <si>
    <t>90006728</t>
  </si>
  <si>
    <t>FWD CCY\ILS 20180611 USD\ILS 3.4895000 20190522- בנק לאומי לישראל בע"מ</t>
  </si>
  <si>
    <t>90006734</t>
  </si>
  <si>
    <t>FWD CCY\ILS 20180611 USD\ILS 3.5077000 20190225- בנק לאומי לישראל בע"מ</t>
  </si>
  <si>
    <t>90006735</t>
  </si>
  <si>
    <t>FWD CCY\ILS 20180613 USD\ILS 3.4965000 20190522- בנק לאומי לישראל בע"מ</t>
  </si>
  <si>
    <t>90006747</t>
  </si>
  <si>
    <t>FWD CCY\ILS 20180614 USD\ILS 3.5055000 20190522- בנק לאומי לישראל בע"מ</t>
  </si>
  <si>
    <t>90006761</t>
  </si>
  <si>
    <t>FWD CCY\ILS 20180614 USD\ILS 3.5350000 20190225- בנק לאומי לישראל בע"מ</t>
  </si>
  <si>
    <t>90006758</t>
  </si>
  <si>
    <t>FWD CCY\ILS 20180618 USD\ILS 3.5320000 20190618- בנק לאומי לישראל בע"מ</t>
  </si>
  <si>
    <t>90006764</t>
  </si>
  <si>
    <t>18/06/18</t>
  </si>
  <si>
    <t>90006766</t>
  </si>
  <si>
    <t>FWD CCY\ILS 20180620 USD\ILS 3.5345000 20190618- בנק לאומי לישראל בע"מ</t>
  </si>
  <si>
    <t>90006781</t>
  </si>
  <si>
    <t>20/06/18</t>
  </si>
  <si>
    <t>FWD CCY\ILS 20180620 USD\ILS 3.5382000 20190625- בנק לאומי לישראל בע"מ</t>
  </si>
  <si>
    <t>90006780</t>
  </si>
  <si>
    <t>FWD CCY\ILS 20180625 USD\ILS 3.5270000 20190627- בנק לאומי לישראל בע"מ</t>
  </si>
  <si>
    <t>90006796</t>
  </si>
  <si>
    <t>FWD CCY\ILS 20180626 USD\ILS 3.5505000 20190522- בנק לאומי לישראל בע"מ</t>
  </si>
  <si>
    <t>90006813</t>
  </si>
  <si>
    <t>FWD CCY\ILS 20180627 USD\ILS 3.5859000 20190225- בנק לאומי לישראל בע"מ</t>
  </si>
  <si>
    <t>90006818</t>
  </si>
  <si>
    <t>FWD CCY\ILS 20180628 USD\ILS 3.5695000 20190522- בנק לאומי לישראל בע"מ</t>
  </si>
  <si>
    <t>90006829</t>
  </si>
  <si>
    <t>28/06/18</t>
  </si>
  <si>
    <t>FWD CCY\ILS 20180628 USD\ILS 3.5705000 20190522- בנק לאומי לישראל בע"מ</t>
  </si>
  <si>
    <t>90006835</t>
  </si>
  <si>
    <t>FWD CCY\ILS 20180702 USD\ILS 3.5965000 20190305- בנק לאומי לישראל בע"מ</t>
  </si>
  <si>
    <t>90006842</t>
  </si>
  <si>
    <t>02/07/18</t>
  </si>
  <si>
    <t>FWD CCY\ILS 20180703 USD\ILS 3.5608000 20190709- בנק לאומי לישראל בע"מ</t>
  </si>
  <si>
    <t>90006856</t>
  </si>
  <si>
    <t>FWD CCY\ILS 20180705 USD\ILS 3.5502000 20190522- בנק לאומי לישראל בע"מ</t>
  </si>
  <si>
    <t>90006869</t>
  </si>
  <si>
    <t>05/07/18</t>
  </si>
  <si>
    <t>FWD CCY\ILS 20180709 USD\ILS 3.5242000 20190618- בנק לאומי לישראל בע"מ</t>
  </si>
  <si>
    <t>90006871</t>
  </si>
  <si>
    <t>FWD CCY\ILS 20180710 USD\ILS 3.5745000 20190312- בנק לאומי לישראל בע"מ</t>
  </si>
  <si>
    <t>90006876</t>
  </si>
  <si>
    <t>10/07/18</t>
  </si>
  <si>
    <t>FWD CCY\ILS 20180710 USD\ILS 3.5760000 20190311- בנק לאומי לישראל בע"מ</t>
  </si>
  <si>
    <t>90006877</t>
  </si>
  <si>
    <t>FWD CCY\ILS 20180712 USD\ILS 3.5587000 20190318- בנק לאומי לישראל בע"מ</t>
  </si>
  <si>
    <t>90006890</t>
  </si>
  <si>
    <t>12/07/18</t>
  </si>
  <si>
    <t>FWD CCY\ILS 20180712 USD\ILS 3.5853000 20190311- בנק לאומי לישראל בע"מ</t>
  </si>
  <si>
    <t>90006885</t>
  </si>
  <si>
    <t>FWD CCY\ILS 20180716 USD\ILS 3.5555000 20190522- בנק לאומי לישראל בע"מ</t>
  </si>
  <si>
    <t>90006897</t>
  </si>
  <si>
    <t>FWD CCY\ILS 20180716 USD\ILS 3.5750000 20190319- בנק לאומי לישראל בע"מ</t>
  </si>
  <si>
    <t>90006896</t>
  </si>
  <si>
    <t>FWD CCY\ILS 20180717 USD\ILS 3.5510000 20190522- בנק לאומי לישראל בע"מ</t>
  </si>
  <si>
    <t>90006906</t>
  </si>
  <si>
    <t>17/07/18</t>
  </si>
  <si>
    <t>FWD CCY\ILS 20180717 USD\ILS 3.5598000 20190326- בנק לאומי לישראל בע"מ</t>
  </si>
  <si>
    <t>90006905</t>
  </si>
  <si>
    <t>FWD CCY\ILS 20180718 USD\ILS 3.5463000 20190716- בנק לאומי לישראל בע"מ</t>
  </si>
  <si>
    <t>90006917</t>
  </si>
  <si>
    <t>18/07/18</t>
  </si>
  <si>
    <t>FWD CCY\ILS 20180718 USD\ILS 3.5483000 20190716- בנק לאומי לישראל בע"מ</t>
  </si>
  <si>
    <t>90006918</t>
  </si>
  <si>
    <t>FWD CCY\ILS 20180718 USD\ILS 3.5867000 20190225- בנק לאומי לישראל בע"מ</t>
  </si>
  <si>
    <t>90006915</t>
  </si>
  <si>
    <t>FWD CCY\ILS 20180723 USD\ILS 3.5572000 20190522- בנק לאומי לישראל בע"מ</t>
  </si>
  <si>
    <t>90006932</t>
  </si>
  <si>
    <t>23/07/18</t>
  </si>
  <si>
    <t>FWD CCY\ILS 20180724 USD\ILS 3.5516000 20190718- בנק לאומי לישראל בע"מ</t>
  </si>
  <si>
    <t>90006940</t>
  </si>
  <si>
    <t>FWD CCY\ILS 20180726 USD\ILS 3.5448000 20190718- בנק לאומי לישראל בע"מ</t>
  </si>
  <si>
    <t>90006963</t>
  </si>
  <si>
    <t>FWD CCY\ILS 20180726 USD\ILS 3.5453000 20190718- בנק לאומי לישראל בע"מ</t>
  </si>
  <si>
    <t>90006966</t>
  </si>
  <si>
    <t>FWD CCY\ILS 20180730 USD\ILS 3.6054000 20190225- בנק לאומי לישראל בע"מ</t>
  </si>
  <si>
    <t>90006974</t>
  </si>
  <si>
    <t>FWD CCY\ILS 20180801 USD\ILS 3.5810000 20190801- בנק לאומי לישראל בע"מ</t>
  </si>
  <si>
    <t>90006982</t>
  </si>
  <si>
    <t>01/08/18</t>
  </si>
  <si>
    <t>FWD CCY\ILS 20180801 USD\ILS 3.5998000 20190522- בנק לאומי לישראל בע"מ</t>
  </si>
  <si>
    <t>90006983</t>
  </si>
  <si>
    <t>FWD CCY\ILS 20180802 USD\ILS 3.5930000 20190806- בנק לאומי לישראל בע"מ</t>
  </si>
  <si>
    <t>90006988</t>
  </si>
  <si>
    <t>FWD CCY\ILS 20180806 USD\ILS 3.6310000 20190522- בנק לאומי לישראל בע"מ</t>
  </si>
  <si>
    <t>90006998</t>
  </si>
  <si>
    <t>FWD CCY\ILS 20180813 EUR\ILS 4.2350000 20190219- בנק לאומי לישראל בע"מ</t>
  </si>
  <si>
    <t>90007014</t>
  </si>
  <si>
    <t>FWD CCY\ILS 20180814 USD\ILS 3.5900000 20190903- בנק לאומי לישראל בע"מ</t>
  </si>
  <si>
    <t>90007022</t>
  </si>
  <si>
    <t>14/08/18</t>
  </si>
  <si>
    <t>FWD CCY\ILS 20180814 USD\ILS 3.6105000 20190522- בנק לאומי לישראל בע"מ</t>
  </si>
  <si>
    <t>90007024</t>
  </si>
  <si>
    <t>FWD CCY\ILS 20180814 USD\ILS 3.6121000 20190606- בנק לאומי לישראל בע"מ</t>
  </si>
  <si>
    <t>90007025</t>
  </si>
  <si>
    <t>FWD CCY\ILS 20180814 USD\ILS 3.6340000 20190225- בנק לאומי לישראל בע"מ</t>
  </si>
  <si>
    <t>90007023</t>
  </si>
  <si>
    <t>FWD CCY\ILS 20180815 USD\ILS 3.5826000 20190905- בנק לאומי לישראל בע"מ</t>
  </si>
  <si>
    <t>90007028</t>
  </si>
  <si>
    <t>FWD CCY\ILS 20180815 USD\ILS 3.6130000 20190522- בנק לאומי לישראל בע"מ</t>
  </si>
  <si>
    <t>90007031</t>
  </si>
  <si>
    <t>FWD CCY\ILS 20180816 USD\ILS 3.5733000 20190910- בנק לאומי לישראל בע"מ</t>
  </si>
  <si>
    <t>90007038</t>
  </si>
  <si>
    <t>16/08/18</t>
  </si>
  <si>
    <t>FWD CCY\ILS 20180816 USD\ILS 3.6135000 20190522- בנק לאומי לישראל בע"מ</t>
  </si>
  <si>
    <t>90007043</t>
  </si>
  <si>
    <t>FWD CCY\ILS 20180820 USD\ILS 3.5860000 20190522- בנק לאומי לישראל בע"מ</t>
  </si>
  <si>
    <t>90007048</t>
  </si>
  <si>
    <t>FWD CCY\ILS 20180820 USD\ILS 3.5925000 20190522- בנק לאומי לישראל בע"מ</t>
  </si>
  <si>
    <t>90007058</t>
  </si>
  <si>
    <t>FWD CCY\ILS 20180820 USD\ILS 3.6170000 20190225- בנק לאומי לישראל בע"מ</t>
  </si>
  <si>
    <t>90007059</t>
  </si>
  <si>
    <t>FWD CCY\ILS 20180821 USD\ILS 3.5806000 20190522- בנק לאומי לישראל בע"מ</t>
  </si>
  <si>
    <t>90007068</t>
  </si>
  <si>
    <t>21/08/18</t>
  </si>
  <si>
    <t>FWD CCY\ILS 20180821 USD\ILS 3.5842000 20190522- בנק לאומי לישראל בע"מ</t>
  </si>
  <si>
    <t>90007067</t>
  </si>
  <si>
    <t>FWD CCY\ILS 20180822 USD\ILS 3.5805000 20190225- בנק לאומי לישראל בע"מ</t>
  </si>
  <si>
    <t>90007077</t>
  </si>
  <si>
    <t>22/08/18</t>
  </si>
  <si>
    <t>FWD CCY\ILS 20180827 USD\ILS 3.5630000 20190522- בנק לאומי לישראל בע"מ</t>
  </si>
  <si>
    <t>90007085</t>
  </si>
  <si>
    <t>27/08/18</t>
  </si>
  <si>
    <t>FWD CCY\ILS 20180828 USD\ILS 3.5517000 20190522- בנק לאומי לישראל בע"מ</t>
  </si>
  <si>
    <t>90007095</t>
  </si>
  <si>
    <t>28/08/18</t>
  </si>
  <si>
    <t>FWD CCY\ILS 20180829 USD\ILS 3.5640000 20190522- בנק לאומי לישראל בע"מ</t>
  </si>
  <si>
    <t>90007103</t>
  </si>
  <si>
    <t>FWD CCY\ILS 20180830 USD\ILS 3.5330000 20190618- בנק לאומי לישראל בע"מ</t>
  </si>
  <si>
    <t>90007112</t>
  </si>
  <si>
    <t>30/08/18</t>
  </si>
  <si>
    <t>FWD CCY\ILS 20180830 USD\ILS 3.5418000 20190522- בנק לאומי לישראל בע"מ</t>
  </si>
  <si>
    <t>90007108</t>
  </si>
  <si>
    <t>FWD CCY\ILS 20180830 USD\ILS 3.5433000 20190522- בנק לאומי לישראל בע"מ</t>
  </si>
  <si>
    <t>90007109</t>
  </si>
  <si>
    <t>FWD CCY\ILS 20180903 USD\ILS 3.5455000 20190522- בנק לאומי לישראל בע"מ</t>
  </si>
  <si>
    <t>90007114</t>
  </si>
  <si>
    <t>FWD CCY\ILS 20180904 USD\ILS 3.5764000 20190225- בנק לאומי לישראל בע"מ</t>
  </si>
  <si>
    <t>90007125</t>
  </si>
  <si>
    <t>FWD CCY\ILS 20180905 USD\ILS 3.5254000 20190618- בנק לאומי לישראל בע"מ</t>
  </si>
  <si>
    <t>90007133</t>
  </si>
  <si>
    <t>FWD CCY\ILS 20180906 USD\ILS 3.5185000 20190522- בנק לאומי לישראל בע"מ</t>
  </si>
  <si>
    <t>90007139</t>
  </si>
  <si>
    <t>FWD CCY\ILS 20180906 USD\ILS 3.5187000 20190522- בנק לאומי לישראל בע"מ</t>
  </si>
  <si>
    <t>90007167</t>
  </si>
  <si>
    <t>FWD CCY\ILS 20180912 USD\ILS 3.5411000 20190314- בנק לאומי לישראל בע"מ</t>
  </si>
  <si>
    <t>90007144</t>
  </si>
  <si>
    <t>FWD CCY\ILS 20180917 USD\ILS 3.5230000 20190522- בנק לאומי לישראל בע"מ</t>
  </si>
  <si>
    <t>90007153</t>
  </si>
  <si>
    <t>17/09/18</t>
  </si>
  <si>
    <t>FWD CCY\ILS 20180917 USD\ILS 3.5245000 20190522- בנק לאומי לישראל בע"מ</t>
  </si>
  <si>
    <t>90007154</t>
  </si>
  <si>
    <t>FWD CCY\ILS 20180925 USD\ILS 3.5090000 20190618- בנק לאומי לישראל בע"מ</t>
  </si>
  <si>
    <t>90007158</t>
  </si>
  <si>
    <t>25/09/18</t>
  </si>
  <si>
    <t>FWD CCY\ILS 20180927 USD\ILS 3.5395000 20190522- בנק לאומי לישראל בע"מ</t>
  </si>
  <si>
    <t>90007165</t>
  </si>
  <si>
    <t>FWD CCY\ILS 20181002 USD\ILS 3.5721000 20190618- בנק לאומי לישראל בע"מ</t>
  </si>
  <si>
    <t>90007169</t>
  </si>
  <si>
    <t>FWD CCY\ILS 20181003 USD\ILS 3.5932000 20190404- בנק לאומי לישראל בע"מ</t>
  </si>
  <si>
    <t>90007177</t>
  </si>
  <si>
    <t>FWD CCY\ILS 20181004 USD\ILS 3.5746000 20190522- בנק לאומי לישראל בע"מ</t>
  </si>
  <si>
    <t>90007187</t>
  </si>
  <si>
    <t>04/10/18</t>
  </si>
  <si>
    <t>FWD CCY\ILS 20181009 USD\ILS 3.5960000 20190401- בנק לאומי לישראל בע"מ</t>
  </si>
  <si>
    <t>90007201</t>
  </si>
  <si>
    <t>09/10/18</t>
  </si>
  <si>
    <t>FWD CCY\ILS 20181010 USD\ILS 3.5454000 20190718- בנק לאומי לישראל בע"מ</t>
  </si>
  <si>
    <t>90007204</t>
  </si>
  <si>
    <t>FWD CCY\ILS 20181010 USD\ILS 3.5918000 20190225- בנק לאומי לישראל בע"מ</t>
  </si>
  <si>
    <t>90007206</t>
  </si>
  <si>
    <t>FWD CCY\ILS 20181015 USD\ILS 3.5647000 20190522- בנק לאומי לישראל בע"מ</t>
  </si>
  <si>
    <t>90007220</t>
  </si>
  <si>
    <t>15/10/18</t>
  </si>
  <si>
    <t>FWD CCY\ILS 20181015 USD\ILS 3.5956000 20190305- בנק לאומי לישראל בע"מ</t>
  </si>
  <si>
    <t>90007219</t>
  </si>
  <si>
    <t>FWD CCY\ILS 20181016 USD\ILS 3.5767000 20190618- בנק לאומי לישראל בע"מ</t>
  </si>
  <si>
    <t>90007227</t>
  </si>
  <si>
    <t>16/10/18</t>
  </si>
  <si>
    <t>FWD CCY\ILS 20181017 USD\ILS 3.5848000 20190522- בנק לאומי לישראל בע"מ</t>
  </si>
  <si>
    <t>90007236</t>
  </si>
  <si>
    <t>FWD CCY\ILS 20181017 USD\ILS 3.6086000 20190225- בנק לאומי לישראל בע"מ</t>
  </si>
  <si>
    <t>90007235</t>
  </si>
  <si>
    <t>FWD CCY\ILS 20181018 USD\ILS 3.5884000 20190522- בנק לאומי לישראל בע"מ</t>
  </si>
  <si>
    <t>90007239</t>
  </si>
  <si>
    <t>18/10/18</t>
  </si>
  <si>
    <t>FWD CCY\ILS 20181018 USD\ILS 3.6130000 20190225- בנק לאומי לישראל בע"מ</t>
  </si>
  <si>
    <t>90007246</t>
  </si>
  <si>
    <t>FWD CCY\ILS 20181018 USD\ILS 3.6146000 20190225- בנק לאומי לישראל בע"מ</t>
  </si>
  <si>
    <t>90007243</t>
  </si>
  <si>
    <t>FWD CCY\ILS 20181018 USD\ILS 3.6271000 20190107- בנק לאומי לישראל בע"מ</t>
  </si>
  <si>
    <t>90007240</t>
  </si>
  <si>
    <t>FWD CCY\ILS 20181022 USD\ILS 3.5910000 20190515- בנק לאומי לישראל בע"מ</t>
  </si>
  <si>
    <t>90007252</t>
  </si>
  <si>
    <t>22/10/18</t>
  </si>
  <si>
    <t>FWD CCY\ILS 20181022 USD\ILS 3.6200000 20190305- בנק לאומי לישראל בע"מ</t>
  </si>
  <si>
    <t>90007250</t>
  </si>
  <si>
    <t>FWD CCY\ILS 20181023 USD\ILS 3.6095000 20190516- בנק לאומי לישראל בע"מ</t>
  </si>
  <si>
    <t>90007260</t>
  </si>
  <si>
    <t>FWD CCY\ILS 20181024 USD\ILS 3.6161000 20190522- בנק לאומי לישראל בע"מ</t>
  </si>
  <si>
    <t>90007266</t>
  </si>
  <si>
    <t>FWD CCY\ILS 20181025 USD\ILS 3.6355000 20190522- בנק לאומי לישראל בע"מ</t>
  </si>
  <si>
    <t>90007276</t>
  </si>
  <si>
    <t>25/10/18</t>
  </si>
  <si>
    <t>FWD CCY\ILS 20181025 USD\ILS 3.6555000 20190225- בנק לאומי לישראל בע"מ</t>
  </si>
  <si>
    <t>90007279</t>
  </si>
  <si>
    <t>FWD CCY\ILS 20181031 USD\ILS 3.6591000 20190516- בנק לאומי לישראל בע"מ</t>
  </si>
  <si>
    <t>90007307</t>
  </si>
  <si>
    <t>31/10/18</t>
  </si>
  <si>
    <t>FWD CCY\ILS 20181105 USD\ILS 3.6052000 20190903- בנק לאומי לישראל בע"מ</t>
  </si>
  <si>
    <t>90007332</t>
  </si>
  <si>
    <t>05/11/18</t>
  </si>
  <si>
    <t>FWD CCY\ILS 20181105 USD\ILS 3.6352000 20190522- בנק לאומי לישראל בע"מ</t>
  </si>
  <si>
    <t>90007339</t>
  </si>
  <si>
    <t>FWD CCY\ILS 20181105 USD\ILS 3.6658000 20190225- בנק לאומי לישראל בע"מ</t>
  </si>
  <si>
    <t>90007333</t>
  </si>
  <si>
    <t>FWD CCY\ILS 20181105 USD\ILS 3.6718000 20190205- בנק לאומי לישראל בע"מ</t>
  </si>
  <si>
    <t>90007331</t>
  </si>
  <si>
    <t>FWD CCY\ILS 20181108 USD\ILS 3.6287000 20190225- בנק לאומי לישראל בע"מ</t>
  </si>
  <si>
    <t>90007371</t>
  </si>
  <si>
    <t>08/11/18</t>
  </si>
  <si>
    <t>FWD CCY\ILS 20181108 USD\ILS 3.6310000 20190225- בנק לאומי לישראל בע"מ</t>
  </si>
  <si>
    <t>90007370</t>
  </si>
  <si>
    <t>FWD CCY\ILS 20181114 USD\ILS 3.6607 20192502- בנק לאומי לישראל בע"מ</t>
  </si>
  <si>
    <t>90007430</t>
  </si>
  <si>
    <t>FWD CCY\ILS 20181115 USD\ILS 3.6249000 20190613- בנק לאומי לישראל בע"מ</t>
  </si>
  <si>
    <t>90007398</t>
  </si>
  <si>
    <t>FWD CCY\ILS 20181115 USD\ILS 3.6355000 20190516- בנק לאומי לישראל בע"מ</t>
  </si>
  <si>
    <t>90007396</t>
  </si>
  <si>
    <t>FWD CCY\ILS 20181119 EUR\ILS 4.2380000 20190530- בנק לאומי לישראל בע"מ</t>
  </si>
  <si>
    <t>90007405</t>
  </si>
  <si>
    <t>19/11/18</t>
  </si>
  <si>
    <t>FWD CCY\ILS 20181119 USD\ILS 3.6376 20190611- בנק לאומי לישראל בע"מ</t>
  </si>
  <si>
    <t>90007431</t>
  </si>
  <si>
    <t>900074311</t>
  </si>
  <si>
    <t>28/11/18</t>
  </si>
  <si>
    <t>FWD CCY\ILS 20181120 USD\ILS 3.6395000 20190718- בנק לאומי לישראל בע"מ</t>
  </si>
  <si>
    <t>90007410</t>
  </si>
  <si>
    <t>20/11/18</t>
  </si>
  <si>
    <t>FWD CCY\ILS 20181121 USD\ILS 3.6578000 20190806- בנק לאומי לישראל בע"מ</t>
  </si>
  <si>
    <t>90007419</t>
  </si>
  <si>
    <t>FWD CCY\ILS 20181121 USD\ILS 3.6823000 20190522- בנק לאומי לישראל בע"מ</t>
  </si>
  <si>
    <t>90007422</t>
  </si>
  <si>
    <t>FWD CCY\ILS 20181121 USD\ILS 3.6841000 20190516- בנק לאומי לישראל בע"מ</t>
  </si>
  <si>
    <t>90007421</t>
  </si>
  <si>
    <t>FWD CCY\ILS 20181126 USD\ILS 3.6685000 20190618- בנק לאומי לישראל בע"מ</t>
  </si>
  <si>
    <t>90007445</t>
  </si>
  <si>
    <t>26/11/18</t>
  </si>
  <si>
    <t>FWD CCY\ILS 20181126 USD\ILS 3.6791000 20190516- בנק לאומי לישראל בע"מ</t>
  </si>
  <si>
    <t>90007446</t>
  </si>
  <si>
    <t>FWD CCY\ILS 20181126 USD\ILS 3.6953000 20190305- בנק לאומי לישראל בע"מ</t>
  </si>
  <si>
    <t>90007441</t>
  </si>
  <si>
    <t>FWD CCY\ILS 20181126 USD\ILS 3.7120000 20190205- בנק לאומי לישראל בע"מ</t>
  </si>
  <si>
    <t>90007444</t>
  </si>
  <si>
    <t>FWD CCY\ILS 20181127 USD\ILS 3.6718000 20190611- בנק לאומי לישראל בע"מ</t>
  </si>
  <si>
    <t>90007463</t>
  </si>
  <si>
    <t>FWD CCY\ILS 20181127 USD\ILS 3.6798000 20190516- בנק לאומי לישראל בע"מ</t>
  </si>
  <si>
    <t>90007458</t>
  </si>
  <si>
    <t>FWD CCY\ILS 20181127 USD\ILS 3.7099000 20190205- בנק לאומי לישראל בע"מ</t>
  </si>
  <si>
    <t>90007461</t>
  </si>
  <si>
    <t>FWD CCY\ILS 20181127 USD\ILS 3.7114000 20190131- בנק לאומי לישראל בע"מ</t>
  </si>
  <si>
    <t>90007462</t>
  </si>
  <si>
    <t>FWD CCY\ILS 20181129 USD\ILS 3.6840000 20190307- בנק לאומי לישראל בע"מ</t>
  </si>
  <si>
    <t>90007471</t>
  </si>
  <si>
    <t>FWD CCY\ILS 20181129 USD\ILS 3.6871000 20190225- בנק לאומי לישראל בע"מ</t>
  </si>
  <si>
    <t>90007474</t>
  </si>
  <si>
    <t>FWD CCY\ILS 20181203 USD\ILS 3.6947000 20190307- בנק לאומי לישראל בע"מ</t>
  </si>
  <si>
    <t>90007481</t>
  </si>
  <si>
    <t>03/12/18</t>
  </si>
  <si>
    <t>FWD CCY\ILS 20181203 USD\ILS 3.6978000 20190225- בנק לאומי לישראל בע"מ</t>
  </si>
  <si>
    <t>90007479</t>
  </si>
  <si>
    <t>FWD CCY\ILS 20181204 USD\ILS 3.7014000 20190307- בנק לאומי לישראל בע"מ</t>
  </si>
  <si>
    <t>90007496</t>
  </si>
  <si>
    <t>04/12/18</t>
  </si>
  <si>
    <t>FWD CCY\ILS 20181204 USD\ILS 3.7045000 20190225- בנק לאומי לישראל בע"מ</t>
  </si>
  <si>
    <t>90007498</t>
  </si>
  <si>
    <t>FWD CCY\ILS 20181205 USD\ILS 3.6784000 20190522- בנק לאומי לישראל בע"מ</t>
  </si>
  <si>
    <t>90007507</t>
  </si>
  <si>
    <t>FWD CCY\ILS 20181205 USD\ILS 3.7000000 20190305- בנק לאומי לישראל בע"מ</t>
  </si>
  <si>
    <t>90007506</t>
  </si>
  <si>
    <t>FWD CCY\ILS 20181206 USD\ILS 3.6706000 20190718- בנק לאומי לישראל בע"מ</t>
  </si>
  <si>
    <t>90007514</t>
  </si>
  <si>
    <t>FWD CCY\ILS 20181206 USD\ILS 3.6708000 20190717- בנק לאומי לישראל בע"מ</t>
  </si>
  <si>
    <t>90007521</t>
  </si>
  <si>
    <t>FWD CCY\ILS 20181206 USD\ILS 3.6885000 20190516- בנק לאומי לישראל בע"מ</t>
  </si>
  <si>
    <t>90007523</t>
  </si>
  <si>
    <t>FWD CCY\ILS 20181206 USD\ILS 3.6886000 20190516- בנק לאומי לישראל בע"מ</t>
  </si>
  <si>
    <t>90007522</t>
  </si>
  <si>
    <t>FWD CCY\ILS 20181206 USD\ILS 3.7177000 20190205- בנק לאומי לישראל בע"מ</t>
  </si>
  <si>
    <t>90007516</t>
  </si>
  <si>
    <t>FWD CCY\ILS 20181206 USD\ILS 3.7214000 20190124- בנק לאומי לישראל בע"מ</t>
  </si>
  <si>
    <t>90007511</t>
  </si>
  <si>
    <t>FWD CCY\ILS 20181206 USD\ILS 3.7221000 20190107- בנק לאומי לישראל בע"מ</t>
  </si>
  <si>
    <t>90007513</t>
  </si>
  <si>
    <t>FWD CCY\ILS 20181206 USD\ILS 3.7265000 20190107- בנק לאומי לישראל בע"מ</t>
  </si>
  <si>
    <t>90007517</t>
  </si>
  <si>
    <t>FWD CCY\ILS 20181210 USD\ILS 3.6923000 20190522- בנק לאומי לישראל בע"מ</t>
  </si>
  <si>
    <t>90007529</t>
  </si>
  <si>
    <t>FWD CCY\ILS 20181210 USD\ILS 3.6963000 20190522- בנק לאומי לישראל בע"מ</t>
  </si>
  <si>
    <t>90007539</t>
  </si>
  <si>
    <t>FWD CCY\ILS 20181210 USD\ILS 3.6979000 20190516- בנק לאומי לישראל בע"מ</t>
  </si>
  <si>
    <t>90007538</t>
  </si>
  <si>
    <t>FWD CCY\ILS 20181210 USD\ILS 3.7038000 20190326- בנק לאומי לישראל בע"מ</t>
  </si>
  <si>
    <t>90007536</t>
  </si>
  <si>
    <t>FWD CCY\ILS 20181210 USD\ILS 3.7170000 20190225- בנק לאומי לישראל בע"מ</t>
  </si>
  <si>
    <t>90007542</t>
  </si>
  <si>
    <t>FWD CCY\ILS 20181210 USD\ILS 3.7180000 20190307- בנק לאומי לישראל בע"מ</t>
  </si>
  <si>
    <t>90007528</t>
  </si>
  <si>
    <t>FWD CCY\ILS 20181211 USD\ILS 3.7293000 20190307- בנק לאומי לישראל בע"מ</t>
  </si>
  <si>
    <t>90007548</t>
  </si>
  <si>
    <t>11/12/18</t>
  </si>
  <si>
    <t>FWD CCY\ILS 20181211 USD\ILS 3.7322000 20190225- בנק לאומי לישראל בע"מ</t>
  </si>
  <si>
    <t>90007545</t>
  </si>
  <si>
    <t>FWD CCY\ILS 20181211 USD\ILS 3.7328000 20190225- בנק לאומי לישראל בע"מ</t>
  </si>
  <si>
    <t>90007546</t>
  </si>
  <si>
    <t>FWD CCY\ILS 20181212 USD\ILS 3.7299000 20190311- בנק לאומי לישראל בע"מ</t>
  </si>
  <si>
    <t>90007556</t>
  </si>
  <si>
    <t>12/12/18</t>
  </si>
  <si>
    <t>FWD CCY\ILS 20181212 USD\ILS 3.7398000 20190205- בנק לאומי לישראל בע"מ</t>
  </si>
  <si>
    <t>90007557</t>
  </si>
  <si>
    <t>FWD CCY\ILS 20181213 USD\ILS 3.7432000 20190225- בנק לאומי לישראל בע"מ</t>
  </si>
  <si>
    <t>90007563</t>
  </si>
  <si>
    <t>FWD CCY\ILS 20181217 USD\ILS 3.7446000 20190319- בנק לאומי לישראל בע"מ</t>
  </si>
  <si>
    <t>90007578</t>
  </si>
  <si>
    <t>FWD CCY\ILS 20181217 USD\ILS 3.7560000 20190307- בנק לאומי לישראל בע"מ</t>
  </si>
  <si>
    <t>90007580</t>
  </si>
  <si>
    <t>FWD CCY\ILS 20181217 USD\ILS 3.7591000 20190225- בנק לאומי לישראל בע"מ</t>
  </si>
  <si>
    <t>90007582</t>
  </si>
  <si>
    <t>FWD CCY\ILS 20181219 USD\ILS 3.7412000 20190225- בנק לאומי לישראל בע"מ</t>
  </si>
  <si>
    <t>90007603</t>
  </si>
  <si>
    <t>19/12/18</t>
  </si>
  <si>
    <t>FWD CCY\ILS 20181220 USD\ILS 3.7175000 20190522- בנק לאומי לישראל בע"מ</t>
  </si>
  <si>
    <t>90007612</t>
  </si>
  <si>
    <t>FWD CCY\ILS 20181224 USD\ILS 3.7222000 20190625- בנק לאומי לישראל בע"מ</t>
  </si>
  <si>
    <t>90007628</t>
  </si>
  <si>
    <t>24/12/18</t>
  </si>
  <si>
    <t>FWD CCY\ILS 20181224 USD\ILS 3.7262000 20190611- בנק לאומי לישראל בע"מ</t>
  </si>
  <si>
    <t>90007631</t>
  </si>
  <si>
    <t>FWD CCY\ILS 20181224 USD\ILS 3.7317000 20190522- בנק לאומי לישראל בע"מ</t>
  </si>
  <si>
    <t>90007632</t>
  </si>
  <si>
    <t>FWD CCY\ILS 20181224 USD\ILS 3.7333000 20190516- בנק לאומי לישראל בע"מ</t>
  </si>
  <si>
    <t>90007629</t>
  </si>
  <si>
    <t>FWD CCY\ILS 20181224 USD\ILS 3.7346000 20190522- בנק לאומי לישראל בע"מ</t>
  </si>
  <si>
    <t>90007634</t>
  </si>
  <si>
    <t>FWD CCY\ILS 20181224 USD\ILS 3.7455000 20190417- בנק לאומי לישראל בע"מ</t>
  </si>
  <si>
    <t>90007627</t>
  </si>
  <si>
    <t>FWD CCY\ILS 20181224 USD\ILS 3.7580000 20190227- בנק לאומי לישראל בע"מ</t>
  </si>
  <si>
    <t>90007635</t>
  </si>
  <si>
    <t>FWD CCY\ILS 20181224 USD\ILS 3.7617000 20190225- בנק לאומי לישראל בע"מ</t>
  </si>
  <si>
    <t>90007630</t>
  </si>
  <si>
    <t>FWD CCY\ILS 20181226 USD\ILS 3.7517000 20190307- בנק לאומי לישראל בע"מ</t>
  </si>
  <si>
    <t>90007647</t>
  </si>
  <si>
    <t>26/12/18</t>
  </si>
  <si>
    <t>FWD CCY\ILS 20181226 USD\ILS 3.7558000 20190225- בנק לאומי לישראל בע"מ</t>
  </si>
  <si>
    <t>90007649</t>
  </si>
  <si>
    <t>FWD CCY\ILS 20181226 USD\ILS 3.7606000 20190207- בנק לאומי לישראל בע"מ</t>
  </si>
  <si>
    <t>90007648</t>
  </si>
  <si>
    <t>FWD CCY\ILS 20181231 USD\ILS 3.7366000 20190225- בנק לאומי לישראל בע"מ</t>
  </si>
  <si>
    <t>90007662</t>
  </si>
  <si>
    <t>90007663</t>
  </si>
  <si>
    <t>FWD CCY\ILS 20181231 USD\ILS 3.7379000 20190128- בנק לאומי לישראל בע"מ</t>
  </si>
  <si>
    <t>90007659</t>
  </si>
  <si>
    <t>FWD CCY\ILS 03.01.19 USD\ILS 3.3909- יו בנק בע"מ לשעבר בנק אינווסטק</t>
  </si>
  <si>
    <t>90005817</t>
  </si>
  <si>
    <t>FWD CCY\ILS 03.01.19 USD\ILS 3.4344- יו בנק בע"מ לשעבר בנק אינווסטק</t>
  </si>
  <si>
    <t>90006190</t>
  </si>
  <si>
    <t>FWD CCY\CCY 20181029 EUR\USD 1.1442000 20190108</t>
  </si>
  <si>
    <t>90007290</t>
  </si>
  <si>
    <t>FWD CCY\CCY 20181029 EUR\USD 1.1623200 20190603</t>
  </si>
  <si>
    <t>90007294</t>
  </si>
  <si>
    <t>FWD CCY\CCY 20181029 USD\JPY 111.7750000 20190116</t>
  </si>
  <si>
    <t>90007291</t>
  </si>
  <si>
    <t>FWD CCY\CCY 07.05.18EUR\USD1.16051- בנק דיסקונט לישראל בע"מ</t>
  </si>
  <si>
    <t>90007358</t>
  </si>
  <si>
    <t>FWD CCY\CCY 10.04.19GBP\USD 1.31935- בנק דיסקונט לישראל בע"מ</t>
  </si>
  <si>
    <t>90007198</t>
  </si>
  <si>
    <t>08/10/18</t>
  </si>
  <si>
    <t>FWD CCY\CCY 14.01.19 EUR\USD 1.183- בנק דיסקונט לישראל בע"מ</t>
  </si>
  <si>
    <t>90006894</t>
  </si>
  <si>
    <t>FWD CCY\CCY 17.06.191.29716- בנק דיסקונט לישראל בע"מ</t>
  </si>
  <si>
    <t>90007453</t>
  </si>
  <si>
    <t>FWD CCY\CCY 23.05.19EUR\USD1.16151- בנק דיסקונט לישראל בע"מ</t>
  </si>
  <si>
    <t>90007287</t>
  </si>
  <si>
    <t>FWD CCY\CCY03.04.19יCAD\USD1.277670002- בנק דיסקונט לישראל בע"מ</t>
  </si>
  <si>
    <t>90007173</t>
  </si>
  <si>
    <t>FWD CCY\CCY10.06.19יCAD\USD1.31883- בנק דיסקונט לישראל בע"מ</t>
  </si>
  <si>
    <t>90007389</t>
  </si>
  <si>
    <t>FWD CCY\CCY20.05.19EUR\USD 1.216- בנק דיסקונט לישראל בע"מ</t>
  </si>
  <si>
    <t>90007263</t>
  </si>
  <si>
    <t>FWD CCY\ILS 07.01.19USD\ILS 3.5- בנק דיסקונט לישראל בע"מ</t>
  </si>
  <si>
    <t>90005848</t>
  </si>
  <si>
    <t>שורט יורו דולר 1.17467 11.02.19- בנק דיסקונט לישראל בע"מ</t>
  </si>
  <si>
    <t>90007005</t>
  </si>
  <si>
    <t>07/08/18</t>
  </si>
  <si>
    <t>FWD CCY\CCY 03.04.19יCAD\USD1.277679998- בנק הפועלים בע"מ</t>
  </si>
  <si>
    <t>90007174</t>
  </si>
  <si>
    <t>FWD CCY\CCY 17.06.19     1.29715- בנק הפועלים בע"מ</t>
  </si>
  <si>
    <t>90007454</t>
  </si>
  <si>
    <t>FWD CCY\CCY19.02.19  GBP\USD 1.15258- בנק הפועלים בע"מ</t>
  </si>
  <si>
    <t>90007360</t>
  </si>
  <si>
    <t>FWD CCY\CCY30.04.19 GBP\USD 1.31121- בנק הפועלים בע"מ</t>
  </si>
  <si>
    <t>90007344</t>
  </si>
  <si>
    <t>FWD CCY\EUR USD\EUR1.14877 12.06.19- בנק הפועלים בע"מ</t>
  </si>
  <si>
    <t>90007390</t>
  </si>
  <si>
    <t>FWD CCY\EUR USD\EUR1.152419.06.19- בנק הפועלים בע"מ</t>
  </si>
  <si>
    <t>90007465</t>
  </si>
  <si>
    <t>FWD USD\JPY 15.04.18 USD\JPY 111.33- בנק הפועלים בע"מ</t>
  </si>
  <si>
    <t>90007209</t>
  </si>
  <si>
    <t>FWD CCY\CCY 10.10.18USD\JPY 111.2700000 15042019- בנק לאומי לישראל בע"מ</t>
  </si>
  <si>
    <t>90007308</t>
  </si>
  <si>
    <t>FWD CCY\CCY 20180628 EUR\USD 1.1740200 20190108- בנק לאומי לישראל בע"מ</t>
  </si>
  <si>
    <t>90006831</t>
  </si>
  <si>
    <t>FWD CCY\CCY 20180705 USD\JPY 109.0770000 20190116- בנק לאומי לישראל בע"מ</t>
  </si>
  <si>
    <t>90006868</t>
  </si>
  <si>
    <t>FWD CCY\CCY 20180712 EUR\USD 1.1826500 20190114- בנק לאומי לישראל בע"מ</t>
  </si>
  <si>
    <t>90006888</t>
  </si>
  <si>
    <t>FWD CCY\CCY 20180716 USD\JPY 110.9050000 20190116- בנק לאומי לישראל בע"מ</t>
  </si>
  <si>
    <t>90006898</t>
  </si>
  <si>
    <t>FWD CCY\CCY 20180718 USD\JPY 111.2700000 20190116- בנק לאומי לישראל בע"מ</t>
  </si>
  <si>
    <t>90006914</t>
  </si>
  <si>
    <t>FWD CCY\CCY 20180719 GBP\USD 1.3119500 20190123- בנק לאומי לישראל בע"מ</t>
  </si>
  <si>
    <t>90006926</t>
  </si>
  <si>
    <t>FWD CCY\CCY 20180725 EUR\USD 1.1865400 20190129- בנק לאומי לישראל בע"מ</t>
  </si>
  <si>
    <t>90006951</t>
  </si>
  <si>
    <t>90006953</t>
  </si>
  <si>
    <t>FWD CCY\CCY 20180726 GBP\USD 1.3300000 20190130- בנק לאומי לישראל בע"מ</t>
  </si>
  <si>
    <t>90006962</t>
  </si>
  <si>
    <t>90006965</t>
  </si>
  <si>
    <t>FWD CCY\CCY 20180730 EUR\USD 1.1883000 20190129- בנק לאומי לישראל בע"מ</t>
  </si>
  <si>
    <t>90006973</t>
  </si>
  <si>
    <t>FWD CCY\CCY 20180807 EUR\USD 1.1750000 20190211- בנק לאומי לישראל בע"מ</t>
  </si>
  <si>
    <t>90007003</t>
  </si>
  <si>
    <t>FWD CCY\CCY 20180808 EUR\USD 1.1758000 20190129- בנק לאומי לישראל בע"מ</t>
  </si>
  <si>
    <t>90007008</t>
  </si>
  <si>
    <t>FWD CCY\CCY 20180809 EUR\USD 1.1756000 20190213- בנק לאומי לישראל בע"מ</t>
  </si>
  <si>
    <t>90007010</t>
  </si>
  <si>
    <t>09/08/18</t>
  </si>
  <si>
    <t>FWD CCY\CCY 20180809 EUR\USD 1.1762000 20190211- בנק לאומי לישראל בע"מ</t>
  </si>
  <si>
    <t>90007013</t>
  </si>
  <si>
    <t>FWD CCY\CCY 20180814 EUR\USD 1.1555150 20190211- בנק לאומי לישראל בע"מ</t>
  </si>
  <si>
    <t>90007026</t>
  </si>
  <si>
    <t>FWD CCY\CCY 20180815 EUR\USD 1.1466000 20190129- בנק לאומי לישראל בע"מ</t>
  </si>
  <si>
    <t>90007029</t>
  </si>
  <si>
    <t>FWD CCY\CCY 20180816 EUR\USD 1.1517000 20190129- בנק לאומי לישראל בע"מ</t>
  </si>
  <si>
    <t>90007039</t>
  </si>
  <si>
    <t>FWD CCY\CCY 20180816 EUR\USD 1.1532000 20190213- בנק לאומי לישראל בע"מ</t>
  </si>
  <si>
    <t>90007042</t>
  </si>
  <si>
    <t>FWD CCY\CCY 20180816 USD\JPY 109.3700000 20190116- בנק לאומי לישראל בע"מ</t>
  </si>
  <si>
    <t>90007044</t>
  </si>
  <si>
    <t>FWD CCY\CCY 20180820 EUR\USD 1.1574000 20190129- בנק לאומי לישראל בע"מ</t>
  </si>
  <si>
    <t>90007062</t>
  </si>
  <si>
    <t>FWD CCY\CCY 20180820 EUR\USD 1.1585500 20190211- בנק לאומי לישראל בע"מ</t>
  </si>
  <si>
    <t>90007063</t>
  </si>
  <si>
    <t>FWD CCY\CCY 20180821 EUR\USD 1.1673000 20190129- בנק לאומי לישראל בע"מ</t>
  </si>
  <si>
    <t>90007069</t>
  </si>
  <si>
    <t>FWD CCY\CCY 20180822 EUR\USD 1.1766500 20190129- בנק לאומי לישראל בע"מ</t>
  </si>
  <si>
    <t>90007073</t>
  </si>
  <si>
    <t>FWD CCY\CCY 20180822 USD\JPY 109.1140000 20190116- בנק לאומי לישראל בע"מ</t>
  </si>
  <si>
    <t>90007075</t>
  </si>
  <si>
    <t>FWD CCY\CCY 20180823 EUR\USD 1.1712200 20190129- בנק לאומי לישראל בע"מ</t>
  </si>
  <si>
    <t>90007082</t>
  </si>
  <si>
    <t>23/08/18</t>
  </si>
  <si>
    <t>FWD CCY\CCY 20180823 EUR\USD 1.1722900 20190211- בנק לאומי לישראל בע"מ</t>
  </si>
  <si>
    <t>90007083</t>
  </si>
  <si>
    <t>FWD CCY\CCY 20180823 EUR\USD 1.1749300 20190226- בנק לאומי לישראל בע"מ</t>
  </si>
  <si>
    <t>90007079</t>
  </si>
  <si>
    <t>FWD CCY\CCY 20180827 EUR\USD 1.1767700 20190109- בנק לאומי לישראל בע"מ</t>
  </si>
  <si>
    <t>90007084</t>
  </si>
  <si>
    <t>FWD CCY\CCY 20180829 EUR\USD 1.1811000 20190211- בנק לאומי לישראל בע"מ</t>
  </si>
  <si>
    <t>90007102</t>
  </si>
  <si>
    <t>FWD CCY\CCY 20180830 EUR\USD 1.1862800 20190306- בנק לאומי לישראל בע"מ</t>
  </si>
  <si>
    <t>90007107</t>
  </si>
  <si>
    <t>FWD CCY\CCY 20180830 USD\JPY 110.1050000 20190304- בנק לאומי לישראל בע"מ</t>
  </si>
  <si>
    <t>90007111</t>
  </si>
  <si>
    <t>FWD CCY\CCY 20180905 EUR\USD 1.1745000 20190129- בנק לאומי לישראל בע"מ</t>
  </si>
  <si>
    <t>90007135</t>
  </si>
  <si>
    <t>FWD CCY\CCY 20180905 EUR\USD 1.1749000 20190129- בנק לאומי לישראל בע"מ</t>
  </si>
  <si>
    <t>90007134</t>
  </si>
  <si>
    <t>FWD CCY\CCY 20180905 EUR\USD 1.1777800 20190318- בנק לאומי לישראל בע"מ</t>
  </si>
  <si>
    <t>90007132</t>
  </si>
  <si>
    <t>FWD CCY\CCY 20180917 GBP\USD 1.3178000 20190130- בנק לאומי לישראל בע"מ</t>
  </si>
  <si>
    <t>90007152</t>
  </si>
  <si>
    <t>FWD CCY\CCY 20180917 USD\JPY 110.8600000 20190116- בנק לאומי לישראל בע"מ</t>
  </si>
  <si>
    <t>90007151</t>
  </si>
  <si>
    <t>FWD CCY\CCY 20180927 EUR\USD 1.1855000 20190306- בנק לאומי לישראל בע"מ</t>
  </si>
  <si>
    <t>90007163</t>
  </si>
  <si>
    <t>FWD CCY\CCY 20180927 EUR\USD 1.1860000 20190306- בנק לאומי לישראל בע"מ</t>
  </si>
  <si>
    <t>90007164</t>
  </si>
  <si>
    <t>FWD CCY\CCY 20181002 USD\CAD 1.2773900 20190403- בנק לאומי לישראל בע"מ</t>
  </si>
  <si>
    <t>90007171</t>
  </si>
  <si>
    <t>FWD CCY\CCY 20181004 USD\SEK 8.8880000 20190408- בנק לאומי לישראל בע"מ</t>
  </si>
  <si>
    <t>90007186</t>
  </si>
  <si>
    <t>FWD CCY\CCY 20181004 USD\SEK 8.8960000 20190408- בנק לאומי לישראל בע"מ</t>
  </si>
  <si>
    <t>90007185</t>
  </si>
  <si>
    <t>FWD CCY\CCY 20181008 EUR\USD 1.1590700 20190129- בנק לאומי לישראל בע"מ</t>
  </si>
  <si>
    <t>90007191</t>
  </si>
  <si>
    <t>FWD CCY\CCY 20181010 EUR\USD 1.1604000 20190129- בנק לאומי לישראל בע"מ</t>
  </si>
  <si>
    <t>90007205</t>
  </si>
  <si>
    <t>FWD CCY\CCY 20181017 EUR\USD 1.1645200 20190129- בנק לאומי לישראל בע"מ</t>
  </si>
  <si>
    <t>90007232</t>
  </si>
  <si>
    <t>FWD CCY\CCY 20181017 EUR\USD 1.1646900 20190129- בנק לאומי לישראל בע"מ</t>
  </si>
  <si>
    <t>90007234</t>
  </si>
  <si>
    <t>FWD CCY\CCY 20181022 EUR\USD 1.1611500 20190306- בנק לאומי לישראל בע"מ</t>
  </si>
  <si>
    <t>90007253</t>
  </si>
  <si>
    <t>FWD CCY\CCY 20181025 EUR\USD 1.1563000 20190306- בנק לאומי לישראל בע"מ</t>
  </si>
  <si>
    <t>90007280</t>
  </si>
  <si>
    <t>FWD CCY\CCY 20181101 EUR\USD 1.1500500 20190129- בנק לאומי לישראל בע"מ</t>
  </si>
  <si>
    <t>90007316</t>
  </si>
  <si>
    <t>01/11/18</t>
  </si>
  <si>
    <t>FWD CCY\CCY 20181101 EUR\USD 1.1513400 20190226- בנק לאומי לישראל בע"מ</t>
  </si>
  <si>
    <t>90007315</t>
  </si>
  <si>
    <t>FWD CCY\CCY 20181101 USD\JPY 111.6960000 20190304- בנק לאומי לישראל בע"מ</t>
  </si>
  <si>
    <t>90007312</t>
  </si>
  <si>
    <t>FWD CCY\CCY 20181101 USD\JPY 112.1070000 20190116- בנק לאומי לישראל בע"מ</t>
  </si>
  <si>
    <t>90007314</t>
  </si>
  <si>
    <t>FWD CCY\CCY 20181105 EUR\USD 1.1490000 20190129- בנק לאומי לישראל בע"מ</t>
  </si>
  <si>
    <t>90007340</t>
  </si>
  <si>
    <t>FWD CCY\CCY 20181105 GBP\USD 1.3108300 20190430- בנק לאומי לישראל בע"מ</t>
  </si>
  <si>
    <t>90007330</t>
  </si>
  <si>
    <t>FWD CCY\CCY 20181105 GBP\USD 1.3145000 20190430- בנק לאומי לישראל בע"מ</t>
  </si>
  <si>
    <t>90007334</t>
  </si>
  <si>
    <t>FWD CCY\CCY 20181106 EUR\USD 1.1514200 20190129- בנק לאומי לישראל בע"מ</t>
  </si>
  <si>
    <t>90007354</t>
  </si>
  <si>
    <t>FWD CCY\CCY 20181106 EUR\USD 1.1526800 20190211- בנק לאומי לישראל בע"מ</t>
  </si>
  <si>
    <t>90007353</t>
  </si>
  <si>
    <t>FWD CCY\CCY 20181106 EUR\USD 1.1561500 20190318- בנק לאומי לישראל בע"מ</t>
  </si>
  <si>
    <t>90007348</t>
  </si>
  <si>
    <t>FWD CCY\CCY 20181106 EUR\USD 1.1599000 20190507- בנק לאומי לישראל בע"מ</t>
  </si>
  <si>
    <t>90007350</t>
  </si>
  <si>
    <t>FWD CCY\CCY 20181106 EUR\USD 1.1643300 20190603- בנק לאומי לישראל בע"מ</t>
  </si>
  <si>
    <t>90007352</t>
  </si>
  <si>
    <t>FWD CCY\CCY 20181108 USD\SEK 8.8298000 20190528- בנק לאומי לישראל בע"מ</t>
  </si>
  <si>
    <t>90007369</t>
  </si>
  <si>
    <t>FWD CCY\CCY 20181113 EUR\USD 1.1487500 20190612- בנק לאומי לישראל בע"מ</t>
  </si>
  <si>
    <t>90007376</t>
  </si>
  <si>
    <t>FWD CCY\CCY 20181113 USD\JPY 113.3075000 20190116- בנק לאומי לישראל בע"מ</t>
  </si>
  <si>
    <t>90007382</t>
  </si>
  <si>
    <t>FWD CCY\CCY 20181121 EUR\USD 1.1478000 20190129- בנק לאומי לישראל בע"מ</t>
  </si>
  <si>
    <t>90007420</t>
  </si>
  <si>
    <t>FWD CCY\CCY 20181121 EUR\USD 1.1487000 20190211- בנק לאומי לישראל בע"מ</t>
  </si>
  <si>
    <t>90007426</t>
  </si>
  <si>
    <t>FWD CCY\CCY 20181121 EUR\USD 1.1492500 20190213- בנק לאומי לישראל בע"מ</t>
  </si>
  <si>
    <t>90007425</t>
  </si>
  <si>
    <t>FWD CCY\CCY 20181126 EUR\USD 1.1440700 20190129- בנק לאומי לישראל בע"מ</t>
  </si>
  <si>
    <t>90007449</t>
  </si>
  <si>
    <t>FWD CCY\CCY 20181126 GBP\USD 1.2967500 20190617- בנק לאומי לישראל בע"מ</t>
  </si>
  <si>
    <t>90007443</t>
  </si>
  <si>
    <t>FWD CCY\CCY 20181127 EUR\USD 1.1522000 20190619- בנק לאומי לישראל בע"מ</t>
  </si>
  <si>
    <t>90007460</t>
  </si>
  <si>
    <t>FWD CCY\CCY 20181129 GBP\USD 1.2872500 20190430- בנק לאומי לישראל בע"מ</t>
  </si>
  <si>
    <t>90007472</t>
  </si>
  <si>
    <t>FWD CCY\CCY 20181203 EUR\USD 1.1393200 20190129- בנק לאומי לישראל בע"מ</t>
  </si>
  <si>
    <t>90007483</t>
  </si>
  <si>
    <t>FWD CCY\CCY 20181203 GBP\USD 1.2768000 20190130- בנק לאומי לישראל בע"מ</t>
  </si>
  <si>
    <t>90007480</t>
  </si>
  <si>
    <t>FWD CCY\CCY 20181204 EUR\USD 1.1457000 20190129- בנק לאומי לישראל בע"מ</t>
  </si>
  <si>
    <t>90007497</t>
  </si>
  <si>
    <t>FWD CCY\CCY 20181206 GBP\USD 1.2783400 20190130- בנק לאומי לישראל בע"מ</t>
  </si>
  <si>
    <t>90007512</t>
  </si>
  <si>
    <t>FWD CCY\CCY 20181206 USD\JPY 111.3550000 20190415- בנק לאומי לישראל בע"מ</t>
  </si>
  <si>
    <t>90007520</t>
  </si>
  <si>
    <t>FWD CCY\CCY 20181206 USD\JPY 111.7710000 20190304- בנק לאומי לישראל בע"מ</t>
  </si>
  <si>
    <t>90007515</t>
  </si>
  <si>
    <t>FWD CCY\CCY 20181206 USD\JPY 112.1810000 20190116- בנק לאומי לישראל בע"מ</t>
  </si>
  <si>
    <t>90007519</t>
  </si>
  <si>
    <t>FWD CCY\CCY 20181210 USD\CAD 1.3261000 20190703- בנק לאומי לישראל בע"מ</t>
  </si>
  <si>
    <t>90007533</t>
  </si>
  <si>
    <t>FWD CCY\CCY 20181210 USD\CAD 1.3266000 20190703- בנק לאומי לישראל בע"מ</t>
  </si>
  <si>
    <t>90007531</t>
  </si>
  <si>
    <t>FWD CCY\CCY 20181210 USD\JPY 112.0050000 20190304- בנק לאומי לישראל בע"מ</t>
  </si>
  <si>
    <t>90007537</t>
  </si>
  <si>
    <t>FWD CCY\CCY 20181211 EUR\USD 1.1545000 20190603- בנק לאומי לישראל בע"מ</t>
  </si>
  <si>
    <t>90007547</t>
  </si>
  <si>
    <t>FWD CCY\CCY 20181213 EUR\USD 1.1389000 20190108- בנק לאומי לישראל בע"מ</t>
  </si>
  <si>
    <t>90007564</t>
  </si>
  <si>
    <t>FWD CCY\CCY 20181213 EUR\USD 1.1526000 20190612- בנק לאומי לישראל בע"מ</t>
  </si>
  <si>
    <t>90007569</t>
  </si>
  <si>
    <t>FWD CCY\CCY 20181217 USD\JPY 112.7000000 20190116- בנק לאומי לישראל בע"מ</t>
  </si>
  <si>
    <t>90007585</t>
  </si>
  <si>
    <t>FWD CCY\CCY 20181217 USD\SEK 8.9310000 20190528- בנק לאומי לישראל בע"מ</t>
  </si>
  <si>
    <t>90007579</t>
  </si>
  <si>
    <t>FWD CCY\CCY 20181217 USD\SEK 8.9382000 20190528- בנק לאומי לישראל בע"מ</t>
  </si>
  <si>
    <t>90007581</t>
  </si>
  <si>
    <t>FWD CCY\CCY 20181218 EUR\USD 1.1408000 20190129- בנק לאומי לישראל בע"מ</t>
  </si>
  <si>
    <t>90007594</t>
  </si>
  <si>
    <t>18/12/18</t>
  </si>
  <si>
    <t>FWD CCY\CCY 20181219 EUR\USD 1.1457000 20190211- בנק לאומי לישראל בע"מ</t>
  </si>
  <si>
    <t>90007604</t>
  </si>
  <si>
    <t>FWD CCY\CCY 20181219 EUR\USD 1.1471500 20190226- בנק לאומי לישראל בע"מ</t>
  </si>
  <si>
    <t>90007605</t>
  </si>
  <si>
    <t>FWD CCY\CCY 20181219 EUR\USD 1.1479500 20190306- בנק לאומי לישראל בע"מ</t>
  </si>
  <si>
    <t>90007606</t>
  </si>
  <si>
    <t>FWD CCY\CCY 20181220 EUR\USD 1.1493000 20190129- בנק לאומי לישראל בע"מ</t>
  </si>
  <si>
    <t>90007613</t>
  </si>
  <si>
    <t>FWD CCY\CCY 20181224 EUR\USD 1.1462900 20190129- בנק לאומי לישראל בע"מ</t>
  </si>
  <si>
    <t>90007636</t>
  </si>
  <si>
    <t>FWD CCY\CCY 20181226 GBP\USD 1.2804000 20190701- בנק לאומי לישראל בע"מ</t>
  </si>
  <si>
    <t>90007651</t>
  </si>
  <si>
    <t>FWD CCY\CCY 20181231 EUR\USD 1.1460700 20190129- בנק לאומי לישראל בע"מ</t>
  </si>
  <si>
    <t>90007661</t>
  </si>
  <si>
    <t>FWD CCY\CCY 20181231 EUR\USD 1.1507000 20190318- בנק לאומי לישראל בע"מ</t>
  </si>
  <si>
    <t>90007660</t>
  </si>
  <si>
    <t>FWD CCY\CCY 20181231 EUR\USD 1.1584500 20190603- בנק לאומי לישראל בע"מ</t>
  </si>
  <si>
    <t>90007664</t>
  </si>
  <si>
    <t>FWD CCY\CCY 20181231 EUR\USD 1.1598000 20190612- בנק לאומי לישראל בע"מ</t>
  </si>
  <si>
    <t>90007666</t>
  </si>
  <si>
    <t>FWD CCY\CCY 20181231 GBP\USD 1.2897000 20190701- בנק לאומי לישראל בע"מ</t>
  </si>
  <si>
    <t>90007665</t>
  </si>
  <si>
    <t>פרטנר חוזה עתידי לאג"ח</t>
  </si>
  <si>
    <t>496761</t>
  </si>
  <si>
    <t>PANTH VAR 3/84- Plenum</t>
  </si>
  <si>
    <t>XS0276075198</t>
  </si>
  <si>
    <t>09/11/18</t>
  </si>
  <si>
    <t>סה"כ כנגד חסכון עמיתים/מבוטחים</t>
  </si>
  <si>
    <t>הלוואות לחברים גמל כללי 292</t>
  </si>
  <si>
    <t>לא</t>
  </si>
  <si>
    <t>29991170</t>
  </si>
  <si>
    <t>10517</t>
  </si>
  <si>
    <t>AA+</t>
  </si>
  <si>
    <t>07/02/08</t>
  </si>
  <si>
    <t>דירוג פנימי</t>
  </si>
  <si>
    <t>הלוואות לחברים מגדל קהל</t>
  </si>
  <si>
    <t>29991172</t>
  </si>
  <si>
    <t>11/06/08</t>
  </si>
  <si>
    <t>הלוואות לעמיתים גמל להשקעה מגדל</t>
  </si>
  <si>
    <t>סה"כ מבוטחות במשכנתא או תיקי משכנתאות</t>
  </si>
  <si>
    <t>גורם 01</t>
  </si>
  <si>
    <t>483891</t>
  </si>
  <si>
    <t>01/10/17</t>
  </si>
  <si>
    <t>מובטחות משכנתא - גורם 01</t>
  </si>
  <si>
    <t>435943</t>
  </si>
  <si>
    <t>20/07/16</t>
  </si>
  <si>
    <t>435944</t>
  </si>
  <si>
    <t>435945</t>
  </si>
  <si>
    <t>435946</t>
  </si>
  <si>
    <t>448455</t>
  </si>
  <si>
    <t>20/10/16</t>
  </si>
  <si>
    <t>448456</t>
  </si>
  <si>
    <t>448547</t>
  </si>
  <si>
    <t>448548</t>
  </si>
  <si>
    <t>496072</t>
  </si>
  <si>
    <t>19/02/18</t>
  </si>
  <si>
    <t>496073</t>
  </si>
  <si>
    <t>496075</t>
  </si>
  <si>
    <t>496263</t>
  </si>
  <si>
    <t>496264</t>
  </si>
  <si>
    <t>סה"כ מובטחות בערבות בנקאית</t>
  </si>
  <si>
    <t>סה"כ מובטחות בבטחונות אחרים</t>
  </si>
  <si>
    <t>*גורם 33</t>
  </si>
  <si>
    <t>425769</t>
  </si>
  <si>
    <t>19/05/16</t>
  </si>
  <si>
    <t>455714</t>
  </si>
  <si>
    <t>20/12/16</t>
  </si>
  <si>
    <t>4563</t>
  </si>
  <si>
    <t>31/12/15</t>
  </si>
  <si>
    <t>4693</t>
  </si>
  <si>
    <t>474664</t>
  </si>
  <si>
    <t>04/07/17</t>
  </si>
  <si>
    <t>*גורם 28</t>
  </si>
  <si>
    <t>92322010</t>
  </si>
  <si>
    <t>30/04/15</t>
  </si>
  <si>
    <t>גורם 07</t>
  </si>
  <si>
    <t>55061</t>
  </si>
  <si>
    <t>51275203</t>
  </si>
  <si>
    <t>6387</t>
  </si>
  <si>
    <t>Aa2</t>
  </si>
  <si>
    <t>90150400</t>
  </si>
  <si>
    <t>גורם 29</t>
  </si>
  <si>
    <t>29991703</t>
  </si>
  <si>
    <t>512686114</t>
  </si>
  <si>
    <t>AA</t>
  </si>
  <si>
    <t>18/07/11</t>
  </si>
  <si>
    <t>4410</t>
  </si>
  <si>
    <t>20/07/15</t>
  </si>
  <si>
    <t>גורם 68</t>
  </si>
  <si>
    <t>507852</t>
  </si>
  <si>
    <t>גורם 94</t>
  </si>
  <si>
    <t>455531</t>
  </si>
  <si>
    <t>510242670</t>
  </si>
  <si>
    <t>19/12/16</t>
  </si>
  <si>
    <t>50013</t>
  </si>
  <si>
    <t>גורם 106</t>
  </si>
  <si>
    <t>513783</t>
  </si>
  <si>
    <t>513642553</t>
  </si>
  <si>
    <t>02/05/18</t>
  </si>
  <si>
    <t>519337</t>
  </si>
  <si>
    <t>530503</t>
  </si>
  <si>
    <t>גורם 26</t>
  </si>
  <si>
    <t>11896130</t>
  </si>
  <si>
    <t>513326439</t>
  </si>
  <si>
    <t>13/02/13</t>
  </si>
  <si>
    <t>11896140</t>
  </si>
  <si>
    <t>11896150</t>
  </si>
  <si>
    <t>11896160</t>
  </si>
  <si>
    <t>11898120</t>
  </si>
  <si>
    <t>11898130</t>
  </si>
  <si>
    <t>11898140</t>
  </si>
  <si>
    <t>11898150</t>
  </si>
  <si>
    <t>25/04/13</t>
  </si>
  <si>
    <t>11898170</t>
  </si>
  <si>
    <t>11898180</t>
  </si>
  <si>
    <t>11898190</t>
  </si>
  <si>
    <t>11898200</t>
  </si>
  <si>
    <t>11898230</t>
  </si>
  <si>
    <t>11898270</t>
  </si>
  <si>
    <t>25/06/13</t>
  </si>
  <si>
    <t>11898280</t>
  </si>
  <si>
    <t>25/07/13</t>
  </si>
  <si>
    <t>11898290</t>
  </si>
  <si>
    <t>26/08/13</t>
  </si>
  <si>
    <t>11898300</t>
  </si>
  <si>
    <t>30/09/13</t>
  </si>
  <si>
    <t>11898310</t>
  </si>
  <si>
    <t>24/10/13</t>
  </si>
  <si>
    <t>11898320</t>
  </si>
  <si>
    <t>19/11/13</t>
  </si>
  <si>
    <t>11898330</t>
  </si>
  <si>
    <t>22/12/13</t>
  </si>
  <si>
    <t>11898340</t>
  </si>
  <si>
    <t>04/02/14</t>
  </si>
  <si>
    <t>11898350</t>
  </si>
  <si>
    <t>26/02/14</t>
  </si>
  <si>
    <t>11898360</t>
  </si>
  <si>
    <t>27/03/14</t>
  </si>
  <si>
    <t>11898380</t>
  </si>
  <si>
    <t>28/05/14</t>
  </si>
  <si>
    <t>11898390</t>
  </si>
  <si>
    <t>25/06/14</t>
  </si>
  <si>
    <t>11898400</t>
  </si>
  <si>
    <t>16/07/14</t>
  </si>
  <si>
    <t>11898410</t>
  </si>
  <si>
    <t>29/09/14</t>
  </si>
  <si>
    <t>11898420</t>
  </si>
  <si>
    <t>11898421</t>
  </si>
  <si>
    <t>22/02/15</t>
  </si>
  <si>
    <t>2984</t>
  </si>
  <si>
    <t>28/05/13</t>
  </si>
  <si>
    <t>17/07/16</t>
  </si>
  <si>
    <t>88769</t>
  </si>
  <si>
    <t>88770</t>
  </si>
  <si>
    <t>גורם 35</t>
  </si>
  <si>
    <t>95350102</t>
  </si>
  <si>
    <t>550236269</t>
  </si>
  <si>
    <t>95350202</t>
  </si>
  <si>
    <t>95350301</t>
  </si>
  <si>
    <t>07/01/13</t>
  </si>
  <si>
    <t>95350302</t>
  </si>
  <si>
    <t>95350401</t>
  </si>
  <si>
    <t>95350402</t>
  </si>
  <si>
    <t>95350501</t>
  </si>
  <si>
    <t>95350502</t>
  </si>
  <si>
    <t>99000</t>
  </si>
  <si>
    <t>26/12/12</t>
  </si>
  <si>
    <t>99001</t>
  </si>
  <si>
    <t>גורם 37</t>
  </si>
  <si>
    <t>379497</t>
  </si>
  <si>
    <t>513708818</t>
  </si>
  <si>
    <t>29/04/15</t>
  </si>
  <si>
    <t>גורם 69</t>
  </si>
  <si>
    <t>454099</t>
  </si>
  <si>
    <t>AA-</t>
  </si>
  <si>
    <t>16/12/16</t>
  </si>
  <si>
    <t>472710</t>
  </si>
  <si>
    <t>22/06/17</t>
  </si>
  <si>
    <t>2963</t>
  </si>
  <si>
    <t>29/05/13</t>
  </si>
  <si>
    <t>2968</t>
  </si>
  <si>
    <t>444873</t>
  </si>
  <si>
    <t>4605</t>
  </si>
  <si>
    <t>14/12/15</t>
  </si>
  <si>
    <t>4606</t>
  </si>
  <si>
    <t>20/12/15</t>
  </si>
  <si>
    <t>29991704</t>
  </si>
  <si>
    <t>גורם 40</t>
  </si>
  <si>
    <t>451301</t>
  </si>
  <si>
    <t>513000877</t>
  </si>
  <si>
    <t>07/11/16</t>
  </si>
  <si>
    <t>451302</t>
  </si>
  <si>
    <t>451303</t>
  </si>
  <si>
    <t>451304</t>
  </si>
  <si>
    <t>451305</t>
  </si>
  <si>
    <t>454754</t>
  </si>
  <si>
    <t>07/12/16</t>
  </si>
  <si>
    <t>454874</t>
  </si>
  <si>
    <t>13/12/16</t>
  </si>
  <si>
    <t>גורם 41</t>
  </si>
  <si>
    <t>3364</t>
  </si>
  <si>
    <t>512562422</t>
  </si>
  <si>
    <t>31/12/13</t>
  </si>
  <si>
    <t>364477</t>
  </si>
  <si>
    <t>31/12/14</t>
  </si>
  <si>
    <t>458869</t>
  </si>
  <si>
    <t>24/01/17</t>
  </si>
  <si>
    <t>458870</t>
  </si>
  <si>
    <t>גורם 43</t>
  </si>
  <si>
    <t>345369</t>
  </si>
  <si>
    <t>513862649</t>
  </si>
  <si>
    <t>26/06/14</t>
  </si>
  <si>
    <t>384577</t>
  </si>
  <si>
    <t>403836</t>
  </si>
  <si>
    <t>10/12/15</t>
  </si>
  <si>
    <t>415814</t>
  </si>
  <si>
    <t>14/03/16</t>
  </si>
  <si>
    <t>4314</t>
  </si>
  <si>
    <t>433981</t>
  </si>
  <si>
    <t>28/06/16</t>
  </si>
  <si>
    <t>440022</t>
  </si>
  <si>
    <t>443656</t>
  </si>
  <si>
    <t>455012</t>
  </si>
  <si>
    <t>12/12/16</t>
  </si>
  <si>
    <t>463236</t>
  </si>
  <si>
    <t>10/03/17</t>
  </si>
  <si>
    <t>472334</t>
  </si>
  <si>
    <t>13/06/17</t>
  </si>
  <si>
    <t>482977</t>
  </si>
  <si>
    <t>11/09/17</t>
  </si>
  <si>
    <t>491620</t>
  </si>
  <si>
    <t>505821</t>
  </si>
  <si>
    <t>12/03/18</t>
  </si>
  <si>
    <t>524544</t>
  </si>
  <si>
    <t>908395120</t>
  </si>
  <si>
    <t>908395160</t>
  </si>
  <si>
    <t>16/09/15</t>
  </si>
  <si>
    <t>גורם 47</t>
  </si>
  <si>
    <t>455954</t>
  </si>
  <si>
    <t>515267953</t>
  </si>
  <si>
    <t>28/12/16</t>
  </si>
  <si>
    <t>גורם 61</t>
  </si>
  <si>
    <t>4201</t>
  </si>
  <si>
    <t>512659780</t>
  </si>
  <si>
    <t>4203</t>
  </si>
  <si>
    <t>4205</t>
  </si>
  <si>
    <t>4206</t>
  </si>
  <si>
    <t>4207</t>
  </si>
  <si>
    <t>434404</t>
  </si>
  <si>
    <t>30/06/16</t>
  </si>
  <si>
    <t>434406</t>
  </si>
  <si>
    <t>434407</t>
  </si>
  <si>
    <t>434408</t>
  </si>
  <si>
    <t>434410</t>
  </si>
  <si>
    <t>469285</t>
  </si>
  <si>
    <t>17/05/17</t>
  </si>
  <si>
    <t>507787</t>
  </si>
  <si>
    <t>גורם 62</t>
  </si>
  <si>
    <t>371707</t>
  </si>
  <si>
    <t>550236079</t>
  </si>
  <si>
    <t>17/02/15</t>
  </si>
  <si>
    <t>372051</t>
  </si>
  <si>
    <t>19/02/15</t>
  </si>
  <si>
    <t>גורם 63</t>
  </si>
  <si>
    <t>371197</t>
  </si>
  <si>
    <t>550236236</t>
  </si>
  <si>
    <t>גורם 64</t>
  </si>
  <si>
    <t>371706</t>
  </si>
  <si>
    <t>550236087</t>
  </si>
  <si>
    <t>גורם 81</t>
  </si>
  <si>
    <t>כן</t>
  </si>
  <si>
    <t>429027</t>
  </si>
  <si>
    <t>515170611</t>
  </si>
  <si>
    <t>27/05/16</t>
  </si>
  <si>
    <t>גורם 96</t>
  </si>
  <si>
    <t>465782</t>
  </si>
  <si>
    <t>520039876</t>
  </si>
  <si>
    <t>03/04/17</t>
  </si>
  <si>
    <t>467404</t>
  </si>
  <si>
    <t>04/05/17</t>
  </si>
  <si>
    <t>470540</t>
  </si>
  <si>
    <t>29/05/17</t>
  </si>
  <si>
    <t>484097</t>
  </si>
  <si>
    <t>523632</t>
  </si>
  <si>
    <t>524747</t>
  </si>
  <si>
    <t>31/08/18</t>
  </si>
  <si>
    <t>גורם 97</t>
  </si>
  <si>
    <t>6565</t>
  </si>
  <si>
    <t>520018946</t>
  </si>
  <si>
    <t>גורם 98</t>
  </si>
  <si>
    <t>475998</t>
  </si>
  <si>
    <t>513869347</t>
  </si>
  <si>
    <t>23/07/17</t>
  </si>
  <si>
    <t>485027</t>
  </si>
  <si>
    <t>10/10/17</t>
  </si>
  <si>
    <t>494921</t>
  </si>
  <si>
    <t>04/01/18</t>
  </si>
  <si>
    <t>510443</t>
  </si>
  <si>
    <t>08/04/18</t>
  </si>
  <si>
    <t>520411</t>
  </si>
  <si>
    <t>525737</t>
  </si>
  <si>
    <t>07/10/18</t>
  </si>
  <si>
    <t>גורם 30</t>
  </si>
  <si>
    <t>392454</t>
  </si>
  <si>
    <t>520025818</t>
  </si>
  <si>
    <t>26/08/15</t>
  </si>
  <si>
    <t>גורם 38</t>
  </si>
  <si>
    <t>2571</t>
  </si>
  <si>
    <t>512705153</t>
  </si>
  <si>
    <t>A</t>
  </si>
  <si>
    <t>06/03/13</t>
  </si>
  <si>
    <t>2572</t>
  </si>
  <si>
    <t>5977</t>
  </si>
  <si>
    <t>511548307</t>
  </si>
  <si>
    <t>25/12/17</t>
  </si>
  <si>
    <t>6525</t>
  </si>
  <si>
    <t>26/09/18</t>
  </si>
  <si>
    <t>482153</t>
  </si>
  <si>
    <t>510033822</t>
  </si>
  <si>
    <t>31/08/17</t>
  </si>
  <si>
    <t>482154</t>
  </si>
  <si>
    <t>487742</t>
  </si>
  <si>
    <t>501113</t>
  </si>
  <si>
    <t>550255400</t>
  </si>
  <si>
    <t>501114</t>
  </si>
  <si>
    <t>514296</t>
  </si>
  <si>
    <t>08/05/18</t>
  </si>
  <si>
    <t>514297</t>
  </si>
  <si>
    <t>520294</t>
  </si>
  <si>
    <t>520295</t>
  </si>
  <si>
    <t>529736</t>
  </si>
  <si>
    <t>6471</t>
  </si>
  <si>
    <t>6472</t>
  </si>
  <si>
    <t>גורם 67</t>
  </si>
  <si>
    <t>29993125</t>
  </si>
  <si>
    <t>513769091</t>
  </si>
  <si>
    <t>29993126</t>
  </si>
  <si>
    <t>6609</t>
  </si>
  <si>
    <t>גורם 76</t>
  </si>
  <si>
    <t>414968</t>
  </si>
  <si>
    <t>514507532</t>
  </si>
  <si>
    <t>03/03/16</t>
  </si>
  <si>
    <t>גורם 77</t>
  </si>
  <si>
    <t>439968</t>
  </si>
  <si>
    <t>514566009</t>
  </si>
  <si>
    <t>24/08/16</t>
  </si>
  <si>
    <t>439969</t>
  </si>
  <si>
    <t>445945</t>
  </si>
  <si>
    <t>05/10/16</t>
  </si>
  <si>
    <t>445946</t>
  </si>
  <si>
    <t>455056</t>
  </si>
  <si>
    <t>455057</t>
  </si>
  <si>
    <t>4565</t>
  </si>
  <si>
    <t>18/11/15</t>
  </si>
  <si>
    <t>4566</t>
  </si>
  <si>
    <t>472012</t>
  </si>
  <si>
    <t>15/06/17</t>
  </si>
  <si>
    <t>472013</t>
  </si>
  <si>
    <t>490960</t>
  </si>
  <si>
    <t>490961</t>
  </si>
  <si>
    <t>520888</t>
  </si>
  <si>
    <t>520889</t>
  </si>
  <si>
    <t>531814</t>
  </si>
  <si>
    <t>28/12/18</t>
  </si>
  <si>
    <t>6431</t>
  </si>
  <si>
    <t>6615</t>
  </si>
  <si>
    <t>6679</t>
  </si>
  <si>
    <t>462345</t>
  </si>
  <si>
    <t>514496660</t>
  </si>
  <si>
    <t>גורם 70</t>
  </si>
  <si>
    <t>4647</t>
  </si>
  <si>
    <t>03/01/16</t>
  </si>
  <si>
    <t>גורם 101</t>
  </si>
  <si>
    <t>508309</t>
  </si>
  <si>
    <t>27689</t>
  </si>
  <si>
    <t>*גורם 14</t>
  </si>
  <si>
    <t>3153</t>
  </si>
  <si>
    <t>D</t>
  </si>
  <si>
    <t>12/09/13</t>
  </si>
  <si>
    <t>גורם 100</t>
  </si>
  <si>
    <t>508310</t>
  </si>
  <si>
    <t>27688</t>
  </si>
  <si>
    <t>גורם 107</t>
  </si>
  <si>
    <t>6528</t>
  </si>
  <si>
    <t>27729</t>
  </si>
  <si>
    <t>גורם 17</t>
  </si>
  <si>
    <t>66241</t>
  </si>
  <si>
    <t>513795088</t>
  </si>
  <si>
    <t>6438</t>
  </si>
  <si>
    <t>27739</t>
  </si>
  <si>
    <t>6518</t>
  </si>
  <si>
    <t>6654</t>
  </si>
  <si>
    <t>סה"כ מובטחות בשיעבוד כלי רכב</t>
  </si>
  <si>
    <t>385055</t>
  </si>
  <si>
    <t>28/06/15</t>
  </si>
  <si>
    <t>360223</t>
  </si>
  <si>
    <t>16/11/14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</si>
  <si>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</si>
  <si>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</si>
  <si>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</si>
  <si>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</si>
  <si>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</si>
  <si>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</si>
  <si>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105</t>
  </si>
  <si>
    <t>508506</t>
  </si>
  <si>
    <t>520036716</t>
  </si>
  <si>
    <t>27/03/18</t>
  </si>
  <si>
    <t>גורם 102</t>
  </si>
  <si>
    <t>493038</t>
  </si>
  <si>
    <t>27645</t>
  </si>
  <si>
    <t>24/12/17</t>
  </si>
  <si>
    <t>6484</t>
  </si>
  <si>
    <t>27598</t>
  </si>
  <si>
    <t>24/08/18</t>
  </si>
  <si>
    <t>6496</t>
  </si>
  <si>
    <t>6624</t>
  </si>
  <si>
    <t>30/11/18</t>
  </si>
  <si>
    <t>483880</t>
  </si>
  <si>
    <t>27560</t>
  </si>
  <si>
    <t>27/09/17</t>
  </si>
  <si>
    <t>גורם 84</t>
  </si>
  <si>
    <t>404555</t>
  </si>
  <si>
    <t>12939</t>
  </si>
  <si>
    <t>16/12/15</t>
  </si>
  <si>
    <t>גורם 103</t>
  </si>
  <si>
    <t>491862</t>
  </si>
  <si>
    <t>27643</t>
  </si>
  <si>
    <t>491863</t>
  </si>
  <si>
    <t>491864</t>
  </si>
  <si>
    <t>גורם 104</t>
  </si>
  <si>
    <t>5987</t>
  </si>
  <si>
    <t>27644</t>
  </si>
  <si>
    <t>29/12/17</t>
  </si>
  <si>
    <t>גורם 79</t>
  </si>
  <si>
    <t>474436</t>
  </si>
  <si>
    <t>27600</t>
  </si>
  <si>
    <t>474437</t>
  </si>
  <si>
    <t>גורם 86</t>
  </si>
  <si>
    <t>487556</t>
  </si>
  <si>
    <t>27597</t>
  </si>
  <si>
    <t>14/11/17</t>
  </si>
  <si>
    <t>487557</t>
  </si>
  <si>
    <t>15/11/17</t>
  </si>
  <si>
    <t>גורם 87</t>
  </si>
  <si>
    <t>524748</t>
  </si>
  <si>
    <t>27601</t>
  </si>
  <si>
    <t>6483</t>
  </si>
  <si>
    <t>6526</t>
  </si>
  <si>
    <t>6587</t>
  </si>
  <si>
    <t>6614</t>
  </si>
  <si>
    <t>גורם 88</t>
  </si>
  <si>
    <t>491469</t>
  </si>
  <si>
    <t>27602</t>
  </si>
  <si>
    <t>14/12/17</t>
  </si>
  <si>
    <t>גורם 91</t>
  </si>
  <si>
    <t>487447</t>
  </si>
  <si>
    <t>27605</t>
  </si>
  <si>
    <t>12/11/17</t>
  </si>
  <si>
    <t>גורם 93</t>
  </si>
  <si>
    <t>471677</t>
  </si>
  <si>
    <t>27604</t>
  </si>
  <si>
    <t>07/06/17</t>
  </si>
  <si>
    <t>520298</t>
  </si>
  <si>
    <t>29/06/18</t>
  </si>
  <si>
    <t>6524</t>
  </si>
  <si>
    <t>6556</t>
  </si>
  <si>
    <t>852852852</t>
  </si>
  <si>
    <t>6588</t>
  </si>
  <si>
    <t>74123698</t>
  </si>
  <si>
    <t>6639</t>
  </si>
  <si>
    <t>12253</t>
  </si>
  <si>
    <t>6643</t>
  </si>
  <si>
    <t>6660</t>
  </si>
  <si>
    <t>464740</t>
  </si>
  <si>
    <t>30/03/17</t>
  </si>
  <si>
    <t>475042</t>
  </si>
  <si>
    <t>491619</t>
  </si>
  <si>
    <t>499017</t>
  </si>
  <si>
    <t>27683</t>
  </si>
  <si>
    <t>31/01/18</t>
  </si>
  <si>
    <t>524763</t>
  </si>
  <si>
    <t>5988</t>
  </si>
  <si>
    <t>גורם 99</t>
  </si>
  <si>
    <t>469140</t>
  </si>
  <si>
    <t>27599</t>
  </si>
  <si>
    <t>16/05/17</t>
  </si>
  <si>
    <t>הלוואה 37 08/2017</t>
  </si>
  <si>
    <t>521872</t>
  </si>
  <si>
    <t>814070775</t>
  </si>
  <si>
    <t>פקדון בבנק פועלים- בנק הפועלים בע"מ</t>
  </si>
  <si>
    <t>494677</t>
  </si>
  <si>
    <t>501502</t>
  </si>
  <si>
    <t>פקדון בבנק דיסקונט- בנק דיסקונט לישראל בע"מ</t>
  </si>
  <si>
    <t>494678</t>
  </si>
  <si>
    <t>501503</t>
  </si>
  <si>
    <t>פקדון יו בנק- יו בנק בע"מ לשעבר בנק אינווסטק</t>
  </si>
  <si>
    <t>501505</t>
  </si>
  <si>
    <t>סה"כ נקוב במט"ח</t>
  </si>
  <si>
    <t>סה"כ צמודי מט"ח</t>
  </si>
  <si>
    <t>סה"כ מניב</t>
  </si>
  <si>
    <t>נדלן מקרקעין להשכרה סטריט מול רמת ישי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</si>
  <si>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</si>
  <si>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</si>
  <si>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</si>
  <si>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</si>
  <si>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</si>
  <si>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</si>
  <si>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</si>
  <si>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עו'ש(לקבל)</t>
  </si>
  <si>
    <t>1111111111</t>
  </si>
  <si>
    <t>עו'ש(לשלם)</t>
  </si>
  <si>
    <t>ביטחונות CSA במטבע 20001 (OTC)- בנק לאומי</t>
  </si>
  <si>
    <t>77721001</t>
  </si>
  <si>
    <t>ביטחונות חוזים עתידיים במטבע 20001- בנק לאומי</t>
  </si>
  <si>
    <t>88821001</t>
  </si>
  <si>
    <t>דיסקונט השקעות אגח ט(ריבית לקבל)</t>
  </si>
  <si>
    <t>63902490</t>
  </si>
  <si>
    <t>רשימה מאוחדת</t>
  </si>
  <si>
    <t>בנק איגוד *</t>
  </si>
  <si>
    <t>בנק דיסקונט</t>
  </si>
  <si>
    <t>בנק הפועלים</t>
  </si>
  <si>
    <t>יובנק בע"מ</t>
  </si>
  <si>
    <t>בנק לאומי</t>
  </si>
  <si>
    <t>פועלים סהר</t>
  </si>
  <si>
    <t>UBS</t>
  </si>
  <si>
    <t>30022262- 10</t>
  </si>
  <si>
    <t>Sky I</t>
  </si>
  <si>
    <t>Israel Infrastructure I</t>
  </si>
  <si>
    <t>פרטנר - חוזה לא סחיר</t>
  </si>
  <si>
    <t>Fimi Israel Opportunity II</t>
  </si>
  <si>
    <t>ANATOMY I</t>
  </si>
  <si>
    <t>איגודן תשתיות איכות סביבה</t>
  </si>
  <si>
    <t>נטפים</t>
  </si>
  <si>
    <t>נבטים אנרגיות מסגרת להגדלת מינוף</t>
  </si>
  <si>
    <t>דלק קידוחים - מאוחד</t>
  </si>
  <si>
    <t>IPM</t>
  </si>
  <si>
    <t>Helios Renewable Energy 1</t>
  </si>
  <si>
    <t>ANATOMY 2</t>
  </si>
  <si>
    <t>Reality III</t>
  </si>
  <si>
    <t>שניאור צאלים</t>
  </si>
  <si>
    <t>פי אס פי</t>
  </si>
  <si>
    <t>Tene Growth II- Qnergy</t>
  </si>
  <si>
    <t>NOY 2 infra &amp; energy investment LP</t>
  </si>
  <si>
    <t>NOY 2 co-investment Ashalim plot A</t>
  </si>
  <si>
    <t>Accelmed growth partners</t>
  </si>
  <si>
    <t>FIMI 6</t>
  </si>
  <si>
    <t>כוכב הירדן</t>
  </si>
  <si>
    <t>Orbimed  II</t>
  </si>
  <si>
    <t>TENE GROWTH CAPITAL IV</t>
  </si>
  <si>
    <t>sky III</t>
  </si>
  <si>
    <t>Vintage IX Migdal LP</t>
  </si>
  <si>
    <t>Vintage fund of funds ISRAEL V</t>
  </si>
  <si>
    <t>Aviv Ventures I</t>
  </si>
  <si>
    <t>AES SOUTHLAND ENEREGY LLC</t>
  </si>
  <si>
    <t>Brack Capital Real Estate llp</t>
  </si>
  <si>
    <t>Rothschild Europportunities</t>
  </si>
  <si>
    <t>Tene Growth II</t>
  </si>
  <si>
    <t>Selene -mak</t>
  </si>
  <si>
    <t>PRIME ENERGIA SPA</t>
  </si>
  <si>
    <t>HOWARD HUGHES CENTER</t>
  </si>
  <si>
    <t>Patria VI</t>
  </si>
  <si>
    <t>CPV FAIRVEIW</t>
  </si>
  <si>
    <t>LIBERTY</t>
  </si>
  <si>
    <t>CICC Growth capital fund I</t>
  </si>
  <si>
    <t>OWL ROCK</t>
  </si>
  <si>
    <t>SUNRUN</t>
  </si>
  <si>
    <t>apollo natural pesources partners II</t>
  </si>
  <si>
    <t>כריש</t>
  </si>
  <si>
    <t>Ares Special Situations Fund IV</t>
  </si>
  <si>
    <t>Bluebay SLFI</t>
  </si>
  <si>
    <t>Brookfield Capital Partners IV</t>
  </si>
  <si>
    <t>Graph Tech Brookfield</t>
  </si>
  <si>
    <t>Klirmark Opportunity II</t>
  </si>
  <si>
    <t>KOTAK- CIIF I</t>
  </si>
  <si>
    <t>ARES private credit solutions</t>
  </si>
  <si>
    <t>ICG SDP III</t>
  </si>
  <si>
    <t>Viola PE II LP</t>
  </si>
  <si>
    <t>CDL II</t>
  </si>
  <si>
    <t>Kartesia Credit Opportunities IV SCS</t>
  </si>
  <si>
    <t>Blackstone RE VIII</t>
  </si>
  <si>
    <t>ICGL V</t>
  </si>
  <si>
    <t>ACE IV</t>
  </si>
  <si>
    <t>Silverfleet II</t>
  </si>
  <si>
    <t>Rhone Capital Partners V</t>
  </si>
  <si>
    <t xml:space="preserve">TDLIV </t>
  </si>
  <si>
    <t>Portfolio EDGE</t>
  </si>
  <si>
    <t>Crescent mezzanine VII</t>
  </si>
  <si>
    <t>THOMA BRAVO</t>
  </si>
  <si>
    <t>Advent</t>
  </si>
  <si>
    <t>Brookfield  RE  II</t>
  </si>
  <si>
    <t>GTCR harbourvest tranche B</t>
  </si>
  <si>
    <t>Migdal-HarbourVest 2016 Fund L.P. (Tranche B)</t>
  </si>
  <si>
    <t>harbourvest part' co inv fund IV (Tranche B)</t>
  </si>
  <si>
    <t>HIG harbourvest Tranche B</t>
  </si>
  <si>
    <t>Insight harbourvest tranche B</t>
  </si>
  <si>
    <t xml:space="preserve">ADLS </t>
  </si>
  <si>
    <t>ADLS  co-inv</t>
  </si>
  <si>
    <t>waterton</t>
  </si>
  <si>
    <t>Vintage Migdal Co-investment</t>
  </si>
  <si>
    <t>Apollo Fund IX</t>
  </si>
  <si>
    <t>TPG ASIA VII L.P</t>
  </si>
  <si>
    <t>incline</t>
  </si>
  <si>
    <t>Permira</t>
  </si>
  <si>
    <t>IK harbourvest tranche B</t>
  </si>
  <si>
    <t>KELSO INVESTMENT ASSOCIATES X - HARB B</t>
  </si>
  <si>
    <t>brookfield III</t>
  </si>
  <si>
    <t>LS POWER FUND IV</t>
  </si>
  <si>
    <t>harbourvest Sec gridiron</t>
  </si>
  <si>
    <t>HARBOURVEST co-inv preston</t>
  </si>
  <si>
    <t>project Celtics</t>
  </si>
  <si>
    <t>Pamlico capital IV</t>
  </si>
  <si>
    <t>harbourvest ח-ן מנוהל</t>
  </si>
  <si>
    <t>migdal harbourvest LYTX</t>
  </si>
  <si>
    <t>migdal harbourvest ABENEX partners 7</t>
  </si>
  <si>
    <t>Migdal-HarbourVest Project Saxa</t>
  </si>
  <si>
    <t>Court Square IV</t>
  </si>
  <si>
    <t>HARBOURVEST A AE II</t>
  </si>
  <si>
    <t>WestView IV harbourvest</t>
  </si>
  <si>
    <t>MediFox harbourvest</t>
  </si>
  <si>
    <t>harbourvest DOVER</t>
  </si>
  <si>
    <t>SVB</t>
  </si>
  <si>
    <t>Warburg Pincus China I</t>
  </si>
  <si>
    <t>Thoma Bravo Fund XIII</t>
  </si>
  <si>
    <t>Brookfield Capital Partners V</t>
  </si>
  <si>
    <t>Blackstone Real Estate Partners IX</t>
  </si>
  <si>
    <t>Astorg VII</t>
  </si>
  <si>
    <t>Horsley Bridge XII Ventures</t>
  </si>
  <si>
    <t>Enlight</t>
  </si>
  <si>
    <t>Pantheon Global Secondary Fund VI</t>
  </si>
  <si>
    <t>Vintage Fund of Funds (access) V</t>
  </si>
  <si>
    <t>PGCO IV Co-mingled Fund SCSP</t>
  </si>
  <si>
    <t>SVB IX</t>
  </si>
  <si>
    <t>Copenhagen Infrastructure III</t>
  </si>
  <si>
    <t>meridiam III</t>
  </si>
  <si>
    <t>IFM GIF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</si>
</sst>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mm/dd/yy;@"/>
  </numFmts>
  <fonts count="3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4"/>
      <color indexed="8"/>
      <name val="David"/>
      <family val="2"/>
      <charset val="177"/>
    </font>
    <font>
      <b/>
      <sz val="7"/>
      <name val="David"/>
      <family val="2"/>
    </font>
    <font>
      <b/>
      <sz val="12"/>
      <color indexed="12"/>
      <name val="Arial"/>
      <family val="2"/>
    </font>
    <font>
      <b/>
      <sz val="11"/>
      <color indexed="8"/>
      <name val="David"/>
      <family val="2"/>
      <charset val="177"/>
    </font>
    <font>
      <sz val="11"/>
      <color theme="1"/>
      <name val="David"/>
      <family val="2"/>
      <charset val="177"/>
    </font>
    <font>
      <sz val="11"/>
      <name val="Calibri"/>
      <family val="2"/>
    </font>
    <font>
      <b/>
      <sz val="10"/>
      <color indexed="8"/>
      <name val="David"/>
      <family val="2"/>
      <charset val="177"/>
    </font>
    <font>
      <b/>
      <sz val="10"/>
      <color theme="1"/>
      <name val="David"/>
      <family val="2"/>
      <charset val="177"/>
    </font>
    <font>
      <sz val="7"/>
      <name val="David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0C0C0"/>
        <bgColor rgb="FFC0C0C0"/>
      </patternFill>
    </fill>
  </fills>
  <borders count="4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/>
      <diagonal/>
    </border>
  </borders>
  <cellStyleXfs count="15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0" fontId="1" fillId="0" borderId="0">
      <alignment wrapText="1"/>
    </xf>
    <xf numFmtId="0" fontId="1" fillId="0" borderId="0">
      <alignment wrapText="1"/>
    </xf>
    <xf numFmtId="9" fontId="28" fillId="0" borderId="0" applyFont="0" applyFill="0" applyBorder="0" applyAlignment="0" applyProtection="0"/>
    <xf numFmtId="164" fontId="29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18" fillId="0" borderId="0" xfId="11" applyFont="1" applyBorder="1" applyAlignment="1" applyProtection="1">
      <alignment horizontal="right" readingOrder="2"/>
      <protection locked="0"/>
    </xf>
    <xf numFmtId="0" fontId="26" fillId="0" borderId="0" xfId="0" applyFont="1" applyAlignment="1">
      <alignment horizontal="justify" vertical="center" readingOrder="2"/>
    </xf>
    <xf numFmtId="0" fontId="19" fillId="7" borderId="41" xfId="0" applyFont="1" applyFill="1" applyBorder="1" applyAlignment="1">
      <alignment horizontal="center" vertical="center" wrapText="1" readingOrder="2"/>
    </xf>
    <xf numFmtId="0" fontId="0" fillId="0" borderId="0" xfId="0" applyAlignment="1">
      <alignment readingOrder="2"/>
    </xf>
    <xf numFmtId="0" fontId="1" fillId="0" borderId="0" xfId="0" applyFont="1" applyAlignment="1">
      <alignment horizontal="left" readingOrder="2"/>
    </xf>
    <xf numFmtId="167" fontId="20" fillId="0" borderId="0" xfId="2" applyNumberFormat="1" applyFont="1" applyAlignment="1" applyProtection="1">
      <alignment horizontal="center" readingOrder="2"/>
    </xf>
    <xf numFmtId="0" fontId="21" fillId="4" borderId="0" xfId="11" applyFont="1" applyFill="1" applyAlignment="1" applyProtection="1">
      <alignment horizontal="right" vertical="center" readingOrder="2"/>
    </xf>
    <xf numFmtId="0" fontId="20" fillId="0" borderId="0" xfId="2" applyFont="1" applyAlignment="1" applyProtection="1">
      <alignment readingOrder="2"/>
    </xf>
    <xf numFmtId="0" fontId="22" fillId="0" borderId="0" xfId="8" applyFont="1" applyAlignment="1">
      <alignment readingOrder="2"/>
    </xf>
    <xf numFmtId="0" fontId="23" fillId="0" borderId="0" xfId="0" applyFont="1" applyAlignment="1">
      <alignment readingOrder="2"/>
    </xf>
    <xf numFmtId="3" fontId="24" fillId="5" borderId="30" xfId="12" applyNumberFormat="1" applyFont="1" applyFill="1" applyBorder="1" applyAlignment="1" applyProtection="1">
      <alignment horizontal="center" vertical="center" wrapText="1" readingOrder="2"/>
    </xf>
    <xf numFmtId="0" fontId="25" fillId="5" borderId="31" xfId="8" applyFont="1" applyFill="1" applyBorder="1" applyAlignment="1" applyProtection="1">
      <alignment horizontal="right" vertical="center" readingOrder="2"/>
    </xf>
    <xf numFmtId="38" fontId="22" fillId="6" borderId="32" xfId="8" applyNumberFormat="1" applyFont="1" applyFill="1" applyBorder="1" applyAlignment="1" applyProtection="1">
      <alignment readingOrder="2"/>
      <protection locked="0"/>
    </xf>
    <xf numFmtId="0" fontId="25" fillId="5" borderId="33" xfId="8" applyFont="1" applyFill="1" applyBorder="1" applyAlignment="1" applyProtection="1">
      <alignment horizontal="right" vertical="center" readingOrder="2"/>
    </xf>
    <xf numFmtId="0" fontId="3" fillId="0" borderId="0" xfId="0" applyFont="1" applyAlignment="1">
      <alignment wrapText="1"/>
    </xf>
    <xf numFmtId="4" fontId="27" fillId="8" borderId="0" xfId="0" applyNumberFormat="1" applyFont="1" applyFill="1"/>
    <xf numFmtId="4" fontId="0" fillId="0" borderId="0" xfId="0" applyNumberFormat="1" applyFont="1"/>
    <xf numFmtId="0" fontId="27" fillId="0" borderId="0" xfId="0" applyFont="1"/>
    <xf numFmtId="4" fontId="27" fillId="0" borderId="0" xfId="0" applyNumberFormat="1" applyFont="1"/>
    <xf numFmtId="9" fontId="5" fillId="0" borderId="0" xfId="13" applyFont="1" applyAlignment="1">
      <alignment horizontal="center" vertical="center" wrapText="1"/>
    </xf>
    <xf numFmtId="14" fontId="0" fillId="0" borderId="0" xfId="0" applyNumberFormat="1" applyAlignment="1">
      <alignment horizontal="right"/>
    </xf>
    <xf numFmtId="0" fontId="1" fillId="0" borderId="0" xfId="0" applyFont="1"/>
    <xf numFmtId="164" fontId="0" fillId="0" borderId="0" xfId="0" applyNumberFormat="1"/>
    <xf numFmtId="14" fontId="0" fillId="0" borderId="0" xfId="0" applyNumberFormat="1"/>
    <xf numFmtId="164" fontId="0" fillId="0" borderId="0" xfId="14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9" fillId="7" borderId="35" xfId="0" applyFont="1" applyFill="1" applyBorder="1" applyAlignment="1">
      <alignment horizontal="center" vertical="center" wrapText="1" readingOrder="2"/>
    </xf>
    <xf numFmtId="0" fontId="19" fillId="7" borderId="40" xfId="0" applyFont="1" applyFill="1" applyBorder="1" applyAlignment="1">
      <alignment horizontal="center" vertical="center" wrapText="1" readingOrder="2"/>
    </xf>
    <xf numFmtId="0" fontId="18" fillId="0" borderId="0" xfId="11" applyFont="1" applyBorder="1" applyAlignment="1" applyProtection="1">
      <alignment horizontal="right" readingOrder="2"/>
      <protection locked="0"/>
    </xf>
    <xf numFmtId="0" fontId="0" fillId="0" borderId="0" xfId="0" applyAlignment="1">
      <alignment readingOrder="2"/>
    </xf>
    <xf numFmtId="0" fontId="18" fillId="4" borderId="0" xfId="11" applyFont="1" applyFill="1" applyAlignment="1" applyProtection="1">
      <alignment horizontal="right" vertical="center" readingOrder="2"/>
    </xf>
    <xf numFmtId="0" fontId="19" fillId="0" borderId="0" xfId="0" applyFont="1" applyAlignment="1">
      <alignment horizontal="right" vertical="center" wrapText="1" readingOrder="2"/>
    </xf>
    <xf numFmtId="0" fontId="19" fillId="7" borderId="34" xfId="0" applyFont="1" applyFill="1" applyBorder="1" applyAlignment="1">
      <alignment horizontal="center" vertical="center" wrapText="1" readingOrder="2"/>
    </xf>
    <xf numFmtId="0" fontId="19" fillId="7" borderId="39" xfId="0" applyFont="1" applyFill="1" applyBorder="1" applyAlignment="1">
      <alignment horizontal="center" vertical="center" wrapText="1" readingOrder="2"/>
    </xf>
    <xf numFmtId="0" fontId="19" fillId="7" borderId="36" xfId="0" applyFont="1" applyFill="1" applyBorder="1" applyAlignment="1">
      <alignment horizontal="center" vertical="center" wrapText="1" readingOrder="2"/>
    </xf>
    <xf numFmtId="0" fontId="19" fillId="7" borderId="37" xfId="0" applyFont="1" applyFill="1" applyBorder="1" applyAlignment="1">
      <alignment horizontal="center" vertical="center" wrapText="1" readingOrder="2"/>
    </xf>
    <xf numFmtId="0" fontId="19" fillId="7" borderId="38" xfId="0" applyFont="1" applyFill="1" applyBorder="1" applyAlignment="1">
      <alignment horizontal="center" vertical="center" wrapText="1" readingOrder="2"/>
    </xf>
  </cellXfs>
  <cellStyles count="15">
    <cellStyle name="Comma" xfId="14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11" xfId="12"/>
    <cellStyle name="Normal_2007-16618" xfId="1"/>
    <cellStyle name="Normal_Aform4v2" xfId="11"/>
    <cellStyle name="Percent" xfId="13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I60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29" width="6.7109375" style="1" customWidth="1"/>
    <col min="30" max="32" width="7.7109375" style="1" customWidth="1"/>
    <col min="33" max="33" width="7.140625" style="1" customWidth="1"/>
    <col min="34" max="34" width="6" style="1" customWidth="1"/>
    <col min="35" max="35" width="7.85546875" style="1" customWidth="1"/>
    <col min="36" max="36" width="8.140625" style="1" customWidth="1"/>
    <col min="37" max="37" width="6.28515625" style="1" customWidth="1"/>
    <col min="38" max="38" width="8" style="1" customWidth="1"/>
    <col min="39" max="39" width="8.7109375" style="1" customWidth="1"/>
    <col min="40" max="40" width="10" style="1" customWidth="1"/>
    <col min="41" max="41" width="9.5703125" style="1" customWidth="1"/>
    <col min="42" max="42" width="6.140625" style="1" customWidth="1"/>
    <col min="43" max="44" width="5.7109375" style="1" customWidth="1"/>
    <col min="45" max="45" width="6.85546875" style="1" customWidth="1"/>
    <col min="46" max="46" width="6.42578125" style="1" customWidth="1"/>
    <col min="47" max="47" width="6.7109375" style="1" customWidth="1"/>
    <col min="48" max="48" width="7.28515625" style="1" customWidth="1"/>
    <col min="49" max="60" width="5.7109375" style="1" customWidth="1"/>
    <col min="61" max="16384" width="9.140625" style="1"/>
  </cols>
  <sheetData>
    <row r="1" spans="1:35" s="16" customFormat="1">
      <c r="B1" s="2" t="s">
        <v>0</v>
      </c>
      <c r="C1" s="95">
        <v>43465</v>
      </c>
      <c r="D1" s="15"/>
    </row>
    <row r="2" spans="1:35" s="16" customFormat="1">
      <c r="B2" s="2" t="s">
        <v>1</v>
      </c>
      <c r="C2" s="12" t="s">
        <v>218</v>
      </c>
      <c r="D2" s="15"/>
    </row>
    <row r="3" spans="1:35" s="16" customFormat="1">
      <c r="B3" s="2" t="s">
        <v>2</v>
      </c>
      <c r="C3" s="26" t="s">
        <v>4471</v>
      </c>
      <c r="D3" s="15"/>
    </row>
    <row r="4" spans="1:35">
      <c r="B4" s="2" t="s">
        <v>3</v>
      </c>
    </row>
    <row r="5" spans="1:35">
      <c r="B5" s="89" t="s">
        <v>219</v>
      </c>
      <c r="C5" t="s">
        <v>220</v>
      </c>
    </row>
    <row r="6" spans="1:35" ht="26.25" customHeight="1">
      <c r="B6" s="100" t="s">
        <v>4</v>
      </c>
      <c r="C6" s="101"/>
      <c r="D6" s="102"/>
    </row>
    <row r="7" spans="1:35" s="3" customFormat="1" ht="31.5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I7" s="5" t="s">
        <v>5</v>
      </c>
    </row>
    <row r="8" spans="1:35" s="3" customFormat="1">
      <c r="B8" s="4"/>
      <c r="C8" s="63" t="s">
        <v>6</v>
      </c>
      <c r="D8" s="64" t="s">
        <v>7</v>
      </c>
      <c r="AI8" s="5" t="s">
        <v>8</v>
      </c>
    </row>
    <row r="9" spans="1:35" s="6" customFormat="1" ht="18" customHeight="1">
      <c r="B9" s="67"/>
      <c r="C9" s="66" t="s">
        <v>9</v>
      </c>
      <c r="D9" s="65" t="s">
        <v>10</v>
      </c>
      <c r="AI9" s="5" t="s">
        <v>11</v>
      </c>
    </row>
    <row r="10" spans="1:35" s="6" customFormat="1" ht="18" customHeight="1">
      <c r="B10" s="68" t="s">
        <v>12</v>
      </c>
      <c r="C10" s="58"/>
      <c r="D10" s="59"/>
      <c r="AI10" s="8"/>
    </row>
    <row r="11" spans="1:35">
      <c r="A11" s="9" t="s">
        <v>13</v>
      </c>
      <c r="B11" s="69" t="s">
        <v>14</v>
      </c>
      <c r="C11" s="90">
        <f>מזומנים!J11</f>
        <v>1600969.4397447344</v>
      </c>
      <c r="D11" s="90">
        <f>C11/$C$42*100</f>
        <v>9.6736455944877378</v>
      </c>
    </row>
    <row r="12" spans="1:35">
      <c r="B12" s="69" t="s">
        <v>15</v>
      </c>
      <c r="C12" s="60"/>
      <c r="D12" s="60"/>
    </row>
    <row r="13" spans="1:35">
      <c r="A13" s="10" t="s">
        <v>13</v>
      </c>
      <c r="B13" s="70" t="s">
        <v>16</v>
      </c>
      <c r="C13" s="91">
        <v>3516715.0720680831</v>
      </c>
      <c r="D13" s="91">
        <f t="shared" ref="D13:D22" si="0">C13/$C$42*100</f>
        <v>21.249284601837402</v>
      </c>
    </row>
    <row r="14" spans="1:35">
      <c r="A14" s="10" t="s">
        <v>13</v>
      </c>
      <c r="B14" s="70" t="s">
        <v>17</v>
      </c>
      <c r="C14" s="91">
        <v>0</v>
      </c>
      <c r="D14" s="91">
        <f t="shared" si="0"/>
        <v>0</v>
      </c>
    </row>
    <row r="15" spans="1:35">
      <c r="A15" s="10" t="s">
        <v>13</v>
      </c>
      <c r="B15" s="70" t="s">
        <v>18</v>
      </c>
      <c r="C15" s="91">
        <v>3226707.9173355522</v>
      </c>
      <c r="D15" s="91">
        <f t="shared" si="0"/>
        <v>19.496954816457123</v>
      </c>
    </row>
    <row r="16" spans="1:35">
      <c r="A16" s="10" t="s">
        <v>13</v>
      </c>
      <c r="B16" s="70" t="s">
        <v>19</v>
      </c>
      <c r="C16" s="91">
        <v>1884350.6920204188</v>
      </c>
      <c r="D16" s="91">
        <f t="shared" si="0"/>
        <v>11.385939242687657</v>
      </c>
    </row>
    <row r="17" spans="1:4">
      <c r="A17" s="10" t="s">
        <v>13</v>
      </c>
      <c r="B17" s="70" t="s">
        <v>20</v>
      </c>
      <c r="C17" s="91">
        <v>2172726.6143636671</v>
      </c>
      <c r="D17" s="91">
        <f t="shared" si="0"/>
        <v>13.128412522612908</v>
      </c>
    </row>
    <row r="18" spans="1:4" ht="33">
      <c r="A18" s="10" t="s">
        <v>13</v>
      </c>
      <c r="B18" s="70" t="s">
        <v>21</v>
      </c>
      <c r="C18" s="91">
        <v>821524.85603879939</v>
      </c>
      <c r="D18" s="91">
        <f t="shared" si="0"/>
        <v>4.9639550306775568</v>
      </c>
    </row>
    <row r="19" spans="1:4">
      <c r="A19" s="10" t="s">
        <v>13</v>
      </c>
      <c r="B19" s="70" t="s">
        <v>22</v>
      </c>
      <c r="C19" s="91">
        <v>35.002625559999998</v>
      </c>
      <c r="D19" s="91">
        <f t="shared" si="0"/>
        <v>2.1149872454653861E-4</v>
      </c>
    </row>
    <row r="20" spans="1:4">
      <c r="A20" s="10" t="s">
        <v>13</v>
      </c>
      <c r="B20" s="70" t="s">
        <v>23</v>
      </c>
      <c r="C20" s="91">
        <v>0</v>
      </c>
      <c r="D20" s="91">
        <f t="shared" si="0"/>
        <v>0</v>
      </c>
    </row>
    <row r="21" spans="1:4">
      <c r="A21" s="10" t="s">
        <v>13</v>
      </c>
      <c r="B21" s="70" t="s">
        <v>24</v>
      </c>
      <c r="C21" s="91">
        <v>-55910.976021860472</v>
      </c>
      <c r="D21" s="91">
        <f t="shared" si="0"/>
        <v>-0.33783466033156606</v>
      </c>
    </row>
    <row r="22" spans="1:4">
      <c r="A22" s="10" t="s">
        <v>13</v>
      </c>
      <c r="B22" s="70" t="s">
        <v>25</v>
      </c>
      <c r="C22" s="91">
        <v>45442.598274563999</v>
      </c>
      <c r="D22" s="91">
        <f t="shared" si="0"/>
        <v>0.27458087561677824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91">
        <v>0</v>
      </c>
      <c r="D24" s="91">
        <f t="shared" ref="D24:D37" si="1">C24/$C$42*100</f>
        <v>0</v>
      </c>
    </row>
    <row r="25" spans="1:4">
      <c r="A25" s="10" t="s">
        <v>13</v>
      </c>
      <c r="B25" s="70" t="s">
        <v>28</v>
      </c>
      <c r="C25" s="91">
        <v>0</v>
      </c>
      <c r="D25" s="91">
        <f t="shared" si="1"/>
        <v>0</v>
      </c>
    </row>
    <row r="26" spans="1:4">
      <c r="A26" s="10" t="s">
        <v>13</v>
      </c>
      <c r="B26" s="70" t="s">
        <v>18</v>
      </c>
      <c r="C26" s="91">
        <v>373702.60588599328</v>
      </c>
      <c r="D26" s="91">
        <f t="shared" si="1"/>
        <v>2.2580484532259577</v>
      </c>
    </row>
    <row r="27" spans="1:4">
      <c r="A27" s="10" t="s">
        <v>13</v>
      </c>
      <c r="B27" s="70" t="s">
        <v>29</v>
      </c>
      <c r="C27" s="91">
        <v>132670.87578576591</v>
      </c>
      <c r="D27" s="91">
        <f t="shared" si="1"/>
        <v>0.80164617837204732</v>
      </c>
    </row>
    <row r="28" spans="1:4">
      <c r="A28" s="10" t="s">
        <v>13</v>
      </c>
      <c r="B28" s="70" t="s">
        <v>30</v>
      </c>
      <c r="C28" s="91">
        <v>652406.28275284008</v>
      </c>
      <c r="D28" s="91">
        <f t="shared" si="1"/>
        <v>3.9420784721377373</v>
      </c>
    </row>
    <row r="29" spans="1:4">
      <c r="A29" s="10" t="s">
        <v>13</v>
      </c>
      <c r="B29" s="70" t="s">
        <v>31</v>
      </c>
      <c r="C29" s="91">
        <v>20058.28001658892</v>
      </c>
      <c r="D29" s="91">
        <f t="shared" si="1"/>
        <v>0.12119949781578272</v>
      </c>
    </row>
    <row r="30" spans="1:4">
      <c r="A30" s="10" t="s">
        <v>13</v>
      </c>
      <c r="B30" s="70" t="s">
        <v>32</v>
      </c>
      <c r="C30" s="91">
        <v>0</v>
      </c>
      <c r="D30" s="91">
        <f t="shared" si="1"/>
        <v>0</v>
      </c>
    </row>
    <row r="31" spans="1:4">
      <c r="A31" s="10" t="s">
        <v>13</v>
      </c>
      <c r="B31" s="70" t="s">
        <v>33</v>
      </c>
      <c r="C31" s="91">
        <v>-103371.23054976336</v>
      </c>
      <c r="D31" s="91">
        <f t="shared" si="1"/>
        <v>-0.62460695637259334</v>
      </c>
    </row>
    <row r="32" spans="1:4">
      <c r="A32" s="10" t="s">
        <v>13</v>
      </c>
      <c r="B32" s="70" t="s">
        <v>34</v>
      </c>
      <c r="C32" s="91">
        <v>8.5831999999999997</v>
      </c>
      <c r="D32" s="91">
        <f t="shared" si="1"/>
        <v>5.1862848100239782E-5</v>
      </c>
    </row>
    <row r="33" spans="1:4">
      <c r="A33" s="10" t="s">
        <v>13</v>
      </c>
      <c r="B33" s="69" t="s">
        <v>35</v>
      </c>
      <c r="C33" s="91">
        <v>1908736.5436107621</v>
      </c>
      <c r="D33" s="91">
        <f t="shared" si="1"/>
        <v>11.533287518019113</v>
      </c>
    </row>
    <row r="34" spans="1:4">
      <c r="A34" s="10" t="s">
        <v>13</v>
      </c>
      <c r="B34" s="69" t="s">
        <v>36</v>
      </c>
      <c r="C34" s="91">
        <v>152511.4</v>
      </c>
      <c r="D34" s="91">
        <f t="shared" si="1"/>
        <v>0.92152991562062037</v>
      </c>
    </row>
    <row r="35" spans="1:4">
      <c r="A35" s="10" t="s">
        <v>13</v>
      </c>
      <c r="B35" s="69" t="s">
        <v>37</v>
      </c>
      <c r="C35" s="91">
        <v>17848</v>
      </c>
      <c r="D35" s="91">
        <f t="shared" si="1"/>
        <v>0.10784417383878735</v>
      </c>
    </row>
    <row r="36" spans="1:4">
      <c r="A36" s="10" t="s">
        <v>13</v>
      </c>
      <c r="B36" s="69" t="s">
        <v>38</v>
      </c>
      <c r="C36" s="91">
        <v>0</v>
      </c>
      <c r="D36" s="91">
        <f t="shared" si="1"/>
        <v>0</v>
      </c>
    </row>
    <row r="37" spans="1:4">
      <c r="A37" s="10" t="s">
        <v>13</v>
      </c>
      <c r="B37" s="69" t="s">
        <v>39</v>
      </c>
      <c r="C37" s="91">
        <f>'השקעות אחרות '!I11</f>
        <v>182672.00315804</v>
      </c>
      <c r="D37" s="91">
        <f t="shared" si="1"/>
        <v>1.1037713617242928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91">
        <v>0</v>
      </c>
      <c r="D39" s="91">
        <f t="shared" ref="D39:D42" si="2">C39/$C$42*100</f>
        <v>0</v>
      </c>
    </row>
    <row r="40" spans="1:4">
      <c r="A40" s="10" t="s">
        <v>13</v>
      </c>
      <c r="B40" s="72" t="s">
        <v>42</v>
      </c>
      <c r="C40" s="91">
        <v>0</v>
      </c>
      <c r="D40" s="91">
        <f t="shared" si="2"/>
        <v>0</v>
      </c>
    </row>
    <row r="41" spans="1:4">
      <c r="A41" s="10" t="s">
        <v>13</v>
      </c>
      <c r="B41" s="72" t="s">
        <v>43</v>
      </c>
      <c r="C41" s="91">
        <v>0</v>
      </c>
      <c r="D41" s="91">
        <f t="shared" si="2"/>
        <v>0</v>
      </c>
    </row>
    <row r="42" spans="1:4">
      <c r="B42" s="72" t="s">
        <v>44</v>
      </c>
      <c r="C42" s="91">
        <f>SUM(C11:C41)</f>
        <v>16549804.560309747</v>
      </c>
      <c r="D42" s="91">
        <f t="shared" si="2"/>
        <v>100</v>
      </c>
    </row>
    <row r="43" spans="1:4">
      <c r="A43" s="10" t="s">
        <v>13</v>
      </c>
      <c r="B43" s="73" t="s">
        <v>45</v>
      </c>
      <c r="C43" s="91">
        <f>'יתרת התחייבות להשקעה'!C11</f>
        <v>1173118.7107701499</v>
      </c>
      <c r="D43" s="91">
        <f>C43/$C$42*100</f>
        <v>7.0884142860729584</v>
      </c>
    </row>
    <row r="44" spans="1:4">
      <c r="B44" s="11" t="s">
        <v>221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3.7480000000000002</v>
      </c>
    </row>
    <row r="48" spans="1:4">
      <c r="C48" t="s">
        <v>113</v>
      </c>
      <c r="D48">
        <v>4.2915999999999999</v>
      </c>
    </row>
    <row r="49" spans="3:4">
      <c r="C49" t="s">
        <v>222</v>
      </c>
      <c r="D49">
        <v>3.8071999999999999</v>
      </c>
    </row>
    <row r="50" spans="3:4">
      <c r="C50" t="s">
        <v>116</v>
      </c>
      <c r="D50">
        <v>4.7934000000000001</v>
      </c>
    </row>
    <row r="51" spans="3:4">
      <c r="C51" t="s">
        <v>223</v>
      </c>
      <c r="D51">
        <v>3.4112999999999997E-2</v>
      </c>
    </row>
    <row r="52" spans="3:4">
      <c r="C52" t="s">
        <v>119</v>
      </c>
      <c r="D52">
        <v>2.7517</v>
      </c>
    </row>
    <row r="53" spans="3:4">
      <c r="C53" t="s">
        <v>123</v>
      </c>
      <c r="D53">
        <v>2.6452</v>
      </c>
    </row>
    <row r="54" spans="3:4">
      <c r="C54" t="s">
        <v>224</v>
      </c>
      <c r="D54">
        <v>0.41889999999999999</v>
      </c>
    </row>
    <row r="55" spans="3:4">
      <c r="C55" t="s">
        <v>225</v>
      </c>
      <c r="D55">
        <v>0.5746</v>
      </c>
    </row>
    <row r="56" spans="3:4">
      <c r="C56" t="s">
        <v>226</v>
      </c>
      <c r="D56">
        <v>0.47849999999999998</v>
      </c>
    </row>
    <row r="57" spans="3:4">
      <c r="C57" t="s">
        <v>126</v>
      </c>
      <c r="D57">
        <v>1</v>
      </c>
    </row>
    <row r="58" spans="3:4">
      <c r="C58" t="s">
        <v>227</v>
      </c>
      <c r="D58">
        <v>0.1908</v>
      </c>
    </row>
    <row r="59" spans="3:4">
      <c r="C59" t="s">
        <v>126</v>
      </c>
      <c r="D59">
        <v>0.70989999999999998</v>
      </c>
    </row>
    <row r="60" spans="3:4">
      <c r="C60" t="s">
        <v>126</v>
      </c>
      <c r="D60">
        <v>0.43149999999999999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A1:XFD3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95">
        <v>43465</v>
      </c>
      <c r="E1" s="16"/>
    </row>
    <row r="2" spans="2:61">
      <c r="B2" s="2" t="s">
        <v>1</v>
      </c>
      <c r="C2" s="12" t="s">
        <v>218</v>
      </c>
      <c r="E2" s="16"/>
    </row>
    <row r="3" spans="2:61">
      <c r="B3" s="2" t="s">
        <v>2</v>
      </c>
      <c r="C3" s="26" t="s">
        <v>4471</v>
      </c>
      <c r="E3" s="16"/>
    </row>
    <row r="4" spans="2:61" s="1" customFormat="1">
      <c r="B4" s="2" t="s">
        <v>3</v>
      </c>
    </row>
    <row r="5" spans="2:61">
      <c r="B5" s="89" t="s">
        <v>219</v>
      </c>
      <c r="C5" t="s">
        <v>220</v>
      </c>
    </row>
    <row r="6" spans="2:61" ht="26.25" customHeight="1">
      <c r="B6" s="113" t="s">
        <v>69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61" ht="26.25" customHeight="1">
      <c r="B7" s="113" t="s">
        <v>101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  <c r="BI7" s="19"/>
    </row>
    <row r="8" spans="2:61" s="19" customFormat="1" ht="78.75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25"/>
      <c r="K11" s="90">
        <v>0</v>
      </c>
      <c r="L11" s="90">
        <v>0</v>
      </c>
      <c r="BD11" s="16"/>
      <c r="BE11" s="19"/>
      <c r="BF11" s="16"/>
      <c r="BH11" s="16"/>
    </row>
    <row r="12" spans="2:61">
      <c r="B12" s="92" t="s">
        <v>228</v>
      </c>
      <c r="C12" s="16"/>
      <c r="D12" s="16"/>
      <c r="E12" s="16"/>
      <c r="G12" s="93">
        <v>0</v>
      </c>
      <c r="I12" s="93">
        <v>0</v>
      </c>
      <c r="K12" s="93">
        <v>0</v>
      </c>
      <c r="L12" s="93">
        <v>0</v>
      </c>
    </row>
    <row r="13" spans="2:61">
      <c r="B13" s="92" t="s">
        <v>2707</v>
      </c>
      <c r="C13" s="16"/>
      <c r="D13" s="16"/>
      <c r="E13" s="16"/>
      <c r="G13" s="93">
        <v>0</v>
      </c>
      <c r="I13" s="93">
        <v>0</v>
      </c>
      <c r="K13" s="93">
        <v>0</v>
      </c>
      <c r="L13" s="93">
        <v>0</v>
      </c>
    </row>
    <row r="14" spans="2:61">
      <c r="B14" t="s">
        <v>297</v>
      </c>
      <c r="C14" t="s">
        <v>297</v>
      </c>
      <c r="D14" s="16"/>
      <c r="E14" t="s">
        <v>297</v>
      </c>
      <c r="F14" t="s">
        <v>297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61">
      <c r="B15" s="92" t="s">
        <v>2708</v>
      </c>
      <c r="C15" s="16"/>
      <c r="D15" s="16"/>
      <c r="E15" s="16"/>
      <c r="G15" s="93">
        <v>0</v>
      </c>
      <c r="I15" s="93">
        <v>0</v>
      </c>
      <c r="K15" s="93">
        <v>0</v>
      </c>
      <c r="L15" s="93">
        <v>0</v>
      </c>
    </row>
    <row r="16" spans="2:61">
      <c r="B16" t="s">
        <v>297</v>
      </c>
      <c r="C16" t="s">
        <v>297</v>
      </c>
      <c r="D16" s="16"/>
      <c r="E16" t="s">
        <v>297</v>
      </c>
      <c r="F16" t="s">
        <v>297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2709</v>
      </c>
      <c r="C17" s="16"/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297</v>
      </c>
      <c r="C18" t="s">
        <v>297</v>
      </c>
      <c r="D18" s="16"/>
      <c r="E18" t="s">
        <v>297</v>
      </c>
      <c r="F18" t="s">
        <v>297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1271</v>
      </c>
      <c r="C19" s="16"/>
      <c r="D19" s="16"/>
      <c r="E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297</v>
      </c>
      <c r="C20" t="s">
        <v>297</v>
      </c>
      <c r="D20" s="16"/>
      <c r="E20" t="s">
        <v>297</v>
      </c>
      <c r="F20" t="s">
        <v>297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303</v>
      </c>
      <c r="C21" s="16"/>
      <c r="D21" s="16"/>
      <c r="E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s="92" t="s">
        <v>2707</v>
      </c>
      <c r="C22" s="16"/>
      <c r="D22" s="16"/>
      <c r="E22" s="16"/>
      <c r="G22" s="93">
        <v>0</v>
      </c>
      <c r="I22" s="93">
        <v>0</v>
      </c>
      <c r="K22" s="93">
        <v>0</v>
      </c>
      <c r="L22" s="93">
        <v>0</v>
      </c>
    </row>
    <row r="23" spans="2:12">
      <c r="B23" t="s">
        <v>297</v>
      </c>
      <c r="C23" t="s">
        <v>297</v>
      </c>
      <c r="D23" s="16"/>
      <c r="E23" t="s">
        <v>297</v>
      </c>
      <c r="F23" t="s">
        <v>297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</row>
    <row r="24" spans="2:12">
      <c r="B24" s="92" t="s">
        <v>2710</v>
      </c>
      <c r="C24" s="16"/>
      <c r="D24" s="16"/>
      <c r="E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297</v>
      </c>
      <c r="C25" t="s">
        <v>297</v>
      </c>
      <c r="D25" s="16"/>
      <c r="E25" t="s">
        <v>297</v>
      </c>
      <c r="F25" t="s">
        <v>297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2709</v>
      </c>
      <c r="C26" s="16"/>
      <c r="D26" s="16"/>
      <c r="E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297</v>
      </c>
      <c r="C27" t="s">
        <v>297</v>
      </c>
      <c r="D27" s="16"/>
      <c r="E27" t="s">
        <v>297</v>
      </c>
      <c r="F27" t="s">
        <v>297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2711</v>
      </c>
      <c r="C28" s="16"/>
      <c r="D28" s="16"/>
      <c r="E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297</v>
      </c>
      <c r="C29" t="s">
        <v>297</v>
      </c>
      <c r="D29" s="16"/>
      <c r="E29" t="s">
        <v>297</v>
      </c>
      <c r="F29" t="s">
        <v>297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1271</v>
      </c>
      <c r="C30" s="16"/>
      <c r="D30" s="16"/>
      <c r="E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297</v>
      </c>
      <c r="C31" t="s">
        <v>297</v>
      </c>
      <c r="D31" s="16"/>
      <c r="E31" t="s">
        <v>297</v>
      </c>
      <c r="F31" t="s">
        <v>297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t="s">
        <v>305</v>
      </c>
      <c r="C32" s="16"/>
      <c r="D32" s="16"/>
      <c r="E32" s="16"/>
    </row>
    <row r="33" spans="2:5">
      <c r="B33" t="s">
        <v>447</v>
      </c>
      <c r="C33" s="16"/>
      <c r="D33" s="16"/>
      <c r="E33" s="16"/>
    </row>
    <row r="34" spans="2:5">
      <c r="B34" t="s">
        <v>448</v>
      </c>
      <c r="C34" s="16"/>
      <c r="D34" s="16"/>
      <c r="E34" s="16"/>
    </row>
    <row r="35" spans="2:5">
      <c r="B35" t="s">
        <v>449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95">
        <v>43465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218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26" t="s">
        <v>4471</v>
      </c>
      <c r="E3" s="16"/>
      <c r="K3" s="16"/>
      <c r="L3" s="16"/>
      <c r="M3" s="16"/>
      <c r="N3" s="16"/>
      <c r="O3" s="16"/>
      <c r="P3" s="16"/>
    </row>
    <row r="4" spans="1:60" s="1" customFormat="1">
      <c r="B4" s="2" t="s">
        <v>3</v>
      </c>
    </row>
    <row r="5" spans="1:60">
      <c r="B5" s="89" t="s">
        <v>219</v>
      </c>
      <c r="C5" t="s">
        <v>220</v>
      </c>
    </row>
    <row r="6" spans="1:60" ht="26.25" customHeight="1">
      <c r="B6" s="113" t="s">
        <v>69</v>
      </c>
      <c r="C6" s="114"/>
      <c r="D6" s="114"/>
      <c r="E6" s="114"/>
      <c r="F6" s="114"/>
      <c r="G6" s="114"/>
      <c r="H6" s="114"/>
      <c r="I6" s="114"/>
      <c r="J6" s="114"/>
      <c r="K6" s="115"/>
      <c r="BD6" s="16" t="s">
        <v>103</v>
      </c>
      <c r="BF6" s="16" t="s">
        <v>104</v>
      </c>
      <c r="BH6" s="19" t="s">
        <v>105</v>
      </c>
    </row>
    <row r="7" spans="1:60" ht="26.25" customHeight="1">
      <c r="B7" s="113" t="s">
        <v>106</v>
      </c>
      <c r="C7" s="114"/>
      <c r="D7" s="114"/>
      <c r="E7" s="114"/>
      <c r="F7" s="114"/>
      <c r="G7" s="114"/>
      <c r="H7" s="114"/>
      <c r="I7" s="114"/>
      <c r="J7" s="114"/>
      <c r="K7" s="115"/>
      <c r="BD7" s="19" t="s">
        <v>107</v>
      </c>
      <c r="BF7" s="16" t="s">
        <v>108</v>
      </c>
      <c r="BH7" s="19" t="s">
        <v>109</v>
      </c>
    </row>
    <row r="8" spans="1:60" s="19" customFormat="1" ht="78.75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90">
        <v>4205</v>
      </c>
      <c r="H11" s="25"/>
      <c r="I11" s="90">
        <v>-55910.976021860472</v>
      </c>
      <c r="J11" s="90">
        <v>100</v>
      </c>
      <c r="K11" s="90">
        <v>-0.34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92" t="s">
        <v>228</v>
      </c>
      <c r="C12" s="19"/>
      <c r="D12" s="19"/>
      <c r="E12" s="19"/>
      <c r="F12" s="19"/>
      <c r="G12" s="93">
        <v>0</v>
      </c>
      <c r="H12" s="19"/>
      <c r="I12" s="93">
        <v>0</v>
      </c>
      <c r="J12" s="93">
        <v>0</v>
      </c>
      <c r="K12" s="93">
        <v>0</v>
      </c>
      <c r="BD12" s="16" t="s">
        <v>124</v>
      </c>
      <c r="BF12" s="16" t="s">
        <v>125</v>
      </c>
    </row>
    <row r="13" spans="1:60">
      <c r="B13" t="s">
        <v>297</v>
      </c>
      <c r="C13" t="s">
        <v>297</v>
      </c>
      <c r="D13" s="19"/>
      <c r="E13" t="s">
        <v>297</v>
      </c>
      <c r="F13" t="s">
        <v>297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BD13" s="16" t="s">
        <v>126</v>
      </c>
      <c r="BE13" s="16" t="s">
        <v>127</v>
      </c>
      <c r="BF13" s="16" t="s">
        <v>128</v>
      </c>
    </row>
    <row r="14" spans="1:60">
      <c r="B14" s="92" t="s">
        <v>303</v>
      </c>
      <c r="C14" s="19"/>
      <c r="D14" s="19"/>
      <c r="E14" s="19"/>
      <c r="F14" s="19"/>
      <c r="G14" s="93">
        <v>4205</v>
      </c>
      <c r="H14" s="19"/>
      <c r="I14" s="93">
        <v>-55910.976021860472</v>
      </c>
      <c r="J14" s="93">
        <v>100</v>
      </c>
      <c r="K14" s="93">
        <v>-0.34</v>
      </c>
      <c r="BF14" s="16" t="s">
        <v>129</v>
      </c>
    </row>
    <row r="15" spans="1:60">
      <c r="B15" t="s">
        <v>2712</v>
      </c>
      <c r="C15" t="s">
        <v>2713</v>
      </c>
      <c r="D15" t="s">
        <v>126</v>
      </c>
      <c r="E15" t="s">
        <v>126</v>
      </c>
      <c r="F15" t="s">
        <v>113</v>
      </c>
      <c r="G15" s="91">
        <v>165</v>
      </c>
      <c r="H15" s="91">
        <v>-87625.024999999994</v>
      </c>
      <c r="I15" s="91">
        <v>-618.05419034240003</v>
      </c>
      <c r="J15" s="91">
        <v>1.1100000000000001</v>
      </c>
      <c r="K15" s="91">
        <v>0</v>
      </c>
      <c r="BF15" s="16" t="s">
        <v>130</v>
      </c>
    </row>
    <row r="16" spans="1:60">
      <c r="B16" t="s">
        <v>2714</v>
      </c>
      <c r="C16" t="s">
        <v>2715</v>
      </c>
      <c r="D16" t="s">
        <v>126</v>
      </c>
      <c r="E16" t="s">
        <v>126</v>
      </c>
      <c r="F16" t="s">
        <v>109</v>
      </c>
      <c r="G16" s="91">
        <v>3027</v>
      </c>
      <c r="H16" s="91">
        <v>-471200.1288034211</v>
      </c>
      <c r="I16" s="91">
        <v>-50487.695447174599</v>
      </c>
      <c r="J16" s="91">
        <v>90.3</v>
      </c>
      <c r="K16" s="91">
        <v>-0.31</v>
      </c>
      <c r="BF16" s="16" t="s">
        <v>131</v>
      </c>
    </row>
    <row r="17" spans="2:58">
      <c r="B17" t="s">
        <v>2716</v>
      </c>
      <c r="C17" t="s">
        <v>2717</v>
      </c>
      <c r="D17" t="s">
        <v>126</v>
      </c>
      <c r="E17" t="s">
        <v>126</v>
      </c>
      <c r="F17" t="s">
        <v>109</v>
      </c>
      <c r="G17" s="91">
        <v>135</v>
      </c>
      <c r="H17" s="91">
        <v>-335135.26</v>
      </c>
      <c r="I17" s="91">
        <v>-1695.7173885479999</v>
      </c>
      <c r="J17" s="91">
        <v>3.03</v>
      </c>
      <c r="K17" s="91">
        <v>-0.01</v>
      </c>
      <c r="BF17" s="16" t="s">
        <v>132</v>
      </c>
    </row>
    <row r="18" spans="2:58">
      <c r="B18" t="s">
        <v>2718</v>
      </c>
      <c r="C18" t="s">
        <v>2719</v>
      </c>
      <c r="D18" t="s">
        <v>126</v>
      </c>
      <c r="E18" t="s">
        <v>126</v>
      </c>
      <c r="F18" t="s">
        <v>113</v>
      </c>
      <c r="G18" s="91">
        <v>156</v>
      </c>
      <c r="H18" s="91">
        <v>-3000.000000000035</v>
      </c>
      <c r="I18" s="91">
        <v>-20.084688000000099</v>
      </c>
      <c r="J18" s="91">
        <v>0.04</v>
      </c>
      <c r="K18" s="91">
        <v>0</v>
      </c>
      <c r="BF18" s="16" t="s">
        <v>133</v>
      </c>
    </row>
    <row r="19" spans="2:58">
      <c r="B19" t="s">
        <v>2720</v>
      </c>
      <c r="C19" t="s">
        <v>2721</v>
      </c>
      <c r="D19" t="s">
        <v>126</v>
      </c>
      <c r="E19" t="s">
        <v>126</v>
      </c>
      <c r="F19" t="s">
        <v>223</v>
      </c>
      <c r="G19" s="91">
        <v>23</v>
      </c>
      <c r="H19" s="91">
        <v>-89000000</v>
      </c>
      <c r="I19" s="91">
        <v>-698.29310999999996</v>
      </c>
      <c r="J19" s="91">
        <v>1.25</v>
      </c>
      <c r="K19" s="91">
        <v>0</v>
      </c>
      <c r="BF19" s="16" t="s">
        <v>134</v>
      </c>
    </row>
    <row r="20" spans="2:58">
      <c r="B20" t="s">
        <v>2722</v>
      </c>
      <c r="C20" t="s">
        <v>2723</v>
      </c>
      <c r="D20" t="s">
        <v>126</v>
      </c>
      <c r="E20" t="s">
        <v>126</v>
      </c>
      <c r="F20" t="s">
        <v>113</v>
      </c>
      <c r="G20" s="91">
        <v>465</v>
      </c>
      <c r="H20" s="91">
        <v>-35180.930130434681</v>
      </c>
      <c r="I20" s="91">
        <v>-1238.3995465753901</v>
      </c>
      <c r="J20" s="91">
        <v>2.21</v>
      </c>
      <c r="K20" s="91">
        <v>-0.01</v>
      </c>
      <c r="BF20" s="16" t="s">
        <v>135</v>
      </c>
    </row>
    <row r="21" spans="2:58">
      <c r="B21" t="s">
        <v>2724</v>
      </c>
      <c r="C21" t="s">
        <v>2725</v>
      </c>
      <c r="D21" t="s">
        <v>126</v>
      </c>
      <c r="E21" t="s">
        <v>126</v>
      </c>
      <c r="F21" t="s">
        <v>123</v>
      </c>
      <c r="G21" s="91">
        <v>41</v>
      </c>
      <c r="H21" s="91">
        <v>46875</v>
      </c>
      <c r="I21" s="91">
        <v>50.8374375</v>
      </c>
      <c r="J21" s="91">
        <v>-0.09</v>
      </c>
      <c r="K21" s="91">
        <v>0</v>
      </c>
      <c r="BF21" s="16" t="s">
        <v>126</v>
      </c>
    </row>
    <row r="22" spans="2:58">
      <c r="B22" t="s">
        <v>2726</v>
      </c>
      <c r="C22" t="s">
        <v>2727</v>
      </c>
      <c r="D22" t="s">
        <v>126</v>
      </c>
      <c r="E22" t="s">
        <v>126</v>
      </c>
      <c r="F22" t="s">
        <v>116</v>
      </c>
      <c r="G22" s="91">
        <v>193</v>
      </c>
      <c r="H22" s="91">
        <v>-128309.03286666806</v>
      </c>
      <c r="I22" s="91">
        <v>-1203.5690887200799</v>
      </c>
      <c r="J22" s="91">
        <v>2.15</v>
      </c>
      <c r="K22" s="91">
        <v>-0.01</v>
      </c>
    </row>
    <row r="23" spans="2:58">
      <c r="B23" t="s">
        <v>305</v>
      </c>
      <c r="C23" s="19"/>
      <c r="D23" s="19"/>
      <c r="E23" s="19"/>
      <c r="F23" s="19"/>
      <c r="G23" s="19"/>
      <c r="H23" s="19"/>
    </row>
    <row r="24" spans="2:58">
      <c r="B24" t="s">
        <v>447</v>
      </c>
      <c r="C24" s="19"/>
      <c r="D24" s="19"/>
      <c r="E24" s="19"/>
      <c r="F24" s="19"/>
      <c r="G24" s="19"/>
      <c r="H24" s="19"/>
    </row>
    <row r="25" spans="2:58">
      <c r="B25" t="s">
        <v>448</v>
      </c>
      <c r="C25" s="19"/>
      <c r="D25" s="19"/>
      <c r="E25" s="19"/>
      <c r="F25" s="19"/>
      <c r="G25" s="19"/>
      <c r="H25" s="19"/>
    </row>
    <row r="26" spans="2:58">
      <c r="B26" t="s">
        <v>449</v>
      </c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95">
        <v>43465</v>
      </c>
    </row>
    <row r="2" spans="2:81">
      <c r="B2" s="2" t="s">
        <v>1</v>
      </c>
      <c r="C2" s="12" t="s">
        <v>218</v>
      </c>
    </row>
    <row r="3" spans="2:81">
      <c r="B3" s="2" t="s">
        <v>2</v>
      </c>
      <c r="C3" s="26" t="s">
        <v>4471</v>
      </c>
    </row>
    <row r="4" spans="2:81" s="1" customFormat="1">
      <c r="B4" s="2" t="s">
        <v>3</v>
      </c>
    </row>
    <row r="5" spans="2:81">
      <c r="B5" s="89" t="s">
        <v>219</v>
      </c>
      <c r="C5" t="s">
        <v>220</v>
      </c>
    </row>
    <row r="6" spans="2:81" ht="26.25" customHeight="1">
      <c r="B6" s="113" t="s">
        <v>69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spans="2:81" ht="26.25" customHeight="1">
      <c r="B7" s="113" t="s">
        <v>136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</row>
    <row r="8" spans="2:81" s="19" customFormat="1" ht="78.75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90">
        <v>3.8</v>
      </c>
      <c r="I11" s="7"/>
      <c r="J11" s="7"/>
      <c r="K11" s="90">
        <v>0.73</v>
      </c>
      <c r="L11" s="90">
        <v>45046191.799999997</v>
      </c>
      <c r="M11" s="7"/>
      <c r="N11" s="90">
        <v>45442.598274563999</v>
      </c>
      <c r="O11" s="7"/>
      <c r="P11" s="90">
        <v>100</v>
      </c>
      <c r="Q11" s="90">
        <v>0.27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92" t="s">
        <v>228</v>
      </c>
      <c r="H12" s="93">
        <v>3.8</v>
      </c>
      <c r="K12" s="93">
        <v>0.73</v>
      </c>
      <c r="L12" s="93">
        <v>45046191.799999997</v>
      </c>
      <c r="N12" s="93">
        <v>45442.598274563999</v>
      </c>
      <c r="P12" s="93">
        <v>100</v>
      </c>
      <c r="Q12" s="93">
        <v>0.27</v>
      </c>
    </row>
    <row r="13" spans="2:81">
      <c r="B13" s="92" t="s">
        <v>2728</v>
      </c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81">
      <c r="B14" t="s">
        <v>297</v>
      </c>
      <c r="C14" t="s">
        <v>297</v>
      </c>
      <c r="E14" t="s">
        <v>297</v>
      </c>
      <c r="H14" s="91">
        <v>0</v>
      </c>
      <c r="I14" t="s">
        <v>297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81">
      <c r="B15" s="92" t="s">
        <v>2729</v>
      </c>
      <c r="H15" s="93">
        <v>3.8</v>
      </c>
      <c r="K15" s="93">
        <v>0.73</v>
      </c>
      <c r="L15" s="93">
        <v>45046191.799999997</v>
      </c>
      <c r="N15" s="93">
        <v>45442.598274563999</v>
      </c>
      <c r="P15" s="93">
        <v>100</v>
      </c>
      <c r="Q15" s="93">
        <v>0.27</v>
      </c>
    </row>
    <row r="16" spans="2:81">
      <c r="B16" t="s">
        <v>2730</v>
      </c>
      <c r="C16" t="s">
        <v>2731</v>
      </c>
      <c r="D16" t="s">
        <v>2732</v>
      </c>
      <c r="E16" t="s">
        <v>239</v>
      </c>
      <c r="F16" t="s">
        <v>236</v>
      </c>
      <c r="G16" t="s">
        <v>2733</v>
      </c>
      <c r="H16" s="91">
        <v>3.8</v>
      </c>
      <c r="I16" t="s">
        <v>105</v>
      </c>
      <c r="J16" s="91">
        <v>0.62</v>
      </c>
      <c r="K16" s="91">
        <v>0.73</v>
      </c>
      <c r="L16" s="91">
        <v>45046191.780000001</v>
      </c>
      <c r="M16" s="91">
        <v>100.88</v>
      </c>
      <c r="N16" s="91">
        <v>45442.598267663998</v>
      </c>
      <c r="O16" s="91">
        <v>0.96</v>
      </c>
      <c r="P16" s="91">
        <v>100</v>
      </c>
      <c r="Q16" s="91">
        <v>0.27</v>
      </c>
    </row>
    <row r="17" spans="2:17">
      <c r="B17" t="s">
        <v>2734</v>
      </c>
      <c r="C17" t="s">
        <v>2735</v>
      </c>
      <c r="D17" t="s">
        <v>2732</v>
      </c>
      <c r="E17" t="s">
        <v>2736</v>
      </c>
      <c r="F17" t="s">
        <v>153</v>
      </c>
      <c r="G17" t="s">
        <v>2737</v>
      </c>
      <c r="H17" s="91">
        <v>0.01</v>
      </c>
      <c r="I17" t="s">
        <v>105</v>
      </c>
      <c r="J17" s="91">
        <v>0.46</v>
      </c>
      <c r="K17" s="91">
        <v>-1.18</v>
      </c>
      <c r="L17" s="91">
        <v>0.02</v>
      </c>
      <c r="M17" s="91">
        <v>34.5</v>
      </c>
      <c r="N17" s="91">
        <v>6.9E-6</v>
      </c>
      <c r="O17" s="91">
        <v>0</v>
      </c>
      <c r="P17" s="91">
        <v>0</v>
      </c>
      <c r="Q17" s="91">
        <v>0</v>
      </c>
    </row>
    <row r="18" spans="2:17">
      <c r="B18" s="92" t="s">
        <v>2738</v>
      </c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>
      <c r="B19" s="92" t="s">
        <v>2739</v>
      </c>
      <c r="H19" s="93">
        <v>0</v>
      </c>
      <c r="K19" s="93">
        <v>0</v>
      </c>
      <c r="L19" s="93">
        <v>0</v>
      </c>
      <c r="N19" s="93">
        <v>0</v>
      </c>
      <c r="P19" s="93">
        <v>0</v>
      </c>
      <c r="Q19" s="93">
        <v>0</v>
      </c>
    </row>
    <row r="20" spans="2:17">
      <c r="B20" t="s">
        <v>297</v>
      </c>
      <c r="C20" t="s">
        <v>297</v>
      </c>
      <c r="E20" t="s">
        <v>297</v>
      </c>
      <c r="H20" s="91">
        <v>0</v>
      </c>
      <c r="I20" t="s">
        <v>297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</row>
    <row r="21" spans="2:17">
      <c r="B21" s="92" t="s">
        <v>2740</v>
      </c>
      <c r="H21" s="93">
        <v>0</v>
      </c>
      <c r="K21" s="93">
        <v>0</v>
      </c>
      <c r="L21" s="93">
        <v>0</v>
      </c>
      <c r="N21" s="93">
        <v>0</v>
      </c>
      <c r="P21" s="93">
        <v>0</v>
      </c>
      <c r="Q21" s="93">
        <v>0</v>
      </c>
    </row>
    <row r="22" spans="2:17">
      <c r="B22" t="s">
        <v>297</v>
      </c>
      <c r="C22" t="s">
        <v>297</v>
      </c>
      <c r="E22" t="s">
        <v>297</v>
      </c>
      <c r="H22" s="91">
        <v>0</v>
      </c>
      <c r="I22" t="s">
        <v>297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</row>
    <row r="23" spans="2:17">
      <c r="B23" s="92" t="s">
        <v>2741</v>
      </c>
      <c r="H23" s="93">
        <v>0</v>
      </c>
      <c r="K23" s="93">
        <v>0</v>
      </c>
      <c r="L23" s="93">
        <v>0</v>
      </c>
      <c r="N23" s="93">
        <v>0</v>
      </c>
      <c r="P23" s="93">
        <v>0</v>
      </c>
      <c r="Q23" s="93">
        <v>0</v>
      </c>
    </row>
    <row r="24" spans="2:17">
      <c r="B24" t="s">
        <v>297</v>
      </c>
      <c r="C24" t="s">
        <v>297</v>
      </c>
      <c r="E24" t="s">
        <v>297</v>
      </c>
      <c r="H24" s="91">
        <v>0</v>
      </c>
      <c r="I24" t="s">
        <v>297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</row>
    <row r="25" spans="2:17">
      <c r="B25" s="92" t="s">
        <v>2742</v>
      </c>
      <c r="H25" s="93">
        <v>0</v>
      </c>
      <c r="K25" s="93">
        <v>0</v>
      </c>
      <c r="L25" s="93">
        <v>0</v>
      </c>
      <c r="N25" s="93">
        <v>0</v>
      </c>
      <c r="P25" s="93">
        <v>0</v>
      </c>
      <c r="Q25" s="93">
        <v>0</v>
      </c>
    </row>
    <row r="26" spans="2:17">
      <c r="B26" t="s">
        <v>297</v>
      </c>
      <c r="C26" t="s">
        <v>297</v>
      </c>
      <c r="E26" t="s">
        <v>297</v>
      </c>
      <c r="H26" s="91">
        <v>0</v>
      </c>
      <c r="I26" t="s">
        <v>297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</row>
    <row r="27" spans="2:17">
      <c r="B27" s="92" t="s">
        <v>303</v>
      </c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s="92" t="s">
        <v>2728</v>
      </c>
      <c r="H28" s="93">
        <v>0</v>
      </c>
      <c r="K28" s="93">
        <v>0</v>
      </c>
      <c r="L28" s="93">
        <v>0</v>
      </c>
      <c r="N28" s="93">
        <v>0</v>
      </c>
      <c r="P28" s="93">
        <v>0</v>
      </c>
      <c r="Q28" s="93">
        <v>0</v>
      </c>
    </row>
    <row r="29" spans="2:17">
      <c r="B29" t="s">
        <v>297</v>
      </c>
      <c r="C29" t="s">
        <v>297</v>
      </c>
      <c r="E29" t="s">
        <v>297</v>
      </c>
      <c r="H29" s="91">
        <v>0</v>
      </c>
      <c r="I29" t="s">
        <v>297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</row>
    <row r="30" spans="2:17">
      <c r="B30" s="92" t="s">
        <v>2729</v>
      </c>
      <c r="H30" s="93">
        <v>0</v>
      </c>
      <c r="K30" s="93">
        <v>0</v>
      </c>
      <c r="L30" s="93">
        <v>0</v>
      </c>
      <c r="N30" s="93">
        <v>0</v>
      </c>
      <c r="P30" s="93">
        <v>0</v>
      </c>
      <c r="Q30" s="93">
        <v>0</v>
      </c>
    </row>
    <row r="31" spans="2:17">
      <c r="B31" t="s">
        <v>297</v>
      </c>
      <c r="C31" t="s">
        <v>297</v>
      </c>
      <c r="E31" t="s">
        <v>297</v>
      </c>
      <c r="H31" s="91">
        <v>0</v>
      </c>
      <c r="I31" t="s">
        <v>297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</row>
    <row r="32" spans="2:17">
      <c r="B32" s="92" t="s">
        <v>2738</v>
      </c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>
      <c r="B33" s="92" t="s">
        <v>2739</v>
      </c>
      <c r="H33" s="93">
        <v>0</v>
      </c>
      <c r="K33" s="93">
        <v>0</v>
      </c>
      <c r="L33" s="93">
        <v>0</v>
      </c>
      <c r="N33" s="93">
        <v>0</v>
      </c>
      <c r="P33" s="93">
        <v>0</v>
      </c>
      <c r="Q33" s="93">
        <v>0</v>
      </c>
    </row>
    <row r="34" spans="2:17">
      <c r="B34" t="s">
        <v>297</v>
      </c>
      <c r="C34" t="s">
        <v>297</v>
      </c>
      <c r="E34" t="s">
        <v>297</v>
      </c>
      <c r="H34" s="91">
        <v>0</v>
      </c>
      <c r="I34" t="s">
        <v>297</v>
      </c>
      <c r="J34" s="91">
        <v>0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</row>
    <row r="35" spans="2:17">
      <c r="B35" s="92" t="s">
        <v>2740</v>
      </c>
      <c r="H35" s="93">
        <v>0</v>
      </c>
      <c r="K35" s="93">
        <v>0</v>
      </c>
      <c r="L35" s="93">
        <v>0</v>
      </c>
      <c r="N35" s="93">
        <v>0</v>
      </c>
      <c r="P35" s="93">
        <v>0</v>
      </c>
      <c r="Q35" s="93">
        <v>0</v>
      </c>
    </row>
    <row r="36" spans="2:17">
      <c r="B36" t="s">
        <v>297</v>
      </c>
      <c r="C36" t="s">
        <v>297</v>
      </c>
      <c r="E36" t="s">
        <v>297</v>
      </c>
      <c r="H36" s="91">
        <v>0</v>
      </c>
      <c r="I36" t="s">
        <v>297</v>
      </c>
      <c r="J36" s="91">
        <v>0</v>
      </c>
      <c r="K36" s="91">
        <v>0</v>
      </c>
      <c r="L36" s="91">
        <v>0</v>
      </c>
      <c r="M36" s="91">
        <v>0</v>
      </c>
      <c r="N36" s="91">
        <v>0</v>
      </c>
      <c r="O36" s="91">
        <v>0</v>
      </c>
      <c r="P36" s="91">
        <v>0</v>
      </c>
      <c r="Q36" s="91">
        <v>0</v>
      </c>
    </row>
    <row r="37" spans="2:17">
      <c r="B37" s="92" t="s">
        <v>2741</v>
      </c>
      <c r="H37" s="93">
        <v>0</v>
      </c>
      <c r="K37" s="93">
        <v>0</v>
      </c>
      <c r="L37" s="93">
        <v>0</v>
      </c>
      <c r="N37" s="93">
        <v>0</v>
      </c>
      <c r="P37" s="93">
        <v>0</v>
      </c>
      <c r="Q37" s="93">
        <v>0</v>
      </c>
    </row>
    <row r="38" spans="2:17">
      <c r="B38" t="s">
        <v>297</v>
      </c>
      <c r="C38" t="s">
        <v>297</v>
      </c>
      <c r="E38" t="s">
        <v>297</v>
      </c>
      <c r="H38" s="91">
        <v>0</v>
      </c>
      <c r="I38" t="s">
        <v>297</v>
      </c>
      <c r="J38" s="91">
        <v>0</v>
      </c>
      <c r="K38" s="91">
        <v>0</v>
      </c>
      <c r="L38" s="91">
        <v>0</v>
      </c>
      <c r="M38" s="91">
        <v>0</v>
      </c>
      <c r="N38" s="91">
        <v>0</v>
      </c>
      <c r="O38" s="91">
        <v>0</v>
      </c>
      <c r="P38" s="91">
        <v>0</v>
      </c>
      <c r="Q38" s="91">
        <v>0</v>
      </c>
    </row>
    <row r="39" spans="2:17">
      <c r="B39" s="92" t="s">
        <v>2742</v>
      </c>
      <c r="H39" s="93">
        <v>0</v>
      </c>
      <c r="K39" s="93">
        <v>0</v>
      </c>
      <c r="L39" s="93">
        <v>0</v>
      </c>
      <c r="N39" s="93">
        <v>0</v>
      </c>
      <c r="P39" s="93">
        <v>0</v>
      </c>
      <c r="Q39" s="93">
        <v>0</v>
      </c>
    </row>
    <row r="40" spans="2:17">
      <c r="B40" t="s">
        <v>297</v>
      </c>
      <c r="C40" t="s">
        <v>297</v>
      </c>
      <c r="E40" t="s">
        <v>297</v>
      </c>
      <c r="H40" s="91">
        <v>0</v>
      </c>
      <c r="I40" t="s">
        <v>297</v>
      </c>
      <c r="J40" s="91">
        <v>0</v>
      </c>
      <c r="K40" s="91">
        <v>0</v>
      </c>
      <c r="L40" s="91">
        <v>0</v>
      </c>
      <c r="M40" s="91">
        <v>0</v>
      </c>
      <c r="N40" s="91">
        <v>0</v>
      </c>
      <c r="O40" s="91">
        <v>0</v>
      </c>
      <c r="P40" s="91">
        <v>0</v>
      </c>
      <c r="Q40" s="91">
        <v>0</v>
      </c>
    </row>
    <row r="41" spans="2:17">
      <c r="B41" t="s">
        <v>305</v>
      </c>
    </row>
    <row r="42" spans="2:17">
      <c r="B42" t="s">
        <v>447</v>
      </c>
    </row>
    <row r="43" spans="2:17">
      <c r="B43" t="s">
        <v>448</v>
      </c>
    </row>
    <row r="44" spans="2:17">
      <c r="B44" t="s">
        <v>449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95">
        <v>43465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218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26" t="s">
        <v>4471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 s="1" customFormat="1">
      <c r="B4" s="2" t="s">
        <v>3</v>
      </c>
    </row>
    <row r="5" spans="2:72">
      <c r="B5" s="89" t="s">
        <v>219</v>
      </c>
      <c r="C5" t="s">
        <v>220</v>
      </c>
    </row>
    <row r="6" spans="2:72" ht="26.25" customHeight="1">
      <c r="B6" s="113" t="s">
        <v>139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5"/>
    </row>
    <row r="7" spans="2:72" ht="26.25" customHeight="1">
      <c r="B7" s="113" t="s">
        <v>70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72" s="19" customFormat="1" ht="78.75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7"/>
      <c r="O11" s="90">
        <v>0</v>
      </c>
      <c r="P11" s="90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92" t="s">
        <v>228</v>
      </c>
      <c r="G12" s="93">
        <v>0</v>
      </c>
      <c r="J12" s="93">
        <v>0</v>
      </c>
      <c r="K12" s="93">
        <v>0</v>
      </c>
      <c r="M12" s="93">
        <v>0</v>
      </c>
      <c r="O12" s="93">
        <v>0</v>
      </c>
      <c r="P12" s="93">
        <v>0</v>
      </c>
    </row>
    <row r="13" spans="2:72">
      <c r="B13" s="92" t="s">
        <v>2743</v>
      </c>
      <c r="G13" s="93">
        <v>0</v>
      </c>
      <c r="J13" s="93">
        <v>0</v>
      </c>
      <c r="K13" s="93">
        <v>0</v>
      </c>
      <c r="M13" s="93">
        <v>0</v>
      </c>
      <c r="O13" s="93">
        <v>0</v>
      </c>
      <c r="P13" s="93">
        <v>0</v>
      </c>
    </row>
    <row r="14" spans="2:72">
      <c r="B14" t="s">
        <v>297</v>
      </c>
      <c r="C14" t="s">
        <v>297</v>
      </c>
      <c r="D14" t="s">
        <v>297</v>
      </c>
      <c r="G14" s="91">
        <v>0</v>
      </c>
      <c r="H14" t="s">
        <v>297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72">
      <c r="B15" s="92" t="s">
        <v>2744</v>
      </c>
      <c r="G15" s="93">
        <v>0</v>
      </c>
      <c r="J15" s="93">
        <v>0</v>
      </c>
      <c r="K15" s="93">
        <v>0</v>
      </c>
      <c r="M15" s="93">
        <v>0</v>
      </c>
      <c r="O15" s="93">
        <v>0</v>
      </c>
      <c r="P15" s="93">
        <v>0</v>
      </c>
    </row>
    <row r="16" spans="2:72">
      <c r="B16" t="s">
        <v>297</v>
      </c>
      <c r="C16" t="s">
        <v>297</v>
      </c>
      <c r="D16" t="s">
        <v>297</v>
      </c>
      <c r="G16" s="91">
        <v>0</v>
      </c>
      <c r="H16" t="s">
        <v>297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2745</v>
      </c>
      <c r="G17" s="93">
        <v>0</v>
      </c>
      <c r="J17" s="93">
        <v>0</v>
      </c>
      <c r="K17" s="93">
        <v>0</v>
      </c>
      <c r="M17" s="93">
        <v>0</v>
      </c>
      <c r="O17" s="93">
        <v>0</v>
      </c>
      <c r="P17" s="93">
        <v>0</v>
      </c>
    </row>
    <row r="18" spans="2:16">
      <c r="B18" t="s">
        <v>297</v>
      </c>
      <c r="C18" t="s">
        <v>297</v>
      </c>
      <c r="D18" t="s">
        <v>297</v>
      </c>
      <c r="G18" s="91">
        <v>0</v>
      </c>
      <c r="H18" t="s">
        <v>297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2746</v>
      </c>
      <c r="G19" s="93">
        <v>0</v>
      </c>
      <c r="J19" s="93">
        <v>0</v>
      </c>
      <c r="K19" s="93">
        <v>0</v>
      </c>
      <c r="M19" s="93">
        <v>0</v>
      </c>
      <c r="O19" s="93">
        <v>0</v>
      </c>
      <c r="P19" s="93">
        <v>0</v>
      </c>
    </row>
    <row r="20" spans="2:16">
      <c r="B20" t="s">
        <v>297</v>
      </c>
      <c r="C20" t="s">
        <v>297</v>
      </c>
      <c r="D20" t="s">
        <v>297</v>
      </c>
      <c r="G20" s="91">
        <v>0</v>
      </c>
      <c r="H20" t="s">
        <v>297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1271</v>
      </c>
      <c r="G21" s="93">
        <v>0</v>
      </c>
      <c r="J21" s="93">
        <v>0</v>
      </c>
      <c r="K21" s="93">
        <v>0</v>
      </c>
      <c r="M21" s="93">
        <v>0</v>
      </c>
      <c r="O21" s="93">
        <v>0</v>
      </c>
      <c r="P21" s="93">
        <v>0</v>
      </c>
    </row>
    <row r="22" spans="2:16">
      <c r="B22" t="s">
        <v>297</v>
      </c>
      <c r="C22" t="s">
        <v>297</v>
      </c>
      <c r="D22" t="s">
        <v>297</v>
      </c>
      <c r="G22" s="91">
        <v>0</v>
      </c>
      <c r="H22" t="s">
        <v>297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</row>
    <row r="23" spans="2:16">
      <c r="B23" s="92" t="s">
        <v>303</v>
      </c>
      <c r="G23" s="93">
        <v>0</v>
      </c>
      <c r="J23" s="93">
        <v>0</v>
      </c>
      <c r="K23" s="93">
        <v>0</v>
      </c>
      <c r="M23" s="93">
        <v>0</v>
      </c>
      <c r="O23" s="93">
        <v>0</v>
      </c>
      <c r="P23" s="93">
        <v>0</v>
      </c>
    </row>
    <row r="24" spans="2:16">
      <c r="B24" s="92" t="s">
        <v>437</v>
      </c>
      <c r="G24" s="93">
        <v>0</v>
      </c>
      <c r="J24" s="93">
        <v>0</v>
      </c>
      <c r="K24" s="93">
        <v>0</v>
      </c>
      <c r="M24" s="93">
        <v>0</v>
      </c>
      <c r="O24" s="93">
        <v>0</v>
      </c>
      <c r="P24" s="93">
        <v>0</v>
      </c>
    </row>
    <row r="25" spans="2:16">
      <c r="B25" t="s">
        <v>297</v>
      </c>
      <c r="C25" t="s">
        <v>297</v>
      </c>
      <c r="D25" t="s">
        <v>297</v>
      </c>
      <c r="G25" s="91">
        <v>0</v>
      </c>
      <c r="H25" t="s">
        <v>297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s="92" t="s">
        <v>2747</v>
      </c>
      <c r="G26" s="93">
        <v>0</v>
      </c>
      <c r="J26" s="93">
        <v>0</v>
      </c>
      <c r="K26" s="93">
        <v>0</v>
      </c>
      <c r="M26" s="93">
        <v>0</v>
      </c>
      <c r="O26" s="93">
        <v>0</v>
      </c>
      <c r="P26" s="93">
        <v>0</v>
      </c>
    </row>
    <row r="27" spans="2:16">
      <c r="B27" t="s">
        <v>297</v>
      </c>
      <c r="C27" t="s">
        <v>297</v>
      </c>
      <c r="D27" t="s">
        <v>297</v>
      </c>
      <c r="G27" s="91">
        <v>0</v>
      </c>
      <c r="H27" t="s">
        <v>297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</row>
    <row r="28" spans="2:16">
      <c r="B28" t="s">
        <v>447</v>
      </c>
    </row>
    <row r="29" spans="2:16">
      <c r="B29" t="s">
        <v>448</v>
      </c>
    </row>
    <row r="30" spans="2:16">
      <c r="B30" t="s">
        <v>449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95">
        <v>43465</v>
      </c>
      <c r="E1" s="16"/>
      <c r="F1" s="16"/>
    </row>
    <row r="2" spans="2:65">
      <c r="B2" s="2" t="s">
        <v>1</v>
      </c>
      <c r="C2" s="12" t="s">
        <v>218</v>
      </c>
      <c r="E2" s="16"/>
      <c r="F2" s="16"/>
    </row>
    <row r="3" spans="2:65">
      <c r="B3" s="2" t="s">
        <v>2</v>
      </c>
      <c r="C3" s="26" t="s">
        <v>4471</v>
      </c>
      <c r="E3" s="16"/>
      <c r="F3" s="16"/>
    </row>
    <row r="4" spans="2:65" s="1" customFormat="1">
      <c r="B4" s="2" t="s">
        <v>3</v>
      </c>
    </row>
    <row r="5" spans="2:65">
      <c r="B5" s="89" t="s">
        <v>219</v>
      </c>
      <c r="C5" t="s">
        <v>220</v>
      </c>
    </row>
    <row r="6" spans="2:65" ht="26.25" customHeight="1">
      <c r="B6" s="113" t="s">
        <v>139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5"/>
    </row>
    <row r="7" spans="2:65" ht="26.25" customHeight="1">
      <c r="B7" s="113" t="s">
        <v>83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</row>
    <row r="8" spans="2:65" s="19" customFormat="1" ht="78.75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0">
        <v>0</v>
      </c>
      <c r="O11" s="7"/>
      <c r="P11" s="90">
        <v>0</v>
      </c>
      <c r="Q11" s="7"/>
      <c r="R11" s="90">
        <v>0</v>
      </c>
      <c r="S11" s="90">
        <v>0</v>
      </c>
      <c r="T11" s="35"/>
      <c r="BJ11" s="16"/>
      <c r="BM11" s="16"/>
    </row>
    <row r="12" spans="2:65">
      <c r="B12" s="92" t="s">
        <v>228</v>
      </c>
      <c r="D12" s="16"/>
      <c r="E12" s="16"/>
      <c r="F12" s="16"/>
      <c r="J12" s="93">
        <v>0</v>
      </c>
      <c r="M12" s="93">
        <v>0</v>
      </c>
      <c r="N12" s="93">
        <v>0</v>
      </c>
      <c r="P12" s="93">
        <v>0</v>
      </c>
      <c r="R12" s="93">
        <v>0</v>
      </c>
      <c r="S12" s="93">
        <v>0</v>
      </c>
    </row>
    <row r="13" spans="2:65">
      <c r="B13" s="92" t="s">
        <v>2748</v>
      </c>
      <c r="D13" s="16"/>
      <c r="E13" s="16"/>
      <c r="F13" s="16"/>
      <c r="J13" s="93">
        <v>0</v>
      </c>
      <c r="M13" s="93">
        <v>0</v>
      </c>
      <c r="N13" s="93">
        <v>0</v>
      </c>
      <c r="P13" s="93">
        <v>0</v>
      </c>
      <c r="R13" s="93">
        <v>0</v>
      </c>
      <c r="S13" s="93">
        <v>0</v>
      </c>
    </row>
    <row r="14" spans="2:65">
      <c r="B14" t="s">
        <v>297</v>
      </c>
      <c r="C14" t="s">
        <v>297</v>
      </c>
      <c r="D14" s="16"/>
      <c r="E14" s="16"/>
      <c r="F14" t="s">
        <v>297</v>
      </c>
      <c r="G14" t="s">
        <v>297</v>
      </c>
      <c r="J14" s="91">
        <v>0</v>
      </c>
      <c r="K14" t="s">
        <v>297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</row>
    <row r="15" spans="2:65">
      <c r="B15" s="92" t="s">
        <v>2749</v>
      </c>
      <c r="D15" s="16"/>
      <c r="E15" s="16"/>
      <c r="F15" s="16"/>
      <c r="J15" s="93">
        <v>0</v>
      </c>
      <c r="M15" s="93">
        <v>0</v>
      </c>
      <c r="N15" s="93">
        <v>0</v>
      </c>
      <c r="P15" s="93">
        <v>0</v>
      </c>
      <c r="R15" s="93">
        <v>0</v>
      </c>
      <c r="S15" s="93">
        <v>0</v>
      </c>
    </row>
    <row r="16" spans="2:65">
      <c r="B16" t="s">
        <v>297</v>
      </c>
      <c r="C16" t="s">
        <v>297</v>
      </c>
      <c r="D16" s="16"/>
      <c r="E16" s="16"/>
      <c r="F16" t="s">
        <v>297</v>
      </c>
      <c r="G16" t="s">
        <v>297</v>
      </c>
      <c r="J16" s="91">
        <v>0</v>
      </c>
      <c r="K16" t="s">
        <v>297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</row>
    <row r="17" spans="2:19">
      <c r="B17" s="92" t="s">
        <v>452</v>
      </c>
      <c r="D17" s="16"/>
      <c r="E17" s="16"/>
      <c r="F17" s="16"/>
      <c r="J17" s="93">
        <v>0</v>
      </c>
      <c r="M17" s="93">
        <v>0</v>
      </c>
      <c r="N17" s="93">
        <v>0</v>
      </c>
      <c r="P17" s="93">
        <v>0</v>
      </c>
      <c r="R17" s="93">
        <v>0</v>
      </c>
      <c r="S17" s="93">
        <v>0</v>
      </c>
    </row>
    <row r="18" spans="2:19">
      <c r="B18" t="s">
        <v>297</v>
      </c>
      <c r="C18" t="s">
        <v>297</v>
      </c>
      <c r="D18" s="16"/>
      <c r="E18" s="16"/>
      <c r="F18" t="s">
        <v>297</v>
      </c>
      <c r="G18" t="s">
        <v>297</v>
      </c>
      <c r="J18" s="91">
        <v>0</v>
      </c>
      <c r="K18" t="s">
        <v>297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</row>
    <row r="19" spans="2:19">
      <c r="B19" s="92" t="s">
        <v>1271</v>
      </c>
      <c r="D19" s="16"/>
      <c r="E19" s="16"/>
      <c r="F19" s="16"/>
      <c r="J19" s="93">
        <v>0</v>
      </c>
      <c r="M19" s="93">
        <v>0</v>
      </c>
      <c r="N19" s="93">
        <v>0</v>
      </c>
      <c r="P19" s="93">
        <v>0</v>
      </c>
      <c r="R19" s="93">
        <v>0</v>
      </c>
      <c r="S19" s="93">
        <v>0</v>
      </c>
    </row>
    <row r="20" spans="2:19">
      <c r="B20" t="s">
        <v>297</v>
      </c>
      <c r="C20" t="s">
        <v>297</v>
      </c>
      <c r="D20" s="16"/>
      <c r="E20" s="16"/>
      <c r="F20" t="s">
        <v>297</v>
      </c>
      <c r="G20" t="s">
        <v>297</v>
      </c>
      <c r="J20" s="91">
        <v>0</v>
      </c>
      <c r="K20" t="s">
        <v>297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</row>
    <row r="21" spans="2:19">
      <c r="B21" s="92" t="s">
        <v>303</v>
      </c>
      <c r="D21" s="16"/>
      <c r="E21" s="16"/>
      <c r="F21" s="16"/>
      <c r="J21" s="93">
        <v>0</v>
      </c>
      <c r="M21" s="93">
        <v>0</v>
      </c>
      <c r="N21" s="93">
        <v>0</v>
      </c>
      <c r="P21" s="93">
        <v>0</v>
      </c>
      <c r="R21" s="93">
        <v>0</v>
      </c>
      <c r="S21" s="93">
        <v>0</v>
      </c>
    </row>
    <row r="22" spans="2:19">
      <c r="B22" s="92" t="s">
        <v>2750</v>
      </c>
      <c r="D22" s="16"/>
      <c r="E22" s="16"/>
      <c r="F22" s="16"/>
      <c r="J22" s="93">
        <v>0</v>
      </c>
      <c r="M22" s="93">
        <v>0</v>
      </c>
      <c r="N22" s="93">
        <v>0</v>
      </c>
      <c r="P22" s="93">
        <v>0</v>
      </c>
      <c r="R22" s="93">
        <v>0</v>
      </c>
      <c r="S22" s="93">
        <v>0</v>
      </c>
    </row>
    <row r="23" spans="2:19">
      <c r="B23" t="s">
        <v>297</v>
      </c>
      <c r="C23" t="s">
        <v>297</v>
      </c>
      <c r="D23" s="16"/>
      <c r="E23" s="16"/>
      <c r="F23" t="s">
        <v>297</v>
      </c>
      <c r="G23" t="s">
        <v>297</v>
      </c>
      <c r="J23" s="91">
        <v>0</v>
      </c>
      <c r="K23" t="s">
        <v>297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</row>
    <row r="24" spans="2:19">
      <c r="B24" s="92" t="s">
        <v>2751</v>
      </c>
      <c r="D24" s="16"/>
      <c r="E24" s="16"/>
      <c r="F24" s="16"/>
      <c r="J24" s="93">
        <v>0</v>
      </c>
      <c r="M24" s="93">
        <v>0</v>
      </c>
      <c r="N24" s="93">
        <v>0</v>
      </c>
      <c r="P24" s="93">
        <v>0</v>
      </c>
      <c r="R24" s="93">
        <v>0</v>
      </c>
      <c r="S24" s="93">
        <v>0</v>
      </c>
    </row>
    <row r="25" spans="2:19">
      <c r="B25" t="s">
        <v>297</v>
      </c>
      <c r="C25" t="s">
        <v>297</v>
      </c>
      <c r="D25" s="16"/>
      <c r="E25" s="16"/>
      <c r="F25" t="s">
        <v>297</v>
      </c>
      <c r="G25" t="s">
        <v>297</v>
      </c>
      <c r="J25" s="91">
        <v>0</v>
      </c>
      <c r="K25" t="s">
        <v>297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</row>
    <row r="26" spans="2:19">
      <c r="B26" t="s">
        <v>305</v>
      </c>
      <c r="D26" s="16"/>
      <c r="E26" s="16"/>
      <c r="F26" s="16"/>
    </row>
    <row r="27" spans="2:19">
      <c r="B27" t="s">
        <v>447</v>
      </c>
      <c r="D27" s="16"/>
      <c r="E27" s="16"/>
      <c r="F27" s="16"/>
    </row>
    <row r="28" spans="2:19">
      <c r="B28" t="s">
        <v>448</v>
      </c>
      <c r="D28" s="16"/>
      <c r="E28" s="16"/>
      <c r="F28" s="16"/>
    </row>
    <row r="29" spans="2:19">
      <c r="B29" t="s">
        <v>449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95">
        <v>43465</v>
      </c>
      <c r="E1" s="16"/>
    </row>
    <row r="2" spans="2:81">
      <c r="B2" s="2" t="s">
        <v>1</v>
      </c>
      <c r="C2" s="12" t="s">
        <v>218</v>
      </c>
      <c r="E2" s="16"/>
    </row>
    <row r="3" spans="2:81">
      <c r="B3" s="2" t="s">
        <v>2</v>
      </c>
      <c r="C3" s="26" t="s">
        <v>4471</v>
      </c>
      <c r="E3" s="16"/>
    </row>
    <row r="4" spans="2:81" s="1" customFormat="1">
      <c r="B4" s="2" t="s">
        <v>3</v>
      </c>
    </row>
    <row r="5" spans="2:81">
      <c r="B5" s="89" t="s">
        <v>219</v>
      </c>
      <c r="C5" t="s">
        <v>220</v>
      </c>
    </row>
    <row r="6" spans="2:81" ht="26.25" customHeight="1">
      <c r="B6" s="113" t="s">
        <v>139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5"/>
    </row>
    <row r="7" spans="2:81" ht="26.25" customHeight="1">
      <c r="B7" s="113" t="s">
        <v>90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</row>
    <row r="8" spans="2:81" s="19" customFormat="1" ht="78.75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90">
        <v>5.29</v>
      </c>
      <c r="K11" s="7"/>
      <c r="L11" s="7"/>
      <c r="M11" s="90">
        <v>4.68</v>
      </c>
      <c r="N11" s="90">
        <v>292190163.75999999</v>
      </c>
      <c r="O11" s="7"/>
      <c r="P11" s="90">
        <v>373702.60588599328</v>
      </c>
      <c r="Q11" s="7"/>
      <c r="R11" s="90">
        <v>100</v>
      </c>
      <c r="S11" s="90">
        <v>2.2599999999999998</v>
      </c>
      <c r="T11" s="35"/>
      <c r="BZ11" s="16"/>
      <c r="CC11" s="16"/>
    </row>
    <row r="12" spans="2:81">
      <c r="B12" s="92" t="s">
        <v>228</v>
      </c>
      <c r="C12" s="16"/>
      <c r="D12" s="16"/>
      <c r="E12" s="16"/>
      <c r="J12" s="93">
        <v>5.25</v>
      </c>
      <c r="M12" s="93">
        <v>4.5199999999999996</v>
      </c>
      <c r="N12" s="93">
        <v>286400989.5</v>
      </c>
      <c r="P12" s="93">
        <v>355701.33290953998</v>
      </c>
      <c r="R12" s="93">
        <v>95.18</v>
      </c>
      <c r="S12" s="93">
        <v>2.15</v>
      </c>
    </row>
    <row r="13" spans="2:81">
      <c r="B13" s="92" t="s">
        <v>2748</v>
      </c>
      <c r="C13" s="16"/>
      <c r="D13" s="16"/>
      <c r="E13" s="16"/>
      <c r="J13" s="93">
        <v>5.52</v>
      </c>
      <c r="M13" s="93">
        <v>4.82</v>
      </c>
      <c r="N13" s="93">
        <v>219047461.93000001</v>
      </c>
      <c r="P13" s="93">
        <v>275666.7212613452</v>
      </c>
      <c r="R13" s="93">
        <v>73.77</v>
      </c>
      <c r="S13" s="93">
        <v>1.67</v>
      </c>
    </row>
    <row r="14" spans="2:81">
      <c r="B14" t="s">
        <v>2752</v>
      </c>
      <c r="C14" t="s">
        <v>2753</v>
      </c>
      <c r="D14" t="s">
        <v>126</v>
      </c>
      <c r="E14" t="s">
        <v>2754</v>
      </c>
      <c r="F14" t="s">
        <v>130</v>
      </c>
      <c r="G14" t="s">
        <v>239</v>
      </c>
      <c r="H14" t="s">
        <v>236</v>
      </c>
      <c r="I14" t="s">
        <v>553</v>
      </c>
      <c r="J14" s="91">
        <v>8.4</v>
      </c>
      <c r="K14" t="s">
        <v>105</v>
      </c>
      <c r="L14" s="91">
        <v>4.9000000000000004</v>
      </c>
      <c r="M14" s="91">
        <v>2.0699999999999998</v>
      </c>
      <c r="N14" s="91">
        <v>10302245</v>
      </c>
      <c r="O14" s="91">
        <v>148.15</v>
      </c>
      <c r="P14" s="91">
        <v>15209.295992339999</v>
      </c>
      <c r="Q14" s="91">
        <v>0.52</v>
      </c>
      <c r="R14" s="91">
        <v>4.07</v>
      </c>
      <c r="S14" s="91">
        <v>0.09</v>
      </c>
    </row>
    <row r="15" spans="2:81">
      <c r="B15" t="s">
        <v>2755</v>
      </c>
      <c r="C15" t="s">
        <v>2756</v>
      </c>
      <c r="D15" t="s">
        <v>126</v>
      </c>
      <c r="E15" t="s">
        <v>2754</v>
      </c>
      <c r="F15" t="s">
        <v>130</v>
      </c>
      <c r="G15" t="s">
        <v>239</v>
      </c>
      <c r="H15" t="s">
        <v>236</v>
      </c>
      <c r="I15" t="s">
        <v>2757</v>
      </c>
      <c r="J15" s="91">
        <v>11.24</v>
      </c>
      <c r="K15" t="s">
        <v>105</v>
      </c>
      <c r="L15" s="91">
        <v>4.0999999999999996</v>
      </c>
      <c r="M15" s="91">
        <v>2.84</v>
      </c>
      <c r="N15" s="91">
        <v>66541458</v>
      </c>
      <c r="O15" s="91">
        <v>120.95</v>
      </c>
      <c r="P15" s="91">
        <v>80481.893450999996</v>
      </c>
      <c r="Q15" s="91">
        <v>1.53</v>
      </c>
      <c r="R15" s="91">
        <v>21.54</v>
      </c>
      <c r="S15" s="91">
        <v>0.49</v>
      </c>
    </row>
    <row r="16" spans="2:81">
      <c r="B16" t="s">
        <v>2758</v>
      </c>
      <c r="C16" t="s">
        <v>2759</v>
      </c>
      <c r="D16" t="s">
        <v>126</v>
      </c>
      <c r="E16" t="s">
        <v>2760</v>
      </c>
      <c r="F16" t="s">
        <v>130</v>
      </c>
      <c r="G16" t="s">
        <v>239</v>
      </c>
      <c r="H16" t="s">
        <v>236</v>
      </c>
      <c r="I16" t="s">
        <v>2761</v>
      </c>
      <c r="J16" s="91">
        <v>1.35</v>
      </c>
      <c r="K16" t="s">
        <v>105</v>
      </c>
      <c r="L16" s="91">
        <v>5</v>
      </c>
      <c r="M16" s="91">
        <v>0.22</v>
      </c>
      <c r="N16" s="91">
        <v>89044.22</v>
      </c>
      <c r="O16" s="91">
        <v>127.01</v>
      </c>
      <c r="P16" s="91">
        <v>113.095063822</v>
      </c>
      <c r="Q16" s="91">
        <v>0.46</v>
      </c>
      <c r="R16" s="91">
        <v>0.03</v>
      </c>
      <c r="S16" s="91">
        <v>0</v>
      </c>
    </row>
    <row r="17" spans="2:19">
      <c r="B17" t="s">
        <v>2762</v>
      </c>
      <c r="C17" t="s">
        <v>2763</v>
      </c>
      <c r="D17" t="s">
        <v>126</v>
      </c>
      <c r="E17" t="s">
        <v>2764</v>
      </c>
      <c r="F17" t="s">
        <v>1711</v>
      </c>
      <c r="G17" t="s">
        <v>2765</v>
      </c>
      <c r="H17" t="s">
        <v>153</v>
      </c>
      <c r="I17" t="s">
        <v>2766</v>
      </c>
      <c r="J17" s="91">
        <v>0.62</v>
      </c>
      <c r="K17" t="s">
        <v>105</v>
      </c>
      <c r="L17" s="91">
        <v>2.14</v>
      </c>
      <c r="M17" s="91">
        <v>2.0499999999999998</v>
      </c>
      <c r="N17" s="91">
        <v>13276000</v>
      </c>
      <c r="O17" s="91">
        <v>104.14</v>
      </c>
      <c r="P17" s="91">
        <v>13825.626399999999</v>
      </c>
      <c r="Q17" s="91">
        <v>5.1100000000000003</v>
      </c>
      <c r="R17" s="91">
        <v>3.7</v>
      </c>
      <c r="S17" s="91">
        <v>0.08</v>
      </c>
    </row>
    <row r="18" spans="2:19">
      <c r="B18" t="s">
        <v>2767</v>
      </c>
      <c r="C18" t="s">
        <v>2768</v>
      </c>
      <c r="D18" t="s">
        <v>126</v>
      </c>
      <c r="E18" t="s">
        <v>643</v>
      </c>
      <c r="F18" t="s">
        <v>644</v>
      </c>
      <c r="G18" t="s">
        <v>235</v>
      </c>
      <c r="H18" t="s">
        <v>236</v>
      </c>
      <c r="I18" t="s">
        <v>2769</v>
      </c>
      <c r="J18" s="91">
        <v>1.06</v>
      </c>
      <c r="K18" t="s">
        <v>105</v>
      </c>
      <c r="L18" s="91">
        <v>6.85</v>
      </c>
      <c r="M18" s="91">
        <v>4.1100000000000003</v>
      </c>
      <c r="N18" s="91">
        <v>1076800</v>
      </c>
      <c r="O18" s="91">
        <v>122.65</v>
      </c>
      <c r="P18" s="91">
        <v>1320.6952000000001</v>
      </c>
      <c r="Q18" s="91">
        <v>0.21</v>
      </c>
      <c r="R18" s="91">
        <v>0.35</v>
      </c>
      <c r="S18" s="91">
        <v>0.01</v>
      </c>
    </row>
    <row r="19" spans="2:19">
      <c r="B19" t="s">
        <v>2770</v>
      </c>
      <c r="C19" t="s">
        <v>2771</v>
      </c>
      <c r="D19" t="s">
        <v>126</v>
      </c>
      <c r="E19" t="s">
        <v>2772</v>
      </c>
      <c r="F19" t="s">
        <v>130</v>
      </c>
      <c r="G19" t="s">
        <v>235</v>
      </c>
      <c r="H19" t="s">
        <v>236</v>
      </c>
      <c r="I19" t="s">
        <v>2773</v>
      </c>
      <c r="J19" s="91">
        <v>4.21</v>
      </c>
      <c r="K19" t="s">
        <v>105</v>
      </c>
      <c r="L19" s="91">
        <v>5.6</v>
      </c>
      <c r="M19" s="91">
        <v>2.54</v>
      </c>
      <c r="N19" s="91">
        <v>12473061.65</v>
      </c>
      <c r="O19" s="91">
        <v>146.83000000000001</v>
      </c>
      <c r="P19" s="91">
        <v>18314.196420695</v>
      </c>
      <c r="Q19" s="91">
        <v>1.52</v>
      </c>
      <c r="R19" s="91">
        <v>4.9000000000000004</v>
      </c>
      <c r="S19" s="91">
        <v>0.11</v>
      </c>
    </row>
    <row r="20" spans="2:19">
      <c r="B20" t="s">
        <v>2774</v>
      </c>
      <c r="C20" t="s">
        <v>2775</v>
      </c>
      <c r="D20" t="s">
        <v>126</v>
      </c>
      <c r="E20" t="s">
        <v>2776</v>
      </c>
      <c r="F20" t="s">
        <v>505</v>
      </c>
      <c r="G20" t="s">
        <v>542</v>
      </c>
      <c r="H20" t="s">
        <v>236</v>
      </c>
      <c r="I20" t="s">
        <v>2777</v>
      </c>
      <c r="J20" s="91">
        <v>1.58</v>
      </c>
      <c r="K20" t="s">
        <v>105</v>
      </c>
      <c r="L20" s="91">
        <v>5.3</v>
      </c>
      <c r="M20" s="91">
        <v>0.38</v>
      </c>
      <c r="N20" s="91">
        <v>4965051.18</v>
      </c>
      <c r="O20" s="91">
        <v>132.78</v>
      </c>
      <c r="P20" s="91">
        <v>6592.5949568039996</v>
      </c>
      <c r="Q20" s="91">
        <v>2.33</v>
      </c>
      <c r="R20" s="91">
        <v>1.76</v>
      </c>
      <c r="S20" s="91">
        <v>0.04</v>
      </c>
    </row>
    <row r="21" spans="2:19">
      <c r="B21" t="s">
        <v>2778</v>
      </c>
      <c r="C21" t="s">
        <v>2779</v>
      </c>
      <c r="D21" t="s">
        <v>126</v>
      </c>
      <c r="E21" t="s">
        <v>2780</v>
      </c>
      <c r="F21" t="s">
        <v>130</v>
      </c>
      <c r="G21" t="s">
        <v>542</v>
      </c>
      <c r="H21" t="s">
        <v>236</v>
      </c>
      <c r="I21" t="s">
        <v>553</v>
      </c>
      <c r="J21" s="91">
        <v>0.78</v>
      </c>
      <c r="K21" t="s">
        <v>105</v>
      </c>
      <c r="L21" s="91">
        <v>4.95</v>
      </c>
      <c r="M21" s="91">
        <v>0.36</v>
      </c>
      <c r="N21" s="91">
        <v>32000.34</v>
      </c>
      <c r="O21" s="91">
        <v>128.84</v>
      </c>
      <c r="P21" s="91">
        <v>41.229238056</v>
      </c>
      <c r="Q21" s="91">
        <v>0.08</v>
      </c>
      <c r="R21" s="91">
        <v>0.01</v>
      </c>
      <c r="S21" s="91">
        <v>0</v>
      </c>
    </row>
    <row r="22" spans="2:19">
      <c r="B22" t="s">
        <v>2781</v>
      </c>
      <c r="C22" t="s">
        <v>2782</v>
      </c>
      <c r="D22" t="s">
        <v>126</v>
      </c>
      <c r="E22" t="s">
        <v>643</v>
      </c>
      <c r="F22" t="s">
        <v>644</v>
      </c>
      <c r="G22" t="s">
        <v>645</v>
      </c>
      <c r="H22" t="s">
        <v>153</v>
      </c>
      <c r="I22" t="s">
        <v>2783</v>
      </c>
      <c r="J22" s="91">
        <v>2.58</v>
      </c>
      <c r="K22" t="s">
        <v>105</v>
      </c>
      <c r="L22" s="91">
        <v>6</v>
      </c>
      <c r="M22" s="91">
        <v>1.05</v>
      </c>
      <c r="N22" s="91">
        <v>31709544</v>
      </c>
      <c r="O22" s="91">
        <v>123.89</v>
      </c>
      <c r="P22" s="91">
        <v>39284.954061600001</v>
      </c>
      <c r="Q22" s="91">
        <v>0.86</v>
      </c>
      <c r="R22" s="91">
        <v>10.51</v>
      </c>
      <c r="S22" s="91">
        <v>0.24</v>
      </c>
    </row>
    <row r="23" spans="2:19">
      <c r="B23" t="s">
        <v>2784</v>
      </c>
      <c r="C23" t="s">
        <v>2785</v>
      </c>
      <c r="D23" t="s">
        <v>126</v>
      </c>
      <c r="E23" t="s">
        <v>2786</v>
      </c>
      <c r="F23" t="s">
        <v>131</v>
      </c>
      <c r="G23" t="s">
        <v>232</v>
      </c>
      <c r="H23" t="s">
        <v>153</v>
      </c>
      <c r="I23" t="s">
        <v>2787</v>
      </c>
      <c r="J23" s="91">
        <v>1.4</v>
      </c>
      <c r="K23" t="s">
        <v>105</v>
      </c>
      <c r="L23" s="91">
        <v>5.7</v>
      </c>
      <c r="M23" s="91">
        <v>0.06</v>
      </c>
      <c r="N23" s="91">
        <v>0.48</v>
      </c>
      <c r="O23" s="91">
        <v>130.38999999999999</v>
      </c>
      <c r="P23" s="91">
        <v>6.2587199999999997E-4</v>
      </c>
      <c r="Q23" s="91">
        <v>0</v>
      </c>
      <c r="R23" s="91">
        <v>0</v>
      </c>
      <c r="S23" s="91">
        <v>0</v>
      </c>
    </row>
    <row r="24" spans="2:19">
      <c r="B24" t="s">
        <v>2788</v>
      </c>
      <c r="C24" t="s">
        <v>2789</v>
      </c>
      <c r="D24" t="s">
        <v>126</v>
      </c>
      <c r="E24" t="s">
        <v>1631</v>
      </c>
      <c r="F24" t="s">
        <v>458</v>
      </c>
      <c r="G24" t="s">
        <v>676</v>
      </c>
      <c r="H24" t="s">
        <v>236</v>
      </c>
      <c r="I24" t="s">
        <v>553</v>
      </c>
      <c r="J24" s="91">
        <v>0.7</v>
      </c>
      <c r="K24" t="s">
        <v>105</v>
      </c>
      <c r="L24" s="91">
        <v>6.25</v>
      </c>
      <c r="M24" s="91">
        <v>0.52</v>
      </c>
      <c r="N24" s="91">
        <v>6900000</v>
      </c>
      <c r="O24" s="91">
        <v>111.47233522724638</v>
      </c>
      <c r="P24" s="91">
        <v>7691.5911306799999</v>
      </c>
      <c r="Q24" s="91">
        <v>0</v>
      </c>
      <c r="R24" s="91">
        <v>2.06</v>
      </c>
      <c r="S24" s="91">
        <v>0.05</v>
      </c>
    </row>
    <row r="25" spans="2:19">
      <c r="B25" t="s">
        <v>2790</v>
      </c>
      <c r="C25" t="s">
        <v>2791</v>
      </c>
      <c r="D25" t="s">
        <v>126</v>
      </c>
      <c r="E25" t="s">
        <v>1631</v>
      </c>
      <c r="F25" t="s">
        <v>458</v>
      </c>
      <c r="G25" t="s">
        <v>814</v>
      </c>
      <c r="H25" t="s">
        <v>236</v>
      </c>
      <c r="I25" t="s">
        <v>2792</v>
      </c>
      <c r="J25" s="91">
        <v>3.42</v>
      </c>
      <c r="K25" t="s">
        <v>105</v>
      </c>
      <c r="L25" s="91">
        <v>5.75</v>
      </c>
      <c r="M25" s="91">
        <v>7.69</v>
      </c>
      <c r="N25" s="91">
        <v>46869760</v>
      </c>
      <c r="O25" s="91">
        <v>143.04</v>
      </c>
      <c r="P25" s="91">
        <v>67042.504704000006</v>
      </c>
      <c r="Q25" s="91">
        <v>3.6</v>
      </c>
      <c r="R25" s="91">
        <v>17.940000000000001</v>
      </c>
      <c r="S25" s="91">
        <v>0.41</v>
      </c>
    </row>
    <row r="26" spans="2:19">
      <c r="B26" t="s">
        <v>2793</v>
      </c>
      <c r="C26" t="s">
        <v>2794</v>
      </c>
      <c r="D26" t="s">
        <v>126</v>
      </c>
      <c r="E26" t="s">
        <v>2795</v>
      </c>
      <c r="F26" t="s">
        <v>505</v>
      </c>
      <c r="G26" t="s">
        <v>927</v>
      </c>
      <c r="H26" t="s">
        <v>236</v>
      </c>
      <c r="I26" t="s">
        <v>2796</v>
      </c>
      <c r="J26" s="91">
        <v>1.1000000000000001</v>
      </c>
      <c r="K26" t="s">
        <v>105</v>
      </c>
      <c r="L26" s="91">
        <v>6.7</v>
      </c>
      <c r="M26" s="91">
        <v>2.29</v>
      </c>
      <c r="N26" s="91">
        <v>5583571.8300000001</v>
      </c>
      <c r="O26" s="91">
        <v>130.47999999999999</v>
      </c>
      <c r="P26" s="91">
        <v>7285.444523784</v>
      </c>
      <c r="Q26" s="91">
        <v>4.67</v>
      </c>
      <c r="R26" s="91">
        <v>1.95</v>
      </c>
      <c r="S26" s="91">
        <v>0.04</v>
      </c>
    </row>
    <row r="27" spans="2:19">
      <c r="B27" t="s">
        <v>2797</v>
      </c>
      <c r="C27" t="s">
        <v>2798</v>
      </c>
      <c r="D27" t="s">
        <v>126</v>
      </c>
      <c r="E27" t="s">
        <v>2795</v>
      </c>
      <c r="F27" t="s">
        <v>505</v>
      </c>
      <c r="G27" t="s">
        <v>927</v>
      </c>
      <c r="H27" t="s">
        <v>236</v>
      </c>
      <c r="I27" t="s">
        <v>2799</v>
      </c>
      <c r="J27" s="91">
        <v>10</v>
      </c>
      <c r="K27" t="s">
        <v>105</v>
      </c>
      <c r="L27" s="91">
        <v>6.7</v>
      </c>
      <c r="M27" s="91">
        <v>3.91</v>
      </c>
      <c r="N27" s="91">
        <v>128603.39</v>
      </c>
      <c r="O27" s="91">
        <v>130.47999999999999</v>
      </c>
      <c r="P27" s="91">
        <v>167.801703272</v>
      </c>
      <c r="Q27" s="91">
        <v>0.12</v>
      </c>
      <c r="R27" s="91">
        <v>0.04</v>
      </c>
      <c r="S27" s="91">
        <v>0</v>
      </c>
    </row>
    <row r="28" spans="2:19">
      <c r="B28" t="s">
        <v>2800</v>
      </c>
      <c r="C28" t="s">
        <v>2801</v>
      </c>
      <c r="D28" t="s">
        <v>126</v>
      </c>
      <c r="E28" t="s">
        <v>2795</v>
      </c>
      <c r="F28" t="s">
        <v>505</v>
      </c>
      <c r="G28" t="s">
        <v>927</v>
      </c>
      <c r="H28" t="s">
        <v>236</v>
      </c>
      <c r="I28" t="s">
        <v>1126</v>
      </c>
      <c r="J28" s="91">
        <v>9.24</v>
      </c>
      <c r="K28" t="s">
        <v>105</v>
      </c>
      <c r="L28" s="91">
        <v>6.7</v>
      </c>
      <c r="M28" s="91">
        <v>3.74</v>
      </c>
      <c r="N28" s="91">
        <v>100336.49</v>
      </c>
      <c r="O28" s="91">
        <v>130.53</v>
      </c>
      <c r="P28" s="91">
        <v>130.96922039699999</v>
      </c>
      <c r="Q28" s="91">
        <v>0.21</v>
      </c>
      <c r="R28" s="91">
        <v>0.04</v>
      </c>
      <c r="S28" s="91">
        <v>0</v>
      </c>
    </row>
    <row r="29" spans="2:19">
      <c r="B29" t="s">
        <v>2802</v>
      </c>
      <c r="C29" t="s">
        <v>2803</v>
      </c>
      <c r="D29" t="s">
        <v>126</v>
      </c>
      <c r="E29" t="s">
        <v>970</v>
      </c>
      <c r="F29" t="s">
        <v>893</v>
      </c>
      <c r="G29" t="s">
        <v>966</v>
      </c>
      <c r="H29" t="s">
        <v>236</v>
      </c>
      <c r="I29" t="s">
        <v>2804</v>
      </c>
      <c r="K29" t="s">
        <v>105</v>
      </c>
      <c r="L29" s="91">
        <v>4.9000000000000004</v>
      </c>
      <c r="M29" s="91">
        <v>0</v>
      </c>
      <c r="N29" s="91">
        <v>1192722.76</v>
      </c>
      <c r="O29" s="91">
        <v>40.209899999999998</v>
      </c>
      <c r="P29" s="91">
        <v>479.59264697937999</v>
      </c>
      <c r="Q29" s="91">
        <v>0</v>
      </c>
      <c r="R29" s="91">
        <v>0.13</v>
      </c>
      <c r="S29" s="91">
        <v>0</v>
      </c>
    </row>
    <row r="30" spans="2:19">
      <c r="B30" t="s">
        <v>2805</v>
      </c>
      <c r="C30" t="s">
        <v>2806</v>
      </c>
      <c r="D30" t="s">
        <v>126</v>
      </c>
      <c r="E30" t="s">
        <v>2807</v>
      </c>
      <c r="F30" t="s">
        <v>893</v>
      </c>
      <c r="G30" t="s">
        <v>297</v>
      </c>
      <c r="H30" t="s">
        <v>298</v>
      </c>
      <c r="I30" t="s">
        <v>2808</v>
      </c>
      <c r="J30" s="91">
        <v>2.5</v>
      </c>
      <c r="K30" t="s">
        <v>105</v>
      </c>
      <c r="L30" s="91">
        <v>5.6</v>
      </c>
      <c r="M30" s="91">
        <v>22.99</v>
      </c>
      <c r="N30" s="91">
        <v>17807032.760000002</v>
      </c>
      <c r="O30" s="91">
        <v>99.314624999999836</v>
      </c>
      <c r="P30" s="91">
        <v>17684.9878092211</v>
      </c>
      <c r="Q30" s="91">
        <v>2.82</v>
      </c>
      <c r="R30" s="91">
        <v>4.7300000000000004</v>
      </c>
      <c r="S30" s="91">
        <v>0.11</v>
      </c>
    </row>
    <row r="31" spans="2:19">
      <c r="B31" t="s">
        <v>2809</v>
      </c>
      <c r="C31" t="s">
        <v>2810</v>
      </c>
      <c r="D31" t="s">
        <v>126</v>
      </c>
      <c r="E31" t="s">
        <v>2811</v>
      </c>
      <c r="F31" t="s">
        <v>505</v>
      </c>
      <c r="G31" t="s">
        <v>297</v>
      </c>
      <c r="H31" t="s">
        <v>298</v>
      </c>
      <c r="I31" t="s">
        <v>2812</v>
      </c>
      <c r="J31" s="91">
        <v>1.66</v>
      </c>
      <c r="K31" t="s">
        <v>105</v>
      </c>
      <c r="L31" s="91">
        <v>4.5</v>
      </c>
      <c r="M31" s="91">
        <v>57.6</v>
      </c>
      <c r="N31" s="91">
        <v>1.61</v>
      </c>
      <c r="O31" s="91">
        <v>50.6</v>
      </c>
      <c r="P31" s="91">
        <v>8.1466000000000004E-4</v>
      </c>
      <c r="Q31" s="91">
        <v>0</v>
      </c>
      <c r="R31" s="91">
        <v>0</v>
      </c>
      <c r="S31" s="91">
        <v>0</v>
      </c>
    </row>
    <row r="32" spans="2:19">
      <c r="B32" t="s">
        <v>2813</v>
      </c>
      <c r="C32" t="s">
        <v>2814</v>
      </c>
      <c r="D32" t="s">
        <v>126</v>
      </c>
      <c r="E32" t="s">
        <v>2815</v>
      </c>
      <c r="F32" t="s">
        <v>458</v>
      </c>
      <c r="G32" t="s">
        <v>297</v>
      </c>
      <c r="H32" t="s">
        <v>298</v>
      </c>
      <c r="I32" t="s">
        <v>553</v>
      </c>
      <c r="J32" s="91">
        <v>2.98</v>
      </c>
      <c r="K32" t="s">
        <v>105</v>
      </c>
      <c r="L32" s="91">
        <v>4</v>
      </c>
      <c r="M32" s="91">
        <v>1.92</v>
      </c>
      <c r="N32" s="91">
        <v>228.22</v>
      </c>
      <c r="O32" s="91">
        <v>108.359549</v>
      </c>
      <c r="P32" s="91">
        <v>0.2472981627278</v>
      </c>
      <c r="Q32" s="91">
        <v>0</v>
      </c>
      <c r="R32" s="91">
        <v>0</v>
      </c>
      <c r="S32" s="91">
        <v>0</v>
      </c>
    </row>
    <row r="33" spans="2:19">
      <c r="B33" s="92" t="s">
        <v>2749</v>
      </c>
      <c r="C33" s="16"/>
      <c r="D33" s="16"/>
      <c r="E33" s="16"/>
      <c r="J33" s="93">
        <v>4.43</v>
      </c>
      <c r="M33" s="93">
        <v>3.44</v>
      </c>
      <c r="N33" s="93">
        <v>66362868.5</v>
      </c>
      <c r="P33" s="93">
        <v>76860.181627469996</v>
      </c>
      <c r="R33" s="93">
        <v>20.57</v>
      </c>
      <c r="S33" s="93">
        <v>0.46</v>
      </c>
    </row>
    <row r="34" spans="2:19">
      <c r="B34" t="s">
        <v>2816</v>
      </c>
      <c r="C34" t="s">
        <v>2817</v>
      </c>
      <c r="D34" t="s">
        <v>126</v>
      </c>
      <c r="E34" t="s">
        <v>2764</v>
      </c>
      <c r="F34" t="s">
        <v>1711</v>
      </c>
      <c r="G34" t="s">
        <v>2765</v>
      </c>
      <c r="H34" t="s">
        <v>153</v>
      </c>
      <c r="I34" t="s">
        <v>2766</v>
      </c>
      <c r="J34" s="91">
        <v>3.96</v>
      </c>
      <c r="K34" t="s">
        <v>105</v>
      </c>
      <c r="L34" s="91">
        <v>2.5</v>
      </c>
      <c r="M34" s="91">
        <v>2.06</v>
      </c>
      <c r="N34" s="91">
        <v>21082218</v>
      </c>
      <c r="O34" s="91">
        <v>101.83</v>
      </c>
      <c r="P34" s="91">
        <v>21468.0225894</v>
      </c>
      <c r="Q34" s="91">
        <v>2.91</v>
      </c>
      <c r="R34" s="91">
        <v>5.74</v>
      </c>
      <c r="S34" s="91">
        <v>0.13</v>
      </c>
    </row>
    <row r="35" spans="2:19">
      <c r="B35" t="s">
        <v>2818</v>
      </c>
      <c r="C35" t="s">
        <v>2819</v>
      </c>
      <c r="D35" t="s">
        <v>126</v>
      </c>
      <c r="E35" t="s">
        <v>2764</v>
      </c>
      <c r="F35" t="s">
        <v>1711</v>
      </c>
      <c r="G35" t="s">
        <v>239</v>
      </c>
      <c r="H35" t="s">
        <v>236</v>
      </c>
      <c r="I35" t="s">
        <v>2766</v>
      </c>
      <c r="J35" s="91">
        <v>7.39</v>
      </c>
      <c r="K35" t="s">
        <v>105</v>
      </c>
      <c r="L35" s="91">
        <v>3.74</v>
      </c>
      <c r="M35" s="91">
        <v>2.68</v>
      </c>
      <c r="N35" s="91">
        <v>13246000</v>
      </c>
      <c r="O35" s="91">
        <v>102.52</v>
      </c>
      <c r="P35" s="91">
        <v>13579.799199999999</v>
      </c>
      <c r="Q35" s="91">
        <v>2.57</v>
      </c>
      <c r="R35" s="91">
        <v>3.63</v>
      </c>
      <c r="S35" s="91">
        <v>0.08</v>
      </c>
    </row>
    <row r="36" spans="2:19">
      <c r="B36" t="s">
        <v>2820</v>
      </c>
      <c r="C36" t="s">
        <v>2821</v>
      </c>
      <c r="D36" t="s">
        <v>126</v>
      </c>
      <c r="E36" t="s">
        <v>2822</v>
      </c>
      <c r="F36" t="s">
        <v>505</v>
      </c>
      <c r="G36" t="s">
        <v>645</v>
      </c>
      <c r="H36" t="s">
        <v>153</v>
      </c>
      <c r="I36" t="s">
        <v>1458</v>
      </c>
      <c r="J36" s="91">
        <v>5.42</v>
      </c>
      <c r="K36" t="s">
        <v>105</v>
      </c>
      <c r="L36" s="91">
        <v>3.1</v>
      </c>
      <c r="M36" s="91">
        <v>3.02</v>
      </c>
      <c r="N36" s="91">
        <v>18101270.920000002</v>
      </c>
      <c r="O36" s="91">
        <v>98.29</v>
      </c>
      <c r="P36" s="91">
        <v>17791.739187267998</v>
      </c>
      <c r="Q36" s="91">
        <v>2.5499999999999998</v>
      </c>
      <c r="R36" s="91">
        <v>4.76</v>
      </c>
      <c r="S36" s="91">
        <v>0.11</v>
      </c>
    </row>
    <row r="37" spans="2:19">
      <c r="B37" t="s">
        <v>2823</v>
      </c>
      <c r="C37" t="s">
        <v>2824</v>
      </c>
      <c r="D37" t="s">
        <v>126</v>
      </c>
      <c r="E37" t="s">
        <v>1669</v>
      </c>
      <c r="F37" t="s">
        <v>128</v>
      </c>
      <c r="G37" t="s">
        <v>676</v>
      </c>
      <c r="H37" t="s">
        <v>236</v>
      </c>
      <c r="I37" t="s">
        <v>649</v>
      </c>
      <c r="J37" s="91">
        <v>3.42</v>
      </c>
      <c r="K37" t="s">
        <v>109</v>
      </c>
      <c r="L37" s="91">
        <v>4.45</v>
      </c>
      <c r="M37" s="91">
        <v>5.57</v>
      </c>
      <c r="N37" s="91">
        <v>3718975</v>
      </c>
      <c r="O37" s="91">
        <v>99.77</v>
      </c>
      <c r="P37" s="91">
        <v>13906.65924791</v>
      </c>
      <c r="Q37" s="91">
        <v>2.71</v>
      </c>
      <c r="R37" s="91">
        <v>3.72</v>
      </c>
      <c r="S37" s="91">
        <v>0.08</v>
      </c>
    </row>
    <row r="38" spans="2:19">
      <c r="B38" t="s">
        <v>2825</v>
      </c>
      <c r="C38" t="s">
        <v>2826</v>
      </c>
      <c r="D38" t="s">
        <v>126</v>
      </c>
      <c r="E38" t="s">
        <v>564</v>
      </c>
      <c r="F38" t="s">
        <v>505</v>
      </c>
      <c r="G38" t="s">
        <v>814</v>
      </c>
      <c r="H38" t="s">
        <v>236</v>
      </c>
      <c r="I38" t="s">
        <v>2827</v>
      </c>
      <c r="J38" s="91">
        <v>0.99</v>
      </c>
      <c r="K38" t="s">
        <v>105</v>
      </c>
      <c r="L38" s="91">
        <v>3.55</v>
      </c>
      <c r="M38" s="91">
        <v>4.34</v>
      </c>
      <c r="N38" s="91">
        <v>8375000</v>
      </c>
      <c r="O38" s="91">
        <v>97.54</v>
      </c>
      <c r="P38" s="91">
        <v>8168.9750000000004</v>
      </c>
      <c r="Q38" s="91">
        <v>2.62</v>
      </c>
      <c r="R38" s="91">
        <v>2.19</v>
      </c>
      <c r="S38" s="91">
        <v>0.05</v>
      </c>
    </row>
    <row r="39" spans="2:19">
      <c r="B39" t="s">
        <v>2828</v>
      </c>
      <c r="C39" t="s">
        <v>2829</v>
      </c>
      <c r="D39" t="s">
        <v>126</v>
      </c>
      <c r="E39" t="s">
        <v>2830</v>
      </c>
      <c r="F39" t="s">
        <v>130</v>
      </c>
      <c r="G39" t="s">
        <v>913</v>
      </c>
      <c r="H39" t="s">
        <v>153</v>
      </c>
      <c r="I39" t="s">
        <v>2831</v>
      </c>
      <c r="J39" s="91">
        <v>1.45</v>
      </c>
      <c r="K39" t="s">
        <v>105</v>
      </c>
      <c r="L39" s="91">
        <v>5.15</v>
      </c>
      <c r="M39" s="91">
        <v>8.82</v>
      </c>
      <c r="N39" s="91">
        <v>1839404.58</v>
      </c>
      <c r="O39" s="91">
        <v>105.74</v>
      </c>
      <c r="P39" s="91">
        <v>1944.9864028919999</v>
      </c>
      <c r="Q39" s="91">
        <v>2.91</v>
      </c>
      <c r="R39" s="91">
        <v>0.52</v>
      </c>
      <c r="S39" s="91">
        <v>0.01</v>
      </c>
    </row>
    <row r="40" spans="2:19">
      <c r="B40" s="92" t="s">
        <v>452</v>
      </c>
      <c r="C40" s="16"/>
      <c r="D40" s="16"/>
      <c r="E40" s="16"/>
      <c r="J40" s="93">
        <v>1.63</v>
      </c>
      <c r="M40" s="93">
        <v>4.9000000000000004</v>
      </c>
      <c r="N40" s="93">
        <v>990659.07</v>
      </c>
      <c r="P40" s="93">
        <v>3174.4300207248002</v>
      </c>
      <c r="R40" s="93">
        <v>0.85</v>
      </c>
      <c r="S40" s="93">
        <v>0.02</v>
      </c>
    </row>
    <row r="41" spans="2:19">
      <c r="B41" t="s">
        <v>2832</v>
      </c>
      <c r="C41" t="s">
        <v>2833</v>
      </c>
      <c r="D41" t="s">
        <v>126</v>
      </c>
      <c r="E41" t="s">
        <v>1669</v>
      </c>
      <c r="F41" t="s">
        <v>128</v>
      </c>
      <c r="G41" t="s">
        <v>676</v>
      </c>
      <c r="H41" t="s">
        <v>236</v>
      </c>
      <c r="I41" t="s">
        <v>2834</v>
      </c>
      <c r="J41" s="91">
        <v>1.65</v>
      </c>
      <c r="K41" t="s">
        <v>109</v>
      </c>
      <c r="L41" s="91">
        <v>3.7</v>
      </c>
      <c r="M41" s="91">
        <v>5.2</v>
      </c>
      <c r="N41" s="91">
        <v>652809</v>
      </c>
      <c r="O41" s="91">
        <v>100.76</v>
      </c>
      <c r="P41" s="91">
        <v>2465.3232658031998</v>
      </c>
      <c r="Q41" s="91">
        <v>0.97</v>
      </c>
      <c r="R41" s="91">
        <v>0.66</v>
      </c>
      <c r="S41" s="91">
        <v>0.01</v>
      </c>
    </row>
    <row r="42" spans="2:19">
      <c r="B42" t="s">
        <v>2835</v>
      </c>
      <c r="C42" t="s">
        <v>2836</v>
      </c>
      <c r="D42" t="s">
        <v>126</v>
      </c>
      <c r="E42" t="s">
        <v>2837</v>
      </c>
      <c r="F42" t="s">
        <v>130</v>
      </c>
      <c r="G42" t="s">
        <v>297</v>
      </c>
      <c r="H42" t="s">
        <v>298</v>
      </c>
      <c r="I42" t="s">
        <v>2838</v>
      </c>
      <c r="J42" s="91">
        <v>1.58</v>
      </c>
      <c r="K42" t="s">
        <v>109</v>
      </c>
      <c r="L42" s="91">
        <v>4.26</v>
      </c>
      <c r="M42" s="91">
        <v>3.86</v>
      </c>
      <c r="N42" s="91">
        <v>337850.07</v>
      </c>
      <c r="O42" s="91">
        <v>56</v>
      </c>
      <c r="P42" s="91">
        <v>709.10675492159999</v>
      </c>
      <c r="Q42" s="91">
        <v>0</v>
      </c>
      <c r="R42" s="91">
        <v>0.19</v>
      </c>
      <c r="S42" s="91">
        <v>0</v>
      </c>
    </row>
    <row r="43" spans="2:19">
      <c r="B43" s="92" t="s">
        <v>1271</v>
      </c>
      <c r="C43" s="16"/>
      <c r="D43" s="16"/>
      <c r="E43" s="16"/>
      <c r="J43" s="93">
        <v>0</v>
      </c>
      <c r="M43" s="93">
        <v>0</v>
      </c>
      <c r="N43" s="93">
        <v>0</v>
      </c>
      <c r="P43" s="93">
        <v>0</v>
      </c>
      <c r="R43" s="93">
        <v>0</v>
      </c>
      <c r="S43" s="93">
        <v>0</v>
      </c>
    </row>
    <row r="44" spans="2:19">
      <c r="B44" t="s">
        <v>297</v>
      </c>
      <c r="C44" t="s">
        <v>297</v>
      </c>
      <c r="D44" s="16"/>
      <c r="E44" s="16"/>
      <c r="F44" t="s">
        <v>297</v>
      </c>
      <c r="G44" t="s">
        <v>297</v>
      </c>
      <c r="J44" s="91">
        <v>0</v>
      </c>
      <c r="K44" t="s">
        <v>297</v>
      </c>
      <c r="L44" s="91">
        <v>0</v>
      </c>
      <c r="M44" s="91">
        <v>0</v>
      </c>
      <c r="N44" s="91">
        <v>0</v>
      </c>
      <c r="O44" s="91">
        <v>0</v>
      </c>
      <c r="P44" s="91">
        <v>0</v>
      </c>
      <c r="Q44" s="91">
        <v>0</v>
      </c>
      <c r="R44" s="91">
        <v>0</v>
      </c>
      <c r="S44" s="91">
        <v>0</v>
      </c>
    </row>
    <row r="45" spans="2:19">
      <c r="B45" s="92" t="s">
        <v>303</v>
      </c>
      <c r="C45" s="16"/>
      <c r="D45" s="16"/>
      <c r="E45" s="16"/>
      <c r="J45" s="93">
        <v>6.17</v>
      </c>
      <c r="M45" s="93">
        <v>7.89</v>
      </c>
      <c r="N45" s="93">
        <v>5789174.2599999998</v>
      </c>
      <c r="P45" s="93">
        <v>18001.272976453296</v>
      </c>
      <c r="R45" s="93">
        <v>4.82</v>
      </c>
      <c r="S45" s="93">
        <v>0.11</v>
      </c>
    </row>
    <row r="46" spans="2:19">
      <c r="B46" s="92" t="s">
        <v>453</v>
      </c>
      <c r="C46" s="16"/>
      <c r="D46" s="16"/>
      <c r="E46" s="16"/>
      <c r="J46" s="93">
        <v>0</v>
      </c>
      <c r="M46" s="93">
        <v>0</v>
      </c>
      <c r="N46" s="93">
        <v>0</v>
      </c>
      <c r="P46" s="93">
        <v>0</v>
      </c>
      <c r="R46" s="93">
        <v>0</v>
      </c>
      <c r="S46" s="93">
        <v>0</v>
      </c>
    </row>
    <row r="47" spans="2:19">
      <c r="B47" t="s">
        <v>297</v>
      </c>
      <c r="C47" t="s">
        <v>297</v>
      </c>
      <c r="D47" s="16"/>
      <c r="E47" s="16"/>
      <c r="F47" t="s">
        <v>297</v>
      </c>
      <c r="G47" t="s">
        <v>297</v>
      </c>
      <c r="J47" s="91">
        <v>0</v>
      </c>
      <c r="K47" t="s">
        <v>297</v>
      </c>
      <c r="L47" s="91">
        <v>0</v>
      </c>
      <c r="M47" s="91">
        <v>0</v>
      </c>
      <c r="N47" s="91">
        <v>0</v>
      </c>
      <c r="O47" s="91">
        <v>0</v>
      </c>
      <c r="P47" s="91">
        <v>0</v>
      </c>
      <c r="Q47" s="91">
        <v>0</v>
      </c>
      <c r="R47" s="91">
        <v>0</v>
      </c>
      <c r="S47" s="91">
        <v>0</v>
      </c>
    </row>
    <row r="48" spans="2:19">
      <c r="B48" s="92" t="s">
        <v>454</v>
      </c>
      <c r="C48" s="16"/>
      <c r="D48" s="16"/>
      <c r="E48" s="16"/>
      <c r="J48" s="93">
        <v>6.17</v>
      </c>
      <c r="M48" s="93">
        <v>7.89</v>
      </c>
      <c r="N48" s="93">
        <v>5789174.2599999998</v>
      </c>
      <c r="P48" s="93">
        <v>18001.272976453296</v>
      </c>
      <c r="R48" s="93">
        <v>4.82</v>
      </c>
      <c r="S48" s="93">
        <v>0.11</v>
      </c>
    </row>
    <row r="49" spans="2:19">
      <c r="B49" t="s">
        <v>2839</v>
      </c>
      <c r="C49" t="s">
        <v>2840</v>
      </c>
      <c r="D49" t="s">
        <v>1274</v>
      </c>
      <c r="E49" t="s">
        <v>2841</v>
      </c>
      <c r="F49" t="s">
        <v>1962</v>
      </c>
      <c r="G49" t="s">
        <v>1389</v>
      </c>
      <c r="H49" t="s">
        <v>247</v>
      </c>
      <c r="I49" t="s">
        <v>2842</v>
      </c>
      <c r="J49" s="91">
        <v>15.89</v>
      </c>
      <c r="K49" t="s">
        <v>119</v>
      </c>
      <c r="L49" s="91">
        <v>4.5599999999999996</v>
      </c>
      <c r="M49" s="91">
        <v>5.55</v>
      </c>
      <c r="N49" s="91">
        <v>266000</v>
      </c>
      <c r="O49" s="91">
        <v>87.17</v>
      </c>
      <c r="P49" s="91">
        <v>638.04273274000002</v>
      </c>
      <c r="Q49" s="91">
        <v>0.16</v>
      </c>
      <c r="R49" s="91">
        <v>0.17</v>
      </c>
      <c r="S49" s="91">
        <v>0</v>
      </c>
    </row>
    <row r="50" spans="2:19">
      <c r="B50" t="s">
        <v>2843</v>
      </c>
      <c r="C50" t="s">
        <v>2844</v>
      </c>
      <c r="D50" t="s">
        <v>126</v>
      </c>
      <c r="E50" t="s">
        <v>2845</v>
      </c>
      <c r="F50" t="s">
        <v>1304</v>
      </c>
      <c r="G50" t="s">
        <v>1284</v>
      </c>
      <c r="H50" t="s">
        <v>445</v>
      </c>
      <c r="I50" t="s">
        <v>2846</v>
      </c>
      <c r="J50" s="91">
        <v>2.94</v>
      </c>
      <c r="K50" t="s">
        <v>109</v>
      </c>
      <c r="L50" s="91">
        <v>6</v>
      </c>
      <c r="M50" s="91">
        <v>9.24</v>
      </c>
      <c r="N50" s="91">
        <v>3576704.56</v>
      </c>
      <c r="O50" s="91">
        <v>93.071280000000058</v>
      </c>
      <c r="P50" s="91">
        <v>12476.6599148572</v>
      </c>
      <c r="Q50" s="91">
        <v>0.43</v>
      </c>
      <c r="R50" s="91">
        <v>3.34</v>
      </c>
      <c r="S50" s="91">
        <v>0.08</v>
      </c>
    </row>
    <row r="51" spans="2:19">
      <c r="B51" t="s">
        <v>2847</v>
      </c>
      <c r="C51" t="s">
        <v>2844</v>
      </c>
      <c r="D51" t="s">
        <v>126</v>
      </c>
      <c r="E51" t="s">
        <v>2845</v>
      </c>
      <c r="F51" t="s">
        <v>1304</v>
      </c>
      <c r="G51" t="s">
        <v>1284</v>
      </c>
      <c r="H51" t="s">
        <v>445</v>
      </c>
      <c r="I51" t="s">
        <v>2846</v>
      </c>
      <c r="J51" s="91">
        <v>2.94</v>
      </c>
      <c r="K51" t="s">
        <v>109</v>
      </c>
      <c r="L51" s="91">
        <v>6</v>
      </c>
      <c r="M51" s="91">
        <v>9.24</v>
      </c>
      <c r="N51" s="91">
        <v>9469.7000000000007</v>
      </c>
      <c r="O51" s="91">
        <v>93.071280000000058</v>
      </c>
      <c r="P51" s="91">
        <v>33.033264116095701</v>
      </c>
      <c r="Q51" s="91">
        <v>0</v>
      </c>
      <c r="R51" s="91">
        <v>0.01</v>
      </c>
      <c r="S51" s="91">
        <v>0</v>
      </c>
    </row>
    <row r="52" spans="2:19">
      <c r="B52" t="s">
        <v>2848</v>
      </c>
      <c r="C52" t="s">
        <v>2849</v>
      </c>
      <c r="D52" t="s">
        <v>126</v>
      </c>
      <c r="E52" t="s">
        <v>2850</v>
      </c>
      <c r="F52" t="s">
        <v>1342</v>
      </c>
      <c r="G52" t="s">
        <v>297</v>
      </c>
      <c r="H52" t="s">
        <v>298</v>
      </c>
      <c r="I52" t="s">
        <v>469</v>
      </c>
      <c r="J52" s="91">
        <v>13.23</v>
      </c>
      <c r="K52" t="s">
        <v>119</v>
      </c>
      <c r="L52" s="91">
        <v>3.95</v>
      </c>
      <c r="M52" s="91">
        <v>4.72</v>
      </c>
      <c r="N52" s="91">
        <v>1937000</v>
      </c>
      <c r="O52" s="91">
        <v>91.06</v>
      </c>
      <c r="P52" s="91">
        <v>4853.5370647399996</v>
      </c>
      <c r="Q52" s="91">
        <v>0.49</v>
      </c>
      <c r="R52" s="91">
        <v>1.3</v>
      </c>
      <c r="S52" s="91">
        <v>0.03</v>
      </c>
    </row>
    <row r="53" spans="2:19">
      <c r="B53" t="s">
        <v>305</v>
      </c>
      <c r="C53" s="16"/>
      <c r="D53" s="16"/>
      <c r="E53" s="16"/>
    </row>
    <row r="54" spans="2:19">
      <c r="B54" t="s">
        <v>447</v>
      </c>
      <c r="C54" s="16"/>
      <c r="D54" s="16"/>
      <c r="E54" s="16"/>
    </row>
    <row r="55" spans="2:19">
      <c r="B55" t="s">
        <v>448</v>
      </c>
      <c r="C55" s="16"/>
      <c r="D55" s="16"/>
      <c r="E55" s="16"/>
    </row>
    <row r="56" spans="2:19">
      <c r="B56" t="s">
        <v>449</v>
      </c>
      <c r="C56" s="16"/>
      <c r="D56" s="16"/>
      <c r="E56" s="16"/>
    </row>
    <row r="57" spans="2:19">
      <c r="C57" s="16"/>
      <c r="D57" s="16"/>
      <c r="E57" s="16"/>
    </row>
    <row r="58" spans="2:19">
      <c r="C58" s="16"/>
      <c r="D58" s="16"/>
      <c r="E58" s="16"/>
    </row>
    <row r="59" spans="2:19">
      <c r="C59" s="16"/>
      <c r="D59" s="16"/>
      <c r="E59" s="16"/>
    </row>
    <row r="60" spans="2:19">
      <c r="C60" s="16"/>
      <c r="D60" s="16"/>
      <c r="E60" s="16"/>
    </row>
    <row r="61" spans="2:19">
      <c r="C61" s="16"/>
      <c r="D61" s="16"/>
      <c r="E61" s="16"/>
    </row>
    <row r="62" spans="2:19">
      <c r="C62" s="16"/>
      <c r="D62" s="16"/>
      <c r="E62" s="16"/>
    </row>
    <row r="63" spans="2:19"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95">
        <v>43465</v>
      </c>
      <c r="E1" s="16"/>
    </row>
    <row r="2" spans="2:98">
      <c r="B2" s="2" t="s">
        <v>1</v>
      </c>
      <c r="C2" s="12" t="s">
        <v>218</v>
      </c>
      <c r="E2" s="16"/>
    </row>
    <row r="3" spans="2:98">
      <c r="B3" s="2" t="s">
        <v>2</v>
      </c>
      <c r="C3" s="26" t="s">
        <v>4471</v>
      </c>
      <c r="E3" s="16"/>
    </row>
    <row r="4" spans="2:98" s="1" customFormat="1">
      <c r="B4" s="2" t="s">
        <v>3</v>
      </c>
    </row>
    <row r="5" spans="2:98">
      <c r="B5" s="89" t="s">
        <v>219</v>
      </c>
      <c r="C5" t="s">
        <v>220</v>
      </c>
    </row>
    <row r="6" spans="2:98" ht="26.25" customHeight="1">
      <c r="B6" s="113" t="s">
        <v>139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5"/>
    </row>
    <row r="7" spans="2:98" ht="26.25" customHeight="1">
      <c r="B7" s="113" t="s">
        <v>92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/>
    </row>
    <row r="8" spans="2:98" s="19" customFormat="1" ht="78.75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90">
        <v>24483798.780000001</v>
      </c>
      <c r="I11" s="7"/>
      <c r="J11" s="90">
        <v>132670.87578576591</v>
      </c>
      <c r="K11" s="7"/>
      <c r="L11" s="90">
        <v>100</v>
      </c>
      <c r="M11" s="90">
        <v>0.8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92" t="s">
        <v>228</v>
      </c>
      <c r="C12" s="16"/>
      <c r="D12" s="16"/>
      <c r="E12" s="16"/>
      <c r="H12" s="93">
        <v>2678720.9</v>
      </c>
      <c r="J12" s="93">
        <v>52510.636514592159</v>
      </c>
      <c r="L12" s="93">
        <v>39.58</v>
      </c>
      <c r="M12" s="93">
        <v>0.32</v>
      </c>
    </row>
    <row r="13" spans="2:98">
      <c r="B13" t="s">
        <v>2851</v>
      </c>
      <c r="C13" t="s">
        <v>2852</v>
      </c>
      <c r="D13" t="s">
        <v>126</v>
      </c>
      <c r="E13" t="s">
        <v>2853</v>
      </c>
      <c r="F13" t="s">
        <v>1369</v>
      </c>
      <c r="G13" t="s">
        <v>113</v>
      </c>
      <c r="H13" s="91">
        <v>2489</v>
      </c>
      <c r="I13" s="91">
        <v>1</v>
      </c>
      <c r="J13" s="91">
        <v>0.10681792399999999</v>
      </c>
      <c r="K13" s="91">
        <v>0.05</v>
      </c>
      <c r="L13" s="91">
        <v>0</v>
      </c>
      <c r="M13" s="91">
        <v>0</v>
      </c>
    </row>
    <row r="14" spans="2:98">
      <c r="B14" t="s">
        <v>2854</v>
      </c>
      <c r="C14" t="s">
        <v>2855</v>
      </c>
      <c r="D14" t="s">
        <v>126</v>
      </c>
      <c r="E14" t="s">
        <v>2856</v>
      </c>
      <c r="F14" t="s">
        <v>104</v>
      </c>
      <c r="G14" t="s">
        <v>105</v>
      </c>
      <c r="H14" s="91">
        <v>216534</v>
      </c>
      <c r="I14" s="91">
        <v>9.9999999999999995E-7</v>
      </c>
      <c r="J14" s="91">
        <v>2.1653400000000001E-6</v>
      </c>
      <c r="K14" s="91">
        <v>0.57999999999999996</v>
      </c>
      <c r="L14" s="91">
        <v>0</v>
      </c>
      <c r="M14" s="91">
        <v>0</v>
      </c>
    </row>
    <row r="15" spans="2:98">
      <c r="B15" t="s">
        <v>2857</v>
      </c>
      <c r="C15" t="s">
        <v>2858</v>
      </c>
      <c r="D15" t="s">
        <v>126</v>
      </c>
      <c r="E15" t="s">
        <v>2807</v>
      </c>
      <c r="F15" t="s">
        <v>893</v>
      </c>
      <c r="G15" t="s">
        <v>105</v>
      </c>
      <c r="H15" s="91">
        <v>769197</v>
      </c>
      <c r="I15" s="91">
        <v>150.6405</v>
      </c>
      <c r="J15" s="91">
        <v>1158.722206785</v>
      </c>
      <c r="K15" s="91">
        <v>2.82</v>
      </c>
      <c r="L15" s="91">
        <v>0.87</v>
      </c>
      <c r="M15" s="91">
        <v>0.01</v>
      </c>
    </row>
    <row r="16" spans="2:98">
      <c r="B16" t="s">
        <v>2859</v>
      </c>
      <c r="C16" t="s">
        <v>2860</v>
      </c>
      <c r="D16" t="s">
        <v>126</v>
      </c>
      <c r="E16" t="s">
        <v>2861</v>
      </c>
      <c r="F16" t="s">
        <v>505</v>
      </c>
      <c r="G16" t="s">
        <v>109</v>
      </c>
      <c r="H16" s="91">
        <v>1663134.65</v>
      </c>
      <c r="I16" s="91">
        <v>799.94719999999995</v>
      </c>
      <c r="J16" s="91">
        <v>49864.138095263203</v>
      </c>
      <c r="K16" s="91">
        <v>2.87</v>
      </c>
      <c r="L16" s="91">
        <v>37.58</v>
      </c>
      <c r="M16" s="91">
        <v>0.3</v>
      </c>
    </row>
    <row r="17" spans="2:13">
      <c r="B17" t="s">
        <v>2862</v>
      </c>
      <c r="C17" t="s">
        <v>2863</v>
      </c>
      <c r="D17" t="s">
        <v>126</v>
      </c>
      <c r="E17" t="s">
        <v>2864</v>
      </c>
      <c r="F17" t="s">
        <v>130</v>
      </c>
      <c r="G17" t="s">
        <v>105</v>
      </c>
      <c r="H17" s="91">
        <v>0.15</v>
      </c>
      <c r="I17" s="91">
        <v>14032.855611000001</v>
      </c>
      <c r="J17" s="91">
        <v>2.10492834165E-2</v>
      </c>
      <c r="K17" s="91">
        <v>0</v>
      </c>
      <c r="L17" s="91">
        <v>0</v>
      </c>
      <c r="M17" s="91">
        <v>0</v>
      </c>
    </row>
    <row r="18" spans="2:13">
      <c r="B18" t="s">
        <v>2865</v>
      </c>
      <c r="C18" t="s">
        <v>2866</v>
      </c>
      <c r="D18" t="s">
        <v>126</v>
      </c>
      <c r="E18" t="s">
        <v>2837</v>
      </c>
      <c r="F18" t="s">
        <v>130</v>
      </c>
      <c r="G18" t="s">
        <v>109</v>
      </c>
      <c r="H18" s="91">
        <v>27366.1</v>
      </c>
      <c r="I18" s="91">
        <v>1450.4</v>
      </c>
      <c r="J18" s="91">
        <v>1487.6483431711999</v>
      </c>
      <c r="K18" s="91">
        <v>0.28000000000000003</v>
      </c>
      <c r="L18" s="91">
        <v>1.1200000000000001</v>
      </c>
      <c r="M18" s="91">
        <v>0.01</v>
      </c>
    </row>
    <row r="19" spans="2:13">
      <c r="B19" s="92" t="s">
        <v>303</v>
      </c>
      <c r="C19" s="16"/>
      <c r="D19" s="16"/>
      <c r="E19" s="16"/>
      <c r="H19" s="93">
        <v>21805077.879999999</v>
      </c>
      <c r="J19" s="93">
        <v>80160.239271173748</v>
      </c>
      <c r="L19" s="93">
        <v>60.42</v>
      </c>
      <c r="M19" s="93">
        <v>0.48</v>
      </c>
    </row>
    <row r="20" spans="2:13">
      <c r="B20" s="92" t="s">
        <v>453</v>
      </c>
      <c r="C20" s="16"/>
      <c r="D20" s="16"/>
      <c r="E20" s="16"/>
      <c r="H20" s="93">
        <v>122000</v>
      </c>
      <c r="J20" s="93">
        <v>4.5725600000000001E-4</v>
      </c>
      <c r="L20" s="93">
        <v>0</v>
      </c>
      <c r="M20" s="93">
        <v>0</v>
      </c>
    </row>
    <row r="21" spans="2:13">
      <c r="B21" t="s">
        <v>2867</v>
      </c>
      <c r="C21" t="s">
        <v>2868</v>
      </c>
      <c r="D21" t="s">
        <v>1274</v>
      </c>
      <c r="E21" t="s">
        <v>2869</v>
      </c>
      <c r="F21" t="s">
        <v>1962</v>
      </c>
      <c r="G21" t="s">
        <v>109</v>
      </c>
      <c r="H21" s="91">
        <v>79000</v>
      </c>
      <c r="I21" s="91">
        <v>1E-4</v>
      </c>
      <c r="J21" s="91">
        <v>2.9609200000000002E-4</v>
      </c>
      <c r="K21" s="91">
        <v>0.31</v>
      </c>
      <c r="L21" s="91">
        <v>0</v>
      </c>
      <c r="M21" s="91">
        <v>0</v>
      </c>
    </row>
    <row r="22" spans="2:13">
      <c r="B22" t="s">
        <v>2870</v>
      </c>
      <c r="C22" t="s">
        <v>2871</v>
      </c>
      <c r="D22" t="s">
        <v>1274</v>
      </c>
      <c r="E22" t="s">
        <v>2872</v>
      </c>
      <c r="F22" t="s">
        <v>1304</v>
      </c>
      <c r="G22" t="s">
        <v>109</v>
      </c>
      <c r="H22" s="91">
        <v>43000</v>
      </c>
      <c r="I22" s="91">
        <v>1E-4</v>
      </c>
      <c r="J22" s="91">
        <v>1.6116399999999999E-4</v>
      </c>
      <c r="K22" s="91">
        <v>0.1</v>
      </c>
      <c r="L22" s="91">
        <v>0</v>
      </c>
      <c r="M22" s="91">
        <v>0</v>
      </c>
    </row>
    <row r="23" spans="2:13">
      <c r="B23" s="92" t="s">
        <v>454</v>
      </c>
      <c r="C23" s="16"/>
      <c r="D23" s="16"/>
      <c r="E23" s="16"/>
      <c r="H23" s="93">
        <v>21683077.879999999</v>
      </c>
      <c r="J23" s="93">
        <v>80160.238813917749</v>
      </c>
      <c r="L23" s="93">
        <v>60.42</v>
      </c>
      <c r="M23" s="93">
        <v>0.48</v>
      </c>
    </row>
    <row r="24" spans="2:13">
      <c r="B24" t="s">
        <v>2873</v>
      </c>
      <c r="C24" t="s">
        <v>2874</v>
      </c>
      <c r="D24" t="s">
        <v>126</v>
      </c>
      <c r="E24" t="s">
        <v>2875</v>
      </c>
      <c r="F24" t="s">
        <v>1419</v>
      </c>
      <c r="G24" t="s">
        <v>109</v>
      </c>
      <c r="H24" s="91">
        <v>3921650</v>
      </c>
      <c r="I24" s="91">
        <v>22.9495</v>
      </c>
      <c r="J24" s="91">
        <v>3373.1965021790002</v>
      </c>
      <c r="K24" s="91">
        <v>3.1</v>
      </c>
      <c r="L24" s="91">
        <v>2.54</v>
      </c>
      <c r="M24" s="91">
        <v>0.02</v>
      </c>
    </row>
    <row r="25" spans="2:13">
      <c r="B25" t="s">
        <v>2876</v>
      </c>
      <c r="C25" t="s">
        <v>2877</v>
      </c>
      <c r="D25" t="s">
        <v>126</v>
      </c>
      <c r="E25" s="16"/>
      <c r="F25" t="s">
        <v>1442</v>
      </c>
      <c r="G25" t="s">
        <v>116</v>
      </c>
      <c r="H25" s="91">
        <v>4330212.9800000004</v>
      </c>
      <c r="I25" s="91">
        <v>96.961768999999776</v>
      </c>
      <c r="J25" s="91">
        <v>20125.814215697501</v>
      </c>
      <c r="K25" s="91">
        <v>0</v>
      </c>
      <c r="L25" s="91">
        <v>15.17</v>
      </c>
      <c r="M25" s="91">
        <v>0.12</v>
      </c>
    </row>
    <row r="26" spans="2:13">
      <c r="B26" t="s">
        <v>2878</v>
      </c>
      <c r="C26" t="s">
        <v>2879</v>
      </c>
      <c r="D26" t="s">
        <v>126</v>
      </c>
      <c r="E26" t="s">
        <v>2880</v>
      </c>
      <c r="F26" t="s">
        <v>1442</v>
      </c>
      <c r="G26" t="s">
        <v>113</v>
      </c>
      <c r="H26" s="91">
        <v>3633593.92</v>
      </c>
      <c r="I26" s="91">
        <v>104.12180000000014</v>
      </c>
      <c r="J26" s="91">
        <v>16236.682342525401</v>
      </c>
      <c r="K26" s="91">
        <v>3.5</v>
      </c>
      <c r="L26" s="91">
        <v>12.24</v>
      </c>
      <c r="M26" s="91">
        <v>0.1</v>
      </c>
    </row>
    <row r="27" spans="2:13">
      <c r="B27" t="s">
        <v>2881</v>
      </c>
      <c r="C27" t="s">
        <v>2882</v>
      </c>
      <c r="D27" t="s">
        <v>126</v>
      </c>
      <c r="E27" t="s">
        <v>2883</v>
      </c>
      <c r="F27" t="s">
        <v>1442</v>
      </c>
      <c r="G27" t="s">
        <v>109</v>
      </c>
      <c r="H27" s="91">
        <v>2482376.52</v>
      </c>
      <c r="I27" s="91">
        <v>105.51775099999996</v>
      </c>
      <c r="J27" s="91">
        <v>9817.3158364597402</v>
      </c>
      <c r="K27" s="91">
        <v>2.98</v>
      </c>
      <c r="L27" s="91">
        <v>7.4</v>
      </c>
      <c r="M27" s="91">
        <v>0.06</v>
      </c>
    </row>
    <row r="28" spans="2:13">
      <c r="B28" t="s">
        <v>2884</v>
      </c>
      <c r="C28" t="s">
        <v>2885</v>
      </c>
      <c r="D28" t="s">
        <v>126</v>
      </c>
      <c r="E28" t="s">
        <v>2886</v>
      </c>
      <c r="F28" t="s">
        <v>1442</v>
      </c>
      <c r="G28" t="s">
        <v>109</v>
      </c>
      <c r="H28" s="91">
        <v>1614995.6</v>
      </c>
      <c r="I28" s="91">
        <v>103.00639999999989</v>
      </c>
      <c r="J28" s="91">
        <v>6234.9810062885599</v>
      </c>
      <c r="K28" s="91">
        <v>3.74</v>
      </c>
      <c r="L28" s="91">
        <v>4.7</v>
      </c>
      <c r="M28" s="91">
        <v>0.04</v>
      </c>
    </row>
    <row r="29" spans="2:13">
      <c r="B29" t="s">
        <v>2887</v>
      </c>
      <c r="C29" t="s">
        <v>2888</v>
      </c>
      <c r="D29" t="s">
        <v>126</v>
      </c>
      <c r="E29" t="s">
        <v>2889</v>
      </c>
      <c r="F29" t="s">
        <v>1442</v>
      </c>
      <c r="G29" t="s">
        <v>109</v>
      </c>
      <c r="H29" s="91">
        <v>14965.7</v>
      </c>
      <c r="I29" s="91">
        <v>311.1943</v>
      </c>
      <c r="J29" s="91">
        <v>174.55337527091501</v>
      </c>
      <c r="K29" s="91">
        <v>0.06</v>
      </c>
      <c r="L29" s="91">
        <v>0.13</v>
      </c>
      <c r="M29" s="91">
        <v>0</v>
      </c>
    </row>
    <row r="30" spans="2:13">
      <c r="B30" t="s">
        <v>2890</v>
      </c>
      <c r="C30" t="s">
        <v>2891</v>
      </c>
      <c r="D30" t="s">
        <v>126</v>
      </c>
      <c r="E30" t="s">
        <v>2889</v>
      </c>
      <c r="F30" t="s">
        <v>1442</v>
      </c>
      <c r="G30" t="s">
        <v>109</v>
      </c>
      <c r="H30" s="91">
        <v>2008899.05</v>
      </c>
      <c r="I30" s="91">
        <v>102.3425</v>
      </c>
      <c r="J30" s="91">
        <v>7705.7287484029503</v>
      </c>
      <c r="K30" s="91">
        <v>5.43</v>
      </c>
      <c r="L30" s="91">
        <v>5.81</v>
      </c>
      <c r="M30" s="91">
        <v>0.05</v>
      </c>
    </row>
    <row r="31" spans="2:13">
      <c r="B31" t="s">
        <v>2892</v>
      </c>
      <c r="C31" t="s">
        <v>2893</v>
      </c>
      <c r="D31" t="s">
        <v>126</v>
      </c>
      <c r="E31" t="s">
        <v>2894</v>
      </c>
      <c r="F31" t="s">
        <v>1442</v>
      </c>
      <c r="G31" t="s">
        <v>116</v>
      </c>
      <c r="H31" s="91">
        <v>65000</v>
      </c>
      <c r="I31" s="91">
        <v>1E-4</v>
      </c>
      <c r="J31" s="91">
        <v>3.1157100000000002E-4</v>
      </c>
      <c r="K31" s="91">
        <v>0.02</v>
      </c>
      <c r="L31" s="91">
        <v>0</v>
      </c>
      <c r="M31" s="91">
        <v>0</v>
      </c>
    </row>
    <row r="32" spans="2:13">
      <c r="B32" t="s">
        <v>2895</v>
      </c>
      <c r="C32" t="s">
        <v>2896</v>
      </c>
      <c r="D32" t="s">
        <v>126</v>
      </c>
      <c r="E32" t="s">
        <v>2897</v>
      </c>
      <c r="F32" t="s">
        <v>1442</v>
      </c>
      <c r="G32" t="s">
        <v>109</v>
      </c>
      <c r="H32" s="91">
        <v>52256.47</v>
      </c>
      <c r="I32" s="91">
        <v>118.27740000000007</v>
      </c>
      <c r="J32" s="91">
        <v>231.65486249108</v>
      </c>
      <c r="K32" s="91">
        <v>0.06</v>
      </c>
      <c r="L32" s="91">
        <v>0.17</v>
      </c>
      <c r="M32" s="91">
        <v>0</v>
      </c>
    </row>
    <row r="33" spans="2:13">
      <c r="B33" t="s">
        <v>2898</v>
      </c>
      <c r="C33" t="s">
        <v>2899</v>
      </c>
      <c r="D33" t="s">
        <v>126</v>
      </c>
      <c r="E33" t="s">
        <v>2900</v>
      </c>
      <c r="F33" t="s">
        <v>505</v>
      </c>
      <c r="G33" t="s">
        <v>113</v>
      </c>
      <c r="H33" s="91">
        <v>3559127.64</v>
      </c>
      <c r="I33" s="91">
        <v>106.45500000000003</v>
      </c>
      <c r="J33" s="91">
        <v>16260.311613031599</v>
      </c>
      <c r="K33" s="91">
        <v>6.38</v>
      </c>
      <c r="L33" s="91">
        <v>12.26</v>
      </c>
      <c r="M33" s="91">
        <v>0.1</v>
      </c>
    </row>
    <row r="34" spans="2:13">
      <c r="B34" t="s">
        <v>305</v>
      </c>
      <c r="C34" s="16"/>
      <c r="D34" s="16"/>
      <c r="E34" s="16"/>
    </row>
    <row r="35" spans="2:13">
      <c r="B35" t="s">
        <v>447</v>
      </c>
      <c r="C35" s="16"/>
      <c r="D35" s="16"/>
      <c r="E35" s="16"/>
    </row>
    <row r="36" spans="2:13">
      <c r="B36" t="s">
        <v>448</v>
      </c>
      <c r="C36" s="16"/>
      <c r="D36" s="16"/>
      <c r="E36" s="16"/>
    </row>
    <row r="37" spans="2:13">
      <c r="B37" t="s">
        <v>449</v>
      </c>
      <c r="C37" s="16"/>
      <c r="D37" s="16"/>
      <c r="E37" s="16"/>
    </row>
    <row r="38" spans="2:13">
      <c r="C38" s="16"/>
      <c r="D38" s="16"/>
      <c r="E38" s="16"/>
    </row>
    <row r="39" spans="2:13">
      <c r="C39" s="16"/>
      <c r="D39" s="16"/>
      <c r="E39" s="16"/>
    </row>
    <row r="40" spans="2:13">
      <c r="C40" s="16"/>
      <c r="D40" s="16"/>
      <c r="E40" s="16"/>
    </row>
    <row r="41" spans="2:13"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topLeftCell="A4" workbookViewId="0">
      <selection activeCell="H12" sqref="H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95">
        <v>43465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218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26" t="s">
        <v>4471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 s="1" customFormat="1">
      <c r="B4" s="2" t="s">
        <v>3</v>
      </c>
    </row>
    <row r="5" spans="2:55">
      <c r="B5" s="89" t="s">
        <v>219</v>
      </c>
      <c r="C5" t="s">
        <v>220</v>
      </c>
    </row>
    <row r="6" spans="2:55" ht="26.25" customHeight="1">
      <c r="B6" s="113" t="s">
        <v>139</v>
      </c>
      <c r="C6" s="114"/>
      <c r="D6" s="114"/>
      <c r="E6" s="114"/>
      <c r="F6" s="114"/>
      <c r="G6" s="114"/>
      <c r="H6" s="114"/>
      <c r="I6" s="114"/>
      <c r="J6" s="114"/>
      <c r="K6" s="115"/>
    </row>
    <row r="7" spans="2:55" ht="26.25" customHeight="1">
      <c r="B7" s="113" t="s">
        <v>142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55" s="19" customFormat="1" ht="78.75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90">
        <v>215036553.55000001</v>
      </c>
      <c r="G11" s="7"/>
      <c r="H11" s="90">
        <v>652406.28275284008</v>
      </c>
      <c r="I11" s="7"/>
      <c r="J11" s="90">
        <v>100</v>
      </c>
      <c r="K11" s="90">
        <f>H11/'סכום נכסי הקרן'!$C$42*100</f>
        <v>3.9420784721377373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92" t="s">
        <v>228</v>
      </c>
      <c r="C12" s="16"/>
      <c r="F12" s="93">
        <v>51767687.240000002</v>
      </c>
      <c r="H12" s="93">
        <v>77592.430686672349</v>
      </c>
      <c r="J12" s="93">
        <v>11.89</v>
      </c>
      <c r="K12" s="93">
        <f>H12/'סכום נכסי הקרן'!$C$42*100</f>
        <v>0.46884197577025716</v>
      </c>
    </row>
    <row r="13" spans="2:55">
      <c r="B13" s="92" t="s">
        <v>2901</v>
      </c>
      <c r="C13" s="16"/>
      <c r="F13" s="93">
        <v>3954658.4</v>
      </c>
      <c r="H13" s="93">
        <v>4475.4021382368092</v>
      </c>
      <c r="J13" s="93">
        <v>0.69</v>
      </c>
      <c r="K13" s="93">
        <f>H13/'סכום נכסי הקרן'!$C$42*100</f>
        <v>2.7042024103232355E-2</v>
      </c>
    </row>
    <row r="14" spans="2:55">
      <c r="B14" t="s">
        <v>2902</v>
      </c>
      <c r="C14" t="s">
        <v>2903</v>
      </c>
      <c r="D14" t="s">
        <v>109</v>
      </c>
      <c r="E14" t="s">
        <v>543</v>
      </c>
      <c r="F14" s="91">
        <v>697591.03</v>
      </c>
      <c r="G14" s="91">
        <v>104.51169999999998</v>
      </c>
      <c r="H14" s="91">
        <v>2732.5327883879099</v>
      </c>
      <c r="I14" s="91">
        <v>0.23</v>
      </c>
      <c r="J14" s="91">
        <v>0.42</v>
      </c>
      <c r="K14" s="91">
        <f>H14/'סכום נכסי הקרן'!$C$42*100</f>
        <v>1.6510967114023535E-2</v>
      </c>
    </row>
    <row r="15" spans="2:55">
      <c r="B15" t="s">
        <v>2904</v>
      </c>
      <c r="C15" t="s">
        <v>2905</v>
      </c>
      <c r="D15" t="s">
        <v>109</v>
      </c>
      <c r="E15" t="s">
        <v>2906</v>
      </c>
      <c r="F15" s="91">
        <v>1000000</v>
      </c>
      <c r="G15" s="91">
        <v>11.4716</v>
      </c>
      <c r="H15" s="91">
        <v>429.95556800000003</v>
      </c>
      <c r="I15" s="91">
        <v>10</v>
      </c>
      <c r="J15" s="91">
        <v>7.0000000000000007E-2</v>
      </c>
      <c r="K15" s="91">
        <f>H15/'סכום נכסי הקרן'!$C$42*100</f>
        <v>2.597949519181228E-3</v>
      </c>
    </row>
    <row r="16" spans="2:55">
      <c r="B16" t="s">
        <v>2907</v>
      </c>
      <c r="C16" t="s">
        <v>2908</v>
      </c>
      <c r="D16" t="s">
        <v>109</v>
      </c>
      <c r="E16" t="s">
        <v>2909</v>
      </c>
      <c r="F16" s="91">
        <v>499706</v>
      </c>
      <c r="G16" s="91">
        <v>1E-4</v>
      </c>
      <c r="H16" s="91">
        <v>1.8728980880000001E-3</v>
      </c>
      <c r="I16" s="91">
        <v>2.33</v>
      </c>
      <c r="J16" s="91">
        <v>0</v>
      </c>
      <c r="K16" s="91">
        <f>H16/'סכום נכסי הקרן'!$C$42*100</f>
        <v>1.1316738401199264E-8</v>
      </c>
    </row>
    <row r="17" spans="2:11">
      <c r="B17" t="s">
        <v>2910</v>
      </c>
      <c r="C17" t="s">
        <v>2911</v>
      </c>
      <c r="D17" t="s">
        <v>109</v>
      </c>
      <c r="E17" t="s">
        <v>553</v>
      </c>
      <c r="F17" s="91">
        <v>139972.16</v>
      </c>
      <c r="G17" s="91">
        <v>157.04810000000001</v>
      </c>
      <c r="H17" s="91">
        <v>823.898919547981</v>
      </c>
      <c r="I17" s="91">
        <v>0.82</v>
      </c>
      <c r="J17" s="91">
        <v>0.13</v>
      </c>
      <c r="K17" s="91">
        <f>H17/'סכום נכסי הקרן'!$C$42*100</f>
        <v>4.9782999946952899E-3</v>
      </c>
    </row>
    <row r="18" spans="2:11">
      <c r="B18" t="s">
        <v>2912</v>
      </c>
      <c r="C18" t="s">
        <v>2913</v>
      </c>
      <c r="D18" t="s">
        <v>105</v>
      </c>
      <c r="E18" t="s">
        <v>2914</v>
      </c>
      <c r="F18" s="91">
        <v>85097.21</v>
      </c>
      <c r="G18" s="91">
        <v>83.252300000000005</v>
      </c>
      <c r="H18" s="91">
        <v>70.845384560829999</v>
      </c>
      <c r="I18" s="91">
        <v>0.12</v>
      </c>
      <c r="J18" s="91">
        <v>0.01</v>
      </c>
      <c r="K18" s="91">
        <f>H18/'סכום נכסי הקרן'!$C$42*100</f>
        <v>4.280738440303615E-4</v>
      </c>
    </row>
    <row r="19" spans="2:11">
      <c r="B19" t="s">
        <v>2915</v>
      </c>
      <c r="C19" t="s">
        <v>2916</v>
      </c>
      <c r="D19" t="s">
        <v>105</v>
      </c>
      <c r="E19" t="s">
        <v>553</v>
      </c>
      <c r="F19" s="91">
        <v>544792</v>
      </c>
      <c r="G19" s="91">
        <v>75.2226</v>
      </c>
      <c r="H19" s="91">
        <v>409.80670699199999</v>
      </c>
      <c r="I19" s="91">
        <v>0.73</v>
      </c>
      <c r="J19" s="91">
        <v>0.06</v>
      </c>
      <c r="K19" s="91">
        <f>H19/'סכום נכסי הקרן'!$C$42*100</f>
        <v>2.4762026977334286E-3</v>
      </c>
    </row>
    <row r="20" spans="2:11">
      <c r="B20" t="s">
        <v>2917</v>
      </c>
      <c r="C20" t="s">
        <v>2918</v>
      </c>
      <c r="D20" t="s">
        <v>109</v>
      </c>
      <c r="E20" t="s">
        <v>2919</v>
      </c>
      <c r="F20" s="91">
        <v>987500</v>
      </c>
      <c r="G20" s="91">
        <v>0.22589999999999999</v>
      </c>
      <c r="H20" s="91">
        <v>8.3608978500000006</v>
      </c>
      <c r="I20" s="91">
        <v>4.5</v>
      </c>
      <c r="J20" s="91">
        <v>0</v>
      </c>
      <c r="K20" s="91">
        <f>H20/'סכום נכסי הקרן'!$C$42*100</f>
        <v>5.0519616830106648E-5</v>
      </c>
    </row>
    <row r="21" spans="2:11">
      <c r="B21" s="92" t="s">
        <v>2920</v>
      </c>
      <c r="C21" s="16"/>
      <c r="F21" s="93">
        <v>0</v>
      </c>
      <c r="H21" s="93">
        <v>0</v>
      </c>
      <c r="J21" s="93">
        <v>0</v>
      </c>
      <c r="K21" s="93">
        <f>H21/'סכום נכסי הקרן'!$C$42*100</f>
        <v>0</v>
      </c>
    </row>
    <row r="22" spans="2:11">
      <c r="B22" t="s">
        <v>297</v>
      </c>
      <c r="C22" t="s">
        <v>297</v>
      </c>
      <c r="D22" t="s">
        <v>297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f>H22/'סכום נכסי הקרן'!$C$42*100</f>
        <v>0</v>
      </c>
    </row>
    <row r="23" spans="2:11">
      <c r="B23" s="92" t="s">
        <v>2921</v>
      </c>
      <c r="C23" s="16"/>
      <c r="F23" s="93">
        <v>10481037</v>
      </c>
      <c r="H23" s="93">
        <v>10743.1505464693</v>
      </c>
      <c r="J23" s="93">
        <v>1.65</v>
      </c>
      <c r="K23" s="93">
        <f>H23/'סכום נכסי הקרן'!$C$42*100</f>
        <v>6.4914062926361413E-2</v>
      </c>
    </row>
    <row r="24" spans="2:11">
      <c r="B24" t="s">
        <v>2922</v>
      </c>
      <c r="C24" t="s">
        <v>2923</v>
      </c>
      <c r="D24" t="s">
        <v>105</v>
      </c>
      <c r="E24" t="s">
        <v>2924</v>
      </c>
      <c r="F24" s="91">
        <v>10481037</v>
      </c>
      <c r="G24" s="91">
        <v>102.50083600000001</v>
      </c>
      <c r="H24" s="91">
        <v>10743.1505464693</v>
      </c>
      <c r="I24" s="91">
        <v>1.17</v>
      </c>
      <c r="J24" s="91">
        <v>1.65</v>
      </c>
      <c r="K24" s="91">
        <f>H24/'סכום נכסי הקרן'!$C$42*100</f>
        <v>6.4914062926361413E-2</v>
      </c>
    </row>
    <row r="25" spans="2:11">
      <c r="B25" s="92" t="s">
        <v>2925</v>
      </c>
      <c r="C25" s="16"/>
      <c r="F25" s="93">
        <v>37331991.840000004</v>
      </c>
      <c r="H25" s="93">
        <v>62373.878001966244</v>
      </c>
      <c r="J25" s="93">
        <v>9.56</v>
      </c>
      <c r="K25" s="93">
        <f>H25/'סכום נכסי הקרן'!$C$42*100</f>
        <v>0.37688588874066348</v>
      </c>
    </row>
    <row r="26" spans="2:11">
      <c r="B26" t="s">
        <v>2926</v>
      </c>
      <c r="C26" t="s">
        <v>2927</v>
      </c>
      <c r="D26" t="s">
        <v>109</v>
      </c>
      <c r="E26" t="s">
        <v>475</v>
      </c>
      <c r="F26" s="91">
        <v>1393086</v>
      </c>
      <c r="G26" s="91">
        <v>74.578999999999994</v>
      </c>
      <c r="H26" s="91">
        <v>3893.9831305591201</v>
      </c>
      <c r="I26" s="91">
        <v>6.97</v>
      </c>
      <c r="J26" s="91">
        <v>0.6</v>
      </c>
      <c r="K26" s="91">
        <f>H26/'סכום נכסי הקרן'!$C$42*100</f>
        <v>2.3528876829746928E-2</v>
      </c>
    </row>
    <row r="27" spans="2:11">
      <c r="B27" t="s">
        <v>2928</v>
      </c>
      <c r="C27" t="s">
        <v>2929</v>
      </c>
      <c r="D27" t="s">
        <v>105</v>
      </c>
      <c r="E27" t="s">
        <v>2930</v>
      </c>
      <c r="F27" s="91">
        <v>6659656.46</v>
      </c>
      <c r="G27" s="91">
        <v>102.301</v>
      </c>
      <c r="H27" s="91">
        <v>6812.8951551445998</v>
      </c>
      <c r="I27" s="91">
        <v>1.41</v>
      </c>
      <c r="J27" s="91">
        <v>1.04</v>
      </c>
      <c r="K27" s="91">
        <f>H27/'סכום נכסי הקרן'!$C$42*100</f>
        <v>4.1166015769657463E-2</v>
      </c>
    </row>
    <row r="28" spans="2:11">
      <c r="B28" t="s">
        <v>2931</v>
      </c>
      <c r="C28" t="s">
        <v>2932</v>
      </c>
      <c r="D28" t="s">
        <v>105</v>
      </c>
      <c r="E28" t="s">
        <v>2933</v>
      </c>
      <c r="F28" s="91">
        <v>6906873.3499999996</v>
      </c>
      <c r="G28" s="91">
        <v>98.662400000000005</v>
      </c>
      <c r="H28" s="91">
        <v>6814.4870120703999</v>
      </c>
      <c r="I28" s="91">
        <v>0.42</v>
      </c>
      <c r="J28" s="91">
        <v>1.04</v>
      </c>
      <c r="K28" s="91">
        <f>H28/'סכום נכסי הקרן'!$C$42*100</f>
        <v>4.1175634354094506E-2</v>
      </c>
    </row>
    <row r="29" spans="2:11">
      <c r="B29" t="s">
        <v>2934</v>
      </c>
      <c r="C29" t="s">
        <v>2935</v>
      </c>
      <c r="D29" t="s">
        <v>109</v>
      </c>
      <c r="E29" t="s">
        <v>2936</v>
      </c>
      <c r="F29" s="91">
        <v>640072.67000000004</v>
      </c>
      <c r="G29" s="91">
        <v>98.396300000000238</v>
      </c>
      <c r="H29" s="91">
        <v>2360.5197265678598</v>
      </c>
      <c r="I29" s="91">
        <v>1.28</v>
      </c>
      <c r="J29" s="91">
        <v>0.36</v>
      </c>
      <c r="K29" s="91">
        <f>H29/'סכום נכסי הקרן'!$C$42*100</f>
        <v>1.4263127506828276E-2</v>
      </c>
    </row>
    <row r="30" spans="2:11">
      <c r="B30" t="s">
        <v>2937</v>
      </c>
      <c r="C30" t="s">
        <v>2938</v>
      </c>
      <c r="D30" t="s">
        <v>109</v>
      </c>
      <c r="E30" t="s">
        <v>2939</v>
      </c>
      <c r="F30" s="91">
        <v>4997425</v>
      </c>
      <c r="G30" s="91">
        <v>13.561</v>
      </c>
      <c r="H30" s="91">
        <v>2540.0226143290001</v>
      </c>
      <c r="I30" s="91">
        <v>5.58</v>
      </c>
      <c r="J30" s="91">
        <v>0.39</v>
      </c>
      <c r="K30" s="91">
        <f>H30/'סכום נכסי הקרן'!$C$42*100</f>
        <v>1.5347749908905636E-2</v>
      </c>
    </row>
    <row r="31" spans="2:11">
      <c r="B31" t="s">
        <v>2940</v>
      </c>
      <c r="C31" t="s">
        <v>2941</v>
      </c>
      <c r="D31" t="s">
        <v>109</v>
      </c>
      <c r="E31" t="s">
        <v>2942</v>
      </c>
      <c r="F31" s="91">
        <v>616277.27</v>
      </c>
      <c r="G31" s="91">
        <v>98.999300000000005</v>
      </c>
      <c r="H31" s="91">
        <v>2286.6929672299502</v>
      </c>
      <c r="I31" s="91">
        <v>0.28999999999999998</v>
      </c>
      <c r="J31" s="91">
        <v>0.35</v>
      </c>
      <c r="K31" s="91">
        <f>H31/'סכום נכסי הקרן'!$C$42*100</f>
        <v>1.3817039100956925E-2</v>
      </c>
    </row>
    <row r="32" spans="2:11">
      <c r="B32" t="s">
        <v>2943</v>
      </c>
      <c r="C32" t="s">
        <v>2944</v>
      </c>
      <c r="D32" t="s">
        <v>109</v>
      </c>
      <c r="E32" t="s">
        <v>2945</v>
      </c>
      <c r="F32" s="91">
        <v>416151</v>
      </c>
      <c r="G32" s="91">
        <v>108.63640000000032</v>
      </c>
      <c r="H32" s="91">
        <v>1694.4388106850699</v>
      </c>
      <c r="I32" s="91">
        <v>0.01</v>
      </c>
      <c r="J32" s="91">
        <v>0.26</v>
      </c>
      <c r="K32" s="91">
        <f>H32/'סכום נכסי הקרן'!$C$42*100</f>
        <v>1.0238421876888658E-2</v>
      </c>
    </row>
    <row r="33" spans="2:11">
      <c r="B33" t="s">
        <v>2946</v>
      </c>
      <c r="C33" t="s">
        <v>2947</v>
      </c>
      <c r="D33" t="s">
        <v>109</v>
      </c>
      <c r="E33" t="s">
        <v>2948</v>
      </c>
      <c r="F33" s="91">
        <v>4061272.55</v>
      </c>
      <c r="G33" s="91">
        <v>0.37569999999999998</v>
      </c>
      <c r="H33" s="91">
        <v>57.187737236871797</v>
      </c>
      <c r="I33" s="91">
        <v>3.28</v>
      </c>
      <c r="J33" s="91">
        <v>0.01</v>
      </c>
      <c r="K33" s="91">
        <f>H33/'סכום נכסי הקרן'!$C$42*100</f>
        <v>3.4554932070932846E-4</v>
      </c>
    </row>
    <row r="34" spans="2:11">
      <c r="B34" t="s">
        <v>2949</v>
      </c>
      <c r="C34" t="s">
        <v>2950</v>
      </c>
      <c r="D34" t="s">
        <v>109</v>
      </c>
      <c r="E34" t="s">
        <v>2951</v>
      </c>
      <c r="F34" s="91">
        <v>1639046.43</v>
      </c>
      <c r="G34" s="91">
        <v>106.39379999999997</v>
      </c>
      <c r="H34" s="91">
        <v>6535.9264898437395</v>
      </c>
      <c r="I34" s="91">
        <v>0.13</v>
      </c>
      <c r="J34" s="91">
        <v>1</v>
      </c>
      <c r="K34" s="91">
        <f>H34/'סכום נכסי הקרן'!$C$42*100</f>
        <v>3.9492469328117626E-2</v>
      </c>
    </row>
    <row r="35" spans="2:11">
      <c r="B35" t="s">
        <v>2952</v>
      </c>
      <c r="C35" t="s">
        <v>2953</v>
      </c>
      <c r="D35" t="s">
        <v>109</v>
      </c>
      <c r="E35" t="s">
        <v>2954</v>
      </c>
      <c r="F35" s="91">
        <v>4119097</v>
      </c>
      <c r="G35" s="91">
        <v>37.671700000000001</v>
      </c>
      <c r="H35" s="91">
        <v>5815.8985243296602</v>
      </c>
      <c r="I35" s="91">
        <v>1.41</v>
      </c>
      <c r="J35" s="91">
        <v>0.89</v>
      </c>
      <c r="K35" s="91">
        <f>H35/'סכום נכסי הקרן'!$C$42*100</f>
        <v>3.5141795802698043E-2</v>
      </c>
    </row>
    <row r="36" spans="2:11">
      <c r="B36" t="s">
        <v>2955</v>
      </c>
      <c r="C36" t="s">
        <v>2956</v>
      </c>
      <c r="D36" t="s">
        <v>109</v>
      </c>
      <c r="E36" t="s">
        <v>2957</v>
      </c>
      <c r="F36" s="91">
        <v>1479000</v>
      </c>
      <c r="G36" s="91">
        <v>1E-4</v>
      </c>
      <c r="H36" s="91">
        <v>5.543292E-3</v>
      </c>
      <c r="I36" s="91">
        <v>3.84</v>
      </c>
      <c r="J36" s="91">
        <v>0</v>
      </c>
      <c r="K36" s="91">
        <f>H36/'סכום נכסי הקרן'!$C$42*100</f>
        <v>3.3494607019674987E-8</v>
      </c>
    </row>
    <row r="37" spans="2:11">
      <c r="B37" t="s">
        <v>2958</v>
      </c>
      <c r="C37" t="s">
        <v>2959</v>
      </c>
      <c r="D37" t="s">
        <v>109</v>
      </c>
      <c r="E37" t="s">
        <v>2960</v>
      </c>
      <c r="F37" s="91">
        <v>2384881.85</v>
      </c>
      <c r="G37" s="91">
        <v>108.88949999999998</v>
      </c>
      <c r="H37" s="91">
        <v>9733.12843586495</v>
      </c>
      <c r="I37" s="91">
        <v>1.19</v>
      </c>
      <c r="J37" s="91">
        <v>1.49</v>
      </c>
      <c r="K37" s="91">
        <f>H37/'סכום נכסי הקרן'!$C$42*100</f>
        <v>5.8811138224600185E-2</v>
      </c>
    </row>
    <row r="38" spans="2:11">
      <c r="B38" t="s">
        <v>2961</v>
      </c>
      <c r="C38" t="s">
        <v>2962</v>
      </c>
      <c r="D38" t="s">
        <v>105</v>
      </c>
      <c r="E38" t="s">
        <v>2963</v>
      </c>
      <c r="F38" s="91">
        <v>34126.04</v>
      </c>
      <c r="G38" s="91">
        <v>14218.221485579987</v>
      </c>
      <c r="H38" s="91">
        <v>4852.1159514576202</v>
      </c>
      <c r="I38" s="91">
        <v>0.03</v>
      </c>
      <c r="J38" s="91">
        <v>0.74</v>
      </c>
      <c r="K38" s="91">
        <f>H38/'סכום נכסי הקרן'!$C$42*100</f>
        <v>2.9318267377574442E-2</v>
      </c>
    </row>
    <row r="39" spans="2:11">
      <c r="B39" t="s">
        <v>2964</v>
      </c>
      <c r="C39" t="s">
        <v>2965</v>
      </c>
      <c r="D39" t="s">
        <v>113</v>
      </c>
      <c r="E39" t="s">
        <v>2963</v>
      </c>
      <c r="F39" s="91">
        <v>1985026.22</v>
      </c>
      <c r="G39" s="91">
        <v>105.37200000000003</v>
      </c>
      <c r="H39" s="91">
        <v>8976.5759033554004</v>
      </c>
      <c r="I39" s="91">
        <v>2.6</v>
      </c>
      <c r="J39" s="91">
        <v>1.38</v>
      </c>
      <c r="K39" s="91">
        <f>H39/'סכום נכסי הקרן'!$C$42*100</f>
        <v>5.4239769845278424E-2</v>
      </c>
    </row>
    <row r="40" spans="2:11">
      <c r="B40" s="92" t="s">
        <v>303</v>
      </c>
      <c r="C40" s="16"/>
      <c r="F40" s="93">
        <v>163268866.31</v>
      </c>
      <c r="H40" s="93">
        <v>574813.85206616775</v>
      </c>
      <c r="J40" s="93">
        <v>88.11</v>
      </c>
      <c r="K40" s="93">
        <f>H40/'סכום נכסי הקרן'!$C$42*100</f>
        <v>3.47323649636748</v>
      </c>
    </row>
    <row r="41" spans="2:11">
      <c r="B41" s="92" t="s">
        <v>2966</v>
      </c>
      <c r="C41" s="16"/>
      <c r="F41" s="93">
        <v>5528502.6200000001</v>
      </c>
      <c r="H41" s="93">
        <v>21736.39179227201</v>
      </c>
      <c r="J41" s="93">
        <v>3.33</v>
      </c>
      <c r="K41" s="93">
        <f>H41/'סכום נכסי הקרן'!$C$42*100</f>
        <v>0.13133926574819438</v>
      </c>
    </row>
    <row r="42" spans="2:11">
      <c r="B42" t="s">
        <v>2967</v>
      </c>
      <c r="C42" t="s">
        <v>2968</v>
      </c>
      <c r="D42" t="s">
        <v>109</v>
      </c>
      <c r="E42" t="s">
        <v>2969</v>
      </c>
      <c r="F42" s="91">
        <v>703259.99</v>
      </c>
      <c r="G42" s="91">
        <v>98.068599999999975</v>
      </c>
      <c r="H42" s="91">
        <v>2584.9102451211702</v>
      </c>
      <c r="I42" s="91">
        <v>0.03</v>
      </c>
      <c r="J42" s="91">
        <v>0.4</v>
      </c>
      <c r="K42" s="91">
        <f>H42/'סכום נכסי הקרן'!$C$42*100</f>
        <v>1.5618977467083702E-2</v>
      </c>
    </row>
    <row r="43" spans="2:11">
      <c r="B43" t="s">
        <v>2943</v>
      </c>
      <c r="C43" t="s">
        <v>2970</v>
      </c>
      <c r="D43" t="s">
        <v>109</v>
      </c>
      <c r="E43" t="s">
        <v>2971</v>
      </c>
      <c r="F43" s="91">
        <v>1497702</v>
      </c>
      <c r="G43" s="91">
        <v>117.65940000000008</v>
      </c>
      <c r="H43" s="91">
        <v>6604.6775768310199</v>
      </c>
      <c r="I43" s="91">
        <v>0.83</v>
      </c>
      <c r="J43" s="91">
        <v>1.01</v>
      </c>
      <c r="K43" s="91">
        <f>H43/'סכום נכסי הקרן'!$C$42*100</f>
        <v>3.9907888656706927E-2</v>
      </c>
    </row>
    <row r="44" spans="2:11">
      <c r="B44" t="s">
        <v>2943</v>
      </c>
      <c r="C44" t="s">
        <v>2970</v>
      </c>
      <c r="D44" t="s">
        <v>109</v>
      </c>
      <c r="E44" t="s">
        <v>2972</v>
      </c>
      <c r="F44" s="91">
        <v>175271.72</v>
      </c>
      <c r="G44" s="91">
        <v>98.347899999999939</v>
      </c>
      <c r="H44" s="91">
        <v>646.065457565222</v>
      </c>
      <c r="I44" s="91">
        <v>0.9</v>
      </c>
      <c r="J44" s="91">
        <v>0.1</v>
      </c>
      <c r="K44" s="91">
        <f>H44/'סכום נכסי הקרן'!$C$42*100</f>
        <v>3.9037648765631715E-3</v>
      </c>
    </row>
    <row r="45" spans="2:11">
      <c r="B45" t="s">
        <v>2943</v>
      </c>
      <c r="C45" t="s">
        <v>2973</v>
      </c>
      <c r="D45" t="s">
        <v>109</v>
      </c>
      <c r="E45" t="s">
        <v>2974</v>
      </c>
      <c r="F45" s="91">
        <v>192648.91</v>
      </c>
      <c r="G45" s="91">
        <v>100</v>
      </c>
      <c r="H45" s="91">
        <v>722.04811468000003</v>
      </c>
      <c r="I45" s="91">
        <v>2.5299999999999998</v>
      </c>
      <c r="J45" s="91">
        <v>0.11</v>
      </c>
      <c r="K45" s="91">
        <f>H45/'סכום נכסי הקרן'!$C$42*100</f>
        <v>4.3628800089376167E-3</v>
      </c>
    </row>
    <row r="46" spans="2:11">
      <c r="B46" t="s">
        <v>2975</v>
      </c>
      <c r="C46" t="s">
        <v>2970</v>
      </c>
      <c r="D46" t="s">
        <v>109</v>
      </c>
      <c r="E46" t="s">
        <v>2976</v>
      </c>
      <c r="F46" s="91">
        <v>2959620</v>
      </c>
      <c r="G46" s="91">
        <v>100.7756</v>
      </c>
      <c r="H46" s="91">
        <v>11178.690398074599</v>
      </c>
      <c r="I46" s="91">
        <v>0.96</v>
      </c>
      <c r="J46" s="91">
        <v>1.71</v>
      </c>
      <c r="K46" s="91">
        <f>H46/'סכום נכסי הקרן'!$C$42*100</f>
        <v>6.7545754738902952E-2</v>
      </c>
    </row>
    <row r="47" spans="2:11">
      <c r="B47" s="92" t="s">
        <v>2977</v>
      </c>
      <c r="C47" s="16"/>
      <c r="F47" s="93">
        <v>13906040.01</v>
      </c>
      <c r="H47" s="93">
        <v>90299.823082288</v>
      </c>
      <c r="J47" s="93">
        <v>13.84</v>
      </c>
      <c r="K47" s="93">
        <f>H47/'סכום נכסי הקרן'!$C$42*100</f>
        <v>0.54562470966483689</v>
      </c>
    </row>
    <row r="48" spans="2:11">
      <c r="B48" t="s">
        <v>2978</v>
      </c>
      <c r="C48" t="s">
        <v>2979</v>
      </c>
      <c r="D48" t="s">
        <v>105</v>
      </c>
      <c r="E48" t="s">
        <v>2980</v>
      </c>
      <c r="F48" s="91">
        <v>2855.96</v>
      </c>
      <c r="G48" s="91">
        <v>102121</v>
      </c>
      <c r="H48" s="91">
        <v>2916.5349116000002</v>
      </c>
      <c r="I48" s="91">
        <v>0</v>
      </c>
      <c r="J48" s="91">
        <v>0.45</v>
      </c>
      <c r="K48" s="91">
        <f>H48/'סכום נכסי הקרן'!$C$42*100</f>
        <v>1.7622775549836548E-2</v>
      </c>
    </row>
    <row r="49" spans="2:11">
      <c r="B49" t="s">
        <v>2981</v>
      </c>
      <c r="C49" t="s">
        <v>2982</v>
      </c>
      <c r="D49" t="s">
        <v>109</v>
      </c>
      <c r="E49" t="s">
        <v>553</v>
      </c>
      <c r="F49" s="91">
        <v>154616.06</v>
      </c>
      <c r="G49" s="91">
        <v>1E-4</v>
      </c>
      <c r="H49" s="91">
        <v>5.7950099288000005E-4</v>
      </c>
      <c r="I49" s="91">
        <v>25598.69</v>
      </c>
      <c r="J49" s="91">
        <v>0</v>
      </c>
      <c r="K49" s="91">
        <f>H49/'סכום נכסי הקרן'!$C$42*100</f>
        <v>3.5015579233471871E-9</v>
      </c>
    </row>
    <row r="50" spans="2:11">
      <c r="B50" t="s">
        <v>2983</v>
      </c>
      <c r="C50" t="s">
        <v>2984</v>
      </c>
      <c r="D50" t="s">
        <v>109</v>
      </c>
      <c r="E50" t="s">
        <v>553</v>
      </c>
      <c r="F50" s="91">
        <v>1451.91</v>
      </c>
      <c r="G50" s="91">
        <v>1E-4</v>
      </c>
      <c r="H50" s="91">
        <v>5.4417586800000002E-6</v>
      </c>
      <c r="I50" s="91">
        <v>0</v>
      </c>
      <c r="J50" s="91">
        <v>0</v>
      </c>
      <c r="K50" s="91">
        <f>H50/'סכום נכסי הקרן'!$C$42*100</f>
        <v>3.2881105394142203E-11</v>
      </c>
    </row>
    <row r="51" spans="2:11">
      <c r="B51" t="s">
        <v>2985</v>
      </c>
      <c r="C51" t="s">
        <v>2986</v>
      </c>
      <c r="D51" t="s">
        <v>109</v>
      </c>
      <c r="E51" t="s">
        <v>1427</v>
      </c>
      <c r="F51" s="91">
        <v>13678928.130000001</v>
      </c>
      <c r="G51" s="91">
        <v>100.83500000000001</v>
      </c>
      <c r="H51" s="91">
        <v>51696.7156302109</v>
      </c>
      <c r="I51" s="91">
        <v>0.04</v>
      </c>
      <c r="J51" s="91">
        <v>7.92</v>
      </c>
      <c r="K51" s="91">
        <f>H51/'סכום נכסי הקרן'!$C$42*100</f>
        <v>0.31237055061176711</v>
      </c>
    </row>
    <row r="52" spans="2:11">
      <c r="B52" t="s">
        <v>2987</v>
      </c>
      <c r="C52" t="s">
        <v>2988</v>
      </c>
      <c r="D52" t="s">
        <v>109</v>
      </c>
      <c r="E52" t="s">
        <v>2989</v>
      </c>
      <c r="F52" s="91">
        <v>3.08</v>
      </c>
      <c r="G52" s="91">
        <v>60704.32</v>
      </c>
      <c r="H52" s="91">
        <v>7.0076095738879998</v>
      </c>
      <c r="I52" s="91">
        <v>0</v>
      </c>
      <c r="J52" s="91">
        <v>0</v>
      </c>
      <c r="K52" s="91">
        <f>H52/'סכום נכסי הקרן'!$C$42*100</f>
        <v>4.2342551831058268E-5</v>
      </c>
    </row>
    <row r="53" spans="2:11">
      <c r="B53" t="s">
        <v>2990</v>
      </c>
      <c r="C53" t="s">
        <v>2991</v>
      </c>
      <c r="D53" t="s">
        <v>116</v>
      </c>
      <c r="E53" t="s">
        <v>2992</v>
      </c>
      <c r="F53" s="91">
        <v>17507.919999999998</v>
      </c>
      <c r="G53" s="91">
        <v>13205.310000000052</v>
      </c>
      <c r="H53" s="91">
        <v>11082.221494920001</v>
      </c>
      <c r="I53" s="91">
        <v>0</v>
      </c>
      <c r="J53" s="91">
        <v>1.7</v>
      </c>
      <c r="K53" s="91">
        <f>H53/'סכום נכסי הקרן'!$C$42*100</f>
        <v>6.6962854180754053E-2</v>
      </c>
    </row>
    <row r="54" spans="2:11">
      <c r="B54" t="s">
        <v>2993</v>
      </c>
      <c r="C54" t="s">
        <v>2994</v>
      </c>
      <c r="D54" t="s">
        <v>116</v>
      </c>
      <c r="E54" t="s">
        <v>2995</v>
      </c>
      <c r="F54" s="91">
        <v>1122.81</v>
      </c>
      <c r="G54" s="91">
        <v>13271.409999999993</v>
      </c>
      <c r="H54" s="91">
        <v>714.27756543790099</v>
      </c>
      <c r="I54" s="91">
        <v>0</v>
      </c>
      <c r="J54" s="91">
        <v>0.11</v>
      </c>
      <c r="K54" s="91">
        <f>H54/'סכום נכסי הקרן'!$C$42*100</f>
        <v>4.3159274953065213E-3</v>
      </c>
    </row>
    <row r="55" spans="2:11">
      <c r="B55" t="s">
        <v>2996</v>
      </c>
      <c r="C55" t="s">
        <v>2997</v>
      </c>
      <c r="D55" t="s">
        <v>116</v>
      </c>
      <c r="E55" t="s">
        <v>1005</v>
      </c>
      <c r="F55" s="91">
        <v>2133.34</v>
      </c>
      <c r="G55" s="91">
        <v>13271.410000000003</v>
      </c>
      <c r="H55" s="91">
        <v>1357.1280104837799</v>
      </c>
      <c r="I55" s="91">
        <v>0</v>
      </c>
      <c r="J55" s="91">
        <v>0.21</v>
      </c>
      <c r="K55" s="91">
        <f>H55/'סכום נכסי הקרן'!$C$42*100</f>
        <v>8.2002660849451129E-3</v>
      </c>
    </row>
    <row r="56" spans="2:11">
      <c r="B56" t="s">
        <v>2998</v>
      </c>
      <c r="C56" t="s">
        <v>2999</v>
      </c>
      <c r="D56" t="s">
        <v>109</v>
      </c>
      <c r="E56" t="s">
        <v>3000</v>
      </c>
      <c r="F56" s="91">
        <v>35162.160000000003</v>
      </c>
      <c r="G56" s="91">
        <v>1E-4</v>
      </c>
      <c r="H56" s="91">
        <v>1.3178777568000001E-4</v>
      </c>
      <c r="I56" s="91">
        <v>2.56</v>
      </c>
      <c r="J56" s="91">
        <v>0</v>
      </c>
      <c r="K56" s="91">
        <f>H56/'סכום נכסי הקרן'!$C$42*100</f>
        <v>7.9631016305810368E-10</v>
      </c>
    </row>
    <row r="57" spans="2:11">
      <c r="B57" t="s">
        <v>3001</v>
      </c>
      <c r="C57" t="s">
        <v>3002</v>
      </c>
      <c r="D57" t="s">
        <v>113</v>
      </c>
      <c r="E57" t="s">
        <v>3003</v>
      </c>
      <c r="F57" s="91">
        <v>388.63</v>
      </c>
      <c r="G57" s="91">
        <v>287901.77</v>
      </c>
      <c r="H57" s="91">
        <v>1118.872648751</v>
      </c>
      <c r="I57" s="91">
        <v>0</v>
      </c>
      <c r="J57" s="91">
        <v>0.17</v>
      </c>
      <c r="K57" s="91">
        <f>H57/'סכום נכסי הקרן'!$C$42*100</f>
        <v>6.7606396478802839E-3</v>
      </c>
    </row>
    <row r="58" spans="2:11">
      <c r="B58" t="s">
        <v>3004</v>
      </c>
      <c r="C58" t="s">
        <v>3005</v>
      </c>
      <c r="D58" t="s">
        <v>105</v>
      </c>
      <c r="E58" t="s">
        <v>1156</v>
      </c>
      <c r="F58" s="91">
        <v>11870.01</v>
      </c>
      <c r="G58" s="91">
        <v>180345.8</v>
      </c>
      <c r="H58" s="91">
        <v>21407.064494580001</v>
      </c>
      <c r="I58" s="91">
        <v>0</v>
      </c>
      <c r="J58" s="91">
        <v>3.28</v>
      </c>
      <c r="K58" s="91">
        <f>H58/'סכום נכסי הקרן'!$C$42*100</f>
        <v>0.12934934921176702</v>
      </c>
    </row>
    <row r="59" spans="2:11">
      <c r="B59" s="92" t="s">
        <v>3006</v>
      </c>
      <c r="C59" s="16"/>
      <c r="F59" s="93">
        <v>25604855.140000001</v>
      </c>
      <c r="H59" s="93">
        <v>81164.085064610612</v>
      </c>
      <c r="J59" s="93">
        <v>12.44</v>
      </c>
      <c r="K59" s="93">
        <f>H59/'סכום נכסי הקרן'!$C$42*100</f>
        <v>0.49042322384435183</v>
      </c>
    </row>
    <row r="60" spans="2:11">
      <c r="B60" t="s">
        <v>3007</v>
      </c>
      <c r="C60" t="s">
        <v>3008</v>
      </c>
      <c r="D60" t="s">
        <v>109</v>
      </c>
      <c r="E60" t="s">
        <v>3009</v>
      </c>
      <c r="F60" s="91">
        <v>5054334.96</v>
      </c>
      <c r="G60" s="91">
        <v>100</v>
      </c>
      <c r="H60" s="91">
        <v>18943.64743008</v>
      </c>
      <c r="I60" s="91">
        <v>6.74</v>
      </c>
      <c r="J60" s="91">
        <v>2.9</v>
      </c>
      <c r="K60" s="91">
        <f>H60/'סכום נכסי הקרן'!$C$42*100</f>
        <v>0.11446447818188282</v>
      </c>
    </row>
    <row r="61" spans="2:11">
      <c r="B61" t="s">
        <v>3010</v>
      </c>
      <c r="C61" t="s">
        <v>3011</v>
      </c>
      <c r="D61" t="s">
        <v>109</v>
      </c>
      <c r="E61" t="s">
        <v>3009</v>
      </c>
      <c r="F61" s="91">
        <v>1588028.99</v>
      </c>
      <c r="G61" s="91">
        <v>100</v>
      </c>
      <c r="H61" s="91">
        <v>5951.9326545200001</v>
      </c>
      <c r="I61" s="91">
        <v>7.51</v>
      </c>
      <c r="J61" s="91">
        <v>0.91</v>
      </c>
      <c r="K61" s="91">
        <f>H61/'סכום נכסי הקרן'!$C$42*100</f>
        <v>3.5963763999933319E-2</v>
      </c>
    </row>
    <row r="62" spans="2:11">
      <c r="B62" t="s">
        <v>3012</v>
      </c>
      <c r="C62" t="s">
        <v>3013</v>
      </c>
      <c r="D62" t="s">
        <v>109</v>
      </c>
      <c r="E62" t="s">
        <v>3014</v>
      </c>
      <c r="F62" s="91">
        <v>5664576</v>
      </c>
      <c r="G62" s="91">
        <v>37.42319999999998</v>
      </c>
      <c r="H62" s="91">
        <v>7945.2562899087297</v>
      </c>
      <c r="I62" s="91">
        <v>5.19</v>
      </c>
      <c r="J62" s="91">
        <v>1.22</v>
      </c>
      <c r="K62" s="91">
        <f>H62/'סכום נכסי הקרן'!$C$42*100</f>
        <v>4.8008157806064301E-2</v>
      </c>
    </row>
    <row r="63" spans="2:11">
      <c r="B63" t="s">
        <v>3015</v>
      </c>
      <c r="C63" t="s">
        <v>3016</v>
      </c>
      <c r="D63" t="s">
        <v>109</v>
      </c>
      <c r="E63" t="s">
        <v>3017</v>
      </c>
      <c r="F63" s="91">
        <v>5756689.71</v>
      </c>
      <c r="G63" s="91">
        <v>103.15200000000011</v>
      </c>
      <c r="H63" s="91">
        <v>22256.150855082698</v>
      </c>
      <c r="I63" s="91">
        <v>0.06</v>
      </c>
      <c r="J63" s="91">
        <v>3.41</v>
      </c>
      <c r="K63" s="91">
        <f>H63/'סכום נכסי הקרן'!$C$42*100</f>
        <v>0.13447984097925897</v>
      </c>
    </row>
    <row r="64" spans="2:11">
      <c r="B64" t="s">
        <v>3018</v>
      </c>
      <c r="C64" t="s">
        <v>3019</v>
      </c>
      <c r="D64" t="s">
        <v>109</v>
      </c>
      <c r="E64" t="s">
        <v>3020</v>
      </c>
      <c r="F64" s="91">
        <v>1406456.61</v>
      </c>
      <c r="G64" s="91">
        <v>96.770299999999949</v>
      </c>
      <c r="H64" s="91">
        <v>5101.1489886888803</v>
      </c>
      <c r="I64" s="91">
        <v>2.2000000000000002</v>
      </c>
      <c r="J64" s="91">
        <v>0.78</v>
      </c>
      <c r="K64" s="91">
        <f>H64/'סכום נכסי הקרן'!$C$42*100</f>
        <v>3.0823016490011085E-2</v>
      </c>
    </row>
    <row r="65" spans="2:11">
      <c r="B65" t="s">
        <v>3021</v>
      </c>
      <c r="C65" t="s">
        <v>3022</v>
      </c>
      <c r="D65" t="s">
        <v>109</v>
      </c>
      <c r="E65" t="s">
        <v>3023</v>
      </c>
      <c r="F65" s="91">
        <v>6134768.8700000001</v>
      </c>
      <c r="G65" s="91">
        <v>91.183600000000169</v>
      </c>
      <c r="H65" s="91">
        <v>20965.948846330299</v>
      </c>
      <c r="I65" s="91">
        <v>0.03</v>
      </c>
      <c r="J65" s="91">
        <v>3.21</v>
      </c>
      <c r="K65" s="91">
        <f>H65/'סכום נכסי הקרן'!$C$42*100</f>
        <v>0.12668396638720122</v>
      </c>
    </row>
    <row r="66" spans="2:11">
      <c r="B66" s="92" t="s">
        <v>3024</v>
      </c>
      <c r="C66" s="16"/>
      <c r="F66" s="93">
        <v>118229468.54000001</v>
      </c>
      <c r="H66" s="93">
        <v>381613.55212699715</v>
      </c>
      <c r="J66" s="93">
        <v>58.49</v>
      </c>
      <c r="K66" s="93">
        <f>H66/'סכום נכסי הקרן'!$C$42*100</f>
        <v>2.3058492971100972</v>
      </c>
    </row>
    <row r="67" spans="2:11">
      <c r="B67" t="s">
        <v>3025</v>
      </c>
      <c r="C67" t="s">
        <v>3026</v>
      </c>
      <c r="D67" t="s">
        <v>109</v>
      </c>
      <c r="E67" t="s">
        <v>3027</v>
      </c>
      <c r="F67" s="91">
        <v>1008.44</v>
      </c>
      <c r="G67" s="91">
        <v>100</v>
      </c>
      <c r="H67" s="91">
        <v>3.7796331200000002</v>
      </c>
      <c r="I67" s="91">
        <v>0</v>
      </c>
      <c r="J67" s="91">
        <v>0</v>
      </c>
      <c r="K67" s="91">
        <f>H67/'סכום נכסי הקרן'!$C$42*100</f>
        <v>2.2837932050656556E-5</v>
      </c>
    </row>
    <row r="68" spans="2:11">
      <c r="B68" t="s">
        <v>3028</v>
      </c>
      <c r="C68" t="s">
        <v>3029</v>
      </c>
      <c r="D68" t="s">
        <v>109</v>
      </c>
      <c r="E68" t="s">
        <v>3030</v>
      </c>
      <c r="F68" s="91">
        <v>1891182.63</v>
      </c>
      <c r="G68" s="91">
        <v>101.9233</v>
      </c>
      <c r="H68" s="91">
        <v>7224.4789342194199</v>
      </c>
      <c r="I68" s="91">
        <v>0.09</v>
      </c>
      <c r="J68" s="91">
        <v>1.1100000000000001</v>
      </c>
      <c r="K68" s="91">
        <f>H68/'סכום נכסי הקרן'!$C$42*100</f>
        <v>4.3652956189859718E-2</v>
      </c>
    </row>
    <row r="69" spans="2:11">
      <c r="B69" t="s">
        <v>3031</v>
      </c>
      <c r="C69" t="s">
        <v>3032</v>
      </c>
      <c r="D69" t="s">
        <v>109</v>
      </c>
      <c r="E69" t="s">
        <v>3033</v>
      </c>
      <c r="F69" s="91">
        <v>3586350.56</v>
      </c>
      <c r="G69" s="91">
        <v>81.898799999999994</v>
      </c>
      <c r="H69" s="91">
        <v>11008.5434154799</v>
      </c>
      <c r="I69" s="91">
        <v>0.19</v>
      </c>
      <c r="J69" s="91">
        <v>1.69</v>
      </c>
      <c r="K69" s="91">
        <f>H69/'סכום נכסי הקרן'!$C$42*100</f>
        <v>6.6517664153454295E-2</v>
      </c>
    </row>
    <row r="70" spans="2:11">
      <c r="B70" t="s">
        <v>3034</v>
      </c>
      <c r="C70" t="s">
        <v>3035</v>
      </c>
      <c r="D70" t="s">
        <v>109</v>
      </c>
      <c r="E70" t="s">
        <v>3036</v>
      </c>
      <c r="F70" s="91">
        <v>496927.44</v>
      </c>
      <c r="G70" s="91">
        <v>100</v>
      </c>
      <c r="H70" s="91">
        <v>1862.48404512</v>
      </c>
      <c r="I70" s="91">
        <v>0.4</v>
      </c>
      <c r="J70" s="91">
        <v>0.28999999999999998</v>
      </c>
      <c r="K70" s="91">
        <f>H70/'סכום נכסי הקרן'!$C$42*100</f>
        <v>1.1253812927716782E-2</v>
      </c>
    </row>
    <row r="71" spans="2:11">
      <c r="B71" t="s">
        <v>2624</v>
      </c>
      <c r="C71" t="s">
        <v>3037</v>
      </c>
      <c r="D71" t="s">
        <v>116</v>
      </c>
      <c r="E71" t="s">
        <v>3038</v>
      </c>
      <c r="F71" s="91">
        <v>5653878.4699999997</v>
      </c>
      <c r="G71" s="91">
        <v>102.60010000000005</v>
      </c>
      <c r="H71" s="91">
        <v>27805.961986909599</v>
      </c>
      <c r="I71" s="91">
        <v>1.7</v>
      </c>
      <c r="J71" s="91">
        <v>4.26</v>
      </c>
      <c r="K71" s="91">
        <f>H71/'סכום נכסי הקרן'!$C$42*100</f>
        <v>0.16801383898873776</v>
      </c>
    </row>
    <row r="72" spans="2:11">
      <c r="B72" t="s">
        <v>3039</v>
      </c>
      <c r="C72" t="s">
        <v>3040</v>
      </c>
      <c r="D72" t="s">
        <v>109</v>
      </c>
      <c r="E72" t="s">
        <v>553</v>
      </c>
      <c r="F72" s="91">
        <v>534217.32999999996</v>
      </c>
      <c r="G72" s="91">
        <v>49.269600000000032</v>
      </c>
      <c r="H72" s="91">
        <v>986.49886759805702</v>
      </c>
      <c r="I72" s="91">
        <v>0.1</v>
      </c>
      <c r="J72" s="91">
        <v>0.15</v>
      </c>
      <c r="K72" s="91">
        <f>H72/'סכום נכסי הקרן'!$C$42*100</f>
        <v>5.9607886244403708E-3</v>
      </c>
    </row>
    <row r="73" spans="2:11">
      <c r="B73" t="s">
        <v>3041</v>
      </c>
      <c r="C73" t="s">
        <v>3042</v>
      </c>
      <c r="D73" t="s">
        <v>109</v>
      </c>
      <c r="E73" t="s">
        <v>3043</v>
      </c>
      <c r="F73" s="91">
        <v>2635453</v>
      </c>
      <c r="G73" s="91">
        <v>110.58490000000003</v>
      </c>
      <c r="H73" s="91">
        <v>10923.220166109601</v>
      </c>
      <c r="I73" s="91">
        <v>0.15</v>
      </c>
      <c r="J73" s="91">
        <v>1.67</v>
      </c>
      <c r="K73" s="91">
        <f>H73/'סכום נכסי הקרן'!$C$42*100</f>
        <v>6.6002109730685307E-2</v>
      </c>
    </row>
    <row r="74" spans="2:11">
      <c r="B74" t="s">
        <v>3044</v>
      </c>
      <c r="C74" t="s">
        <v>3045</v>
      </c>
      <c r="D74" t="s">
        <v>109</v>
      </c>
      <c r="E74" t="s">
        <v>3046</v>
      </c>
      <c r="F74" s="91">
        <v>104479.67</v>
      </c>
      <c r="G74" s="91">
        <v>82.03049999999989</v>
      </c>
      <c r="H74" s="91">
        <v>321.22307348116499</v>
      </c>
      <c r="I74" s="91">
        <v>0.7</v>
      </c>
      <c r="J74" s="91">
        <v>0.05</v>
      </c>
      <c r="K74" s="91">
        <f>H74/'סכום נכסי הקרן'!$C$42*100</f>
        <v>1.9409478360338591E-3</v>
      </c>
    </row>
    <row r="75" spans="2:11">
      <c r="B75" t="s">
        <v>3047</v>
      </c>
      <c r="C75" t="s">
        <v>3048</v>
      </c>
      <c r="D75" t="s">
        <v>109</v>
      </c>
      <c r="E75" t="s">
        <v>2963</v>
      </c>
      <c r="F75" s="91">
        <v>480048.6</v>
      </c>
      <c r="G75" s="91">
        <v>97.498599999999996</v>
      </c>
      <c r="H75" s="91">
        <v>1754.2164098698599</v>
      </c>
      <c r="I75" s="91">
        <v>3.2</v>
      </c>
      <c r="J75" s="91">
        <v>0.27</v>
      </c>
      <c r="K75" s="91">
        <f>H75/'סכום נכסי הקרן'!$C$42*100</f>
        <v>1.0599620095072759E-2</v>
      </c>
    </row>
    <row r="76" spans="2:11">
      <c r="B76" t="s">
        <v>3049</v>
      </c>
      <c r="C76" t="s">
        <v>3050</v>
      </c>
      <c r="D76" t="s">
        <v>109</v>
      </c>
      <c r="E76" t="s">
        <v>3051</v>
      </c>
      <c r="F76" s="91">
        <v>6125.11</v>
      </c>
      <c r="G76" s="91">
        <v>100</v>
      </c>
      <c r="H76" s="91">
        <v>22.956912280000001</v>
      </c>
      <c r="I76" s="91">
        <v>0.04</v>
      </c>
      <c r="J76" s="91">
        <v>0</v>
      </c>
      <c r="K76" s="91">
        <f>H76/'סכום נכסי הקרן'!$C$42*100</f>
        <v>1.3871409898734381E-4</v>
      </c>
    </row>
    <row r="77" spans="2:11">
      <c r="B77" t="s">
        <v>3052</v>
      </c>
      <c r="C77" t="s">
        <v>3053</v>
      </c>
      <c r="D77" t="s">
        <v>113</v>
      </c>
      <c r="E77" t="s">
        <v>3054</v>
      </c>
      <c r="F77" s="91">
        <v>1049075.06</v>
      </c>
      <c r="G77" s="91">
        <v>101.34909999999996</v>
      </c>
      <c r="H77" s="91">
        <v>4562.9498497224404</v>
      </c>
      <c r="I77" s="91">
        <v>20.98</v>
      </c>
      <c r="J77" s="91">
        <v>0.7</v>
      </c>
      <c r="K77" s="91">
        <f>H77/'סכום נכסי הקרן'!$C$42*100</f>
        <v>2.7571019543429821E-2</v>
      </c>
    </row>
    <row r="78" spans="2:11">
      <c r="B78" t="s">
        <v>3055</v>
      </c>
      <c r="C78" t="s">
        <v>3056</v>
      </c>
      <c r="D78" t="s">
        <v>113</v>
      </c>
      <c r="E78" t="s">
        <v>3057</v>
      </c>
      <c r="F78" s="91">
        <v>2405625.2000000002</v>
      </c>
      <c r="G78" s="91">
        <v>114.27989999999949</v>
      </c>
      <c r="H78" s="91">
        <v>11798.2352866069</v>
      </c>
      <c r="I78" s="91">
        <v>0.01</v>
      </c>
      <c r="J78" s="91">
        <v>1.81</v>
      </c>
      <c r="K78" s="91">
        <f>H78/'סכום נכסי הקרן'!$C$42*100</f>
        <v>7.1289272592993586E-2</v>
      </c>
    </row>
    <row r="79" spans="2:11">
      <c r="B79" t="s">
        <v>3058</v>
      </c>
      <c r="C79" t="s">
        <v>3059</v>
      </c>
      <c r="D79" t="s">
        <v>109</v>
      </c>
      <c r="E79" t="s">
        <v>1168</v>
      </c>
      <c r="F79" s="91">
        <v>4704682.0199999996</v>
      </c>
      <c r="G79" s="91">
        <v>76.128300000000252</v>
      </c>
      <c r="H79" s="91">
        <v>13423.8159694843</v>
      </c>
      <c r="I79" s="91">
        <v>0.13</v>
      </c>
      <c r="J79" s="91">
        <v>2.06</v>
      </c>
      <c r="K79" s="91">
        <f>H79/'סכום נכסי הקרן'!$C$42*100</f>
        <v>8.111162836132646E-2</v>
      </c>
    </row>
    <row r="80" spans="2:11">
      <c r="B80" t="s">
        <v>3060</v>
      </c>
      <c r="C80" t="s">
        <v>3061</v>
      </c>
      <c r="D80" t="s">
        <v>113</v>
      </c>
      <c r="E80" t="s">
        <v>1608</v>
      </c>
      <c r="F80" s="91">
        <v>3268663.74</v>
      </c>
      <c r="G80" s="91">
        <v>89.112400000000065</v>
      </c>
      <c r="H80" s="91">
        <v>12500.5068470324</v>
      </c>
      <c r="I80" s="91">
        <v>0.24</v>
      </c>
      <c r="J80" s="91">
        <v>1.92</v>
      </c>
      <c r="K80" s="91">
        <f>H80/'סכום נכסי הקרן'!$C$42*100</f>
        <v>7.5532655394683651E-2</v>
      </c>
    </row>
    <row r="81" spans="2:11">
      <c r="B81" t="s">
        <v>3062</v>
      </c>
      <c r="C81" t="s">
        <v>3063</v>
      </c>
      <c r="D81" t="s">
        <v>109</v>
      </c>
      <c r="E81" t="s">
        <v>3064</v>
      </c>
      <c r="F81" s="91">
        <v>4850853.04</v>
      </c>
      <c r="G81" s="91">
        <v>126.09010000000015</v>
      </c>
      <c r="H81" s="91">
        <v>22924.437542810902</v>
      </c>
      <c r="I81" s="91">
        <v>0.1</v>
      </c>
      <c r="J81" s="91">
        <v>3.51</v>
      </c>
      <c r="K81" s="91">
        <f>H81/'סכום נכסי הקרן'!$C$42*100</f>
        <v>0.13851787469314891</v>
      </c>
    </row>
    <row r="82" spans="2:11">
      <c r="B82" t="s">
        <v>3065</v>
      </c>
      <c r="C82" t="s">
        <v>3066</v>
      </c>
      <c r="D82" t="s">
        <v>109</v>
      </c>
      <c r="E82" t="s">
        <v>3067</v>
      </c>
      <c r="F82" s="91">
        <v>2259420.65</v>
      </c>
      <c r="G82" s="91">
        <v>101.26390000000005</v>
      </c>
      <c r="H82" s="91">
        <v>8575.3395485473702</v>
      </c>
      <c r="I82" s="91">
        <v>1.51</v>
      </c>
      <c r="J82" s="91">
        <v>1.31</v>
      </c>
      <c r="K82" s="91">
        <f>H82/'סכום נכסי הקרן'!$C$42*100</f>
        <v>5.1815352364420149E-2</v>
      </c>
    </row>
    <row r="83" spans="2:11">
      <c r="B83" t="s">
        <v>3068</v>
      </c>
      <c r="C83" t="s">
        <v>3069</v>
      </c>
      <c r="D83" t="s">
        <v>113</v>
      </c>
      <c r="E83" t="s">
        <v>395</v>
      </c>
      <c r="F83" s="91">
        <v>152662.47</v>
      </c>
      <c r="G83" s="91">
        <v>1E-4</v>
      </c>
      <c r="H83" s="91">
        <v>6.5516625625199997E-4</v>
      </c>
      <c r="I83" s="91">
        <v>8.48</v>
      </c>
      <c r="J83" s="91">
        <v>0</v>
      </c>
      <c r="K83" s="91">
        <f>H83/'סכום נכסי הקרן'!$C$42*100</f>
        <v>3.9587552461087056E-9</v>
      </c>
    </row>
    <row r="84" spans="2:11">
      <c r="B84" t="s">
        <v>3070</v>
      </c>
      <c r="C84" t="s">
        <v>3071</v>
      </c>
      <c r="D84" t="s">
        <v>109</v>
      </c>
      <c r="E84" t="s">
        <v>3072</v>
      </c>
      <c r="F84" s="91">
        <v>2144330.7400000002</v>
      </c>
      <c r="G84" s="91">
        <v>82.226699999999965</v>
      </c>
      <c r="H84" s="91">
        <v>6608.5200923942502</v>
      </c>
      <c r="I84" s="91">
        <v>0.04</v>
      </c>
      <c r="J84" s="91">
        <v>1.01</v>
      </c>
      <c r="K84" s="91">
        <f>H84/'סכום נכסי הקרן'!$C$42*100</f>
        <v>3.9931106547584298E-2</v>
      </c>
    </row>
    <row r="85" spans="2:11">
      <c r="B85" t="s">
        <v>3073</v>
      </c>
      <c r="C85" t="s">
        <v>3074</v>
      </c>
      <c r="D85" t="s">
        <v>116</v>
      </c>
      <c r="E85" t="s">
        <v>3075</v>
      </c>
      <c r="F85" s="91">
        <v>125959.86</v>
      </c>
      <c r="G85" s="91">
        <v>109.63540000000003</v>
      </c>
      <c r="H85" s="91">
        <v>661.95222494619895</v>
      </c>
      <c r="I85" s="91">
        <v>6</v>
      </c>
      <c r="J85" s="91">
        <v>0.1</v>
      </c>
      <c r="K85" s="91">
        <f>H85/'סכום נכסי הקרן'!$C$42*100</f>
        <v>3.9997585623078183E-3</v>
      </c>
    </row>
    <row r="86" spans="2:11">
      <c r="B86" t="s">
        <v>3076</v>
      </c>
      <c r="C86" t="s">
        <v>3077</v>
      </c>
      <c r="D86" t="s">
        <v>109</v>
      </c>
      <c r="E86" t="s">
        <v>332</v>
      </c>
      <c r="F86" s="91">
        <v>2841109.58</v>
      </c>
      <c r="G86" s="91">
        <v>101.82209999999999</v>
      </c>
      <c r="H86" s="91">
        <v>10842.504636339099</v>
      </c>
      <c r="I86" s="91">
        <v>0.05</v>
      </c>
      <c r="J86" s="91">
        <v>1.66</v>
      </c>
      <c r="K86" s="91">
        <f>H86/'סכום נכסי הקרן'!$C$42*100</f>
        <v>6.5514396842739339E-2</v>
      </c>
    </row>
    <row r="87" spans="2:11">
      <c r="B87" t="s">
        <v>3078</v>
      </c>
      <c r="C87" t="s">
        <v>3079</v>
      </c>
      <c r="D87" t="s">
        <v>109</v>
      </c>
      <c r="E87" t="s">
        <v>3080</v>
      </c>
      <c r="F87" s="91">
        <v>1920909.92</v>
      </c>
      <c r="G87" s="91">
        <v>298.32030000000032</v>
      </c>
      <c r="H87" s="91">
        <v>21477.779956804399</v>
      </c>
      <c r="I87" s="91">
        <v>1.42</v>
      </c>
      <c r="J87" s="91">
        <v>3.29</v>
      </c>
      <c r="K87" s="91">
        <f>H87/'סכום נכסי הקרן'!$C$42*100</f>
        <v>0.12977663801730369</v>
      </c>
    </row>
    <row r="88" spans="2:11">
      <c r="B88" t="s">
        <v>3081</v>
      </c>
      <c r="C88" t="s">
        <v>3082</v>
      </c>
      <c r="D88" t="s">
        <v>109</v>
      </c>
      <c r="E88" t="s">
        <v>3083</v>
      </c>
      <c r="F88" s="91">
        <v>1153.43</v>
      </c>
      <c r="G88" s="91">
        <v>100</v>
      </c>
      <c r="H88" s="91">
        <v>4.3230556399999998</v>
      </c>
      <c r="I88" s="91">
        <v>0</v>
      </c>
      <c r="J88" s="91">
        <v>0</v>
      </c>
      <c r="K88" s="91">
        <f>H88/'סכום נכסי הקרן'!$C$42*100</f>
        <v>2.6121490584654304E-5</v>
      </c>
    </row>
    <row r="89" spans="2:11">
      <c r="B89" t="s">
        <v>3084</v>
      </c>
      <c r="C89" t="s">
        <v>3085</v>
      </c>
      <c r="D89" t="s">
        <v>113</v>
      </c>
      <c r="E89" t="s">
        <v>3086</v>
      </c>
      <c r="F89" s="91">
        <v>154705.17000000001</v>
      </c>
      <c r="G89" s="91">
        <v>100.97159999999997</v>
      </c>
      <c r="H89" s="91">
        <v>670.38347775877003</v>
      </c>
      <c r="I89" s="91">
        <v>9.39</v>
      </c>
      <c r="J89" s="91">
        <v>0.1</v>
      </c>
      <c r="K89" s="91">
        <f>H89/'סכום נכסי הקרן'!$C$42*100</f>
        <v>4.0507032896720998E-3</v>
      </c>
    </row>
    <row r="90" spans="2:11">
      <c r="B90" t="s">
        <v>3087</v>
      </c>
      <c r="C90" t="s">
        <v>3088</v>
      </c>
      <c r="D90" t="s">
        <v>109</v>
      </c>
      <c r="E90" t="s">
        <v>3086</v>
      </c>
      <c r="F90" s="91">
        <v>330214.09999999998</v>
      </c>
      <c r="G90" s="91">
        <v>126.77640000000031</v>
      </c>
      <c r="H90" s="91">
        <v>1569.03853892495</v>
      </c>
      <c r="I90" s="91">
        <v>9.43</v>
      </c>
      <c r="J90" s="91">
        <v>0.24</v>
      </c>
      <c r="K90" s="91">
        <f>H90/'סכום נכסי הקרן'!$C$42*100</f>
        <v>9.4807073594564781E-3</v>
      </c>
    </row>
    <row r="91" spans="2:11">
      <c r="B91" t="s">
        <v>3089</v>
      </c>
      <c r="C91" t="s">
        <v>3090</v>
      </c>
      <c r="D91" t="s">
        <v>109</v>
      </c>
      <c r="E91" t="s">
        <v>3091</v>
      </c>
      <c r="F91" s="91">
        <v>144492.97</v>
      </c>
      <c r="G91" s="91">
        <v>108.7318999999999</v>
      </c>
      <c r="H91" s="91">
        <v>588.84809877456701</v>
      </c>
      <c r="I91" s="91">
        <v>0.02</v>
      </c>
      <c r="J91" s="91">
        <v>0.09</v>
      </c>
      <c r="K91" s="91">
        <f>H91/'סכום נכסי הקרן'!$C$42*100</f>
        <v>3.5580365715421241E-3</v>
      </c>
    </row>
    <row r="92" spans="2:11">
      <c r="B92" t="s">
        <v>3092</v>
      </c>
      <c r="C92" t="s">
        <v>3093</v>
      </c>
      <c r="D92" t="s">
        <v>113</v>
      </c>
      <c r="E92" t="s">
        <v>3094</v>
      </c>
      <c r="F92" s="91">
        <v>45599.6</v>
      </c>
      <c r="G92" s="91">
        <v>81.706400000000045</v>
      </c>
      <c r="H92" s="91">
        <v>159.89553832069601</v>
      </c>
      <c r="I92" s="91">
        <v>0.55000000000000004</v>
      </c>
      <c r="J92" s="91">
        <v>0.02</v>
      </c>
      <c r="K92" s="91">
        <f>H92/'סכום נכסי הקרן'!$C$42*100</f>
        <v>9.6614759248675605E-4</v>
      </c>
    </row>
    <row r="93" spans="2:11">
      <c r="B93" t="s">
        <v>3095</v>
      </c>
      <c r="C93" t="s">
        <v>3096</v>
      </c>
      <c r="D93" t="s">
        <v>109</v>
      </c>
      <c r="E93" t="s">
        <v>3097</v>
      </c>
      <c r="F93" s="91">
        <v>105040.57</v>
      </c>
      <c r="G93" s="91">
        <v>92.405900000000102</v>
      </c>
      <c r="H93" s="91">
        <v>363.794687907965</v>
      </c>
      <c r="I93" s="91">
        <v>0.03</v>
      </c>
      <c r="J93" s="91">
        <v>0.06</v>
      </c>
      <c r="K93" s="91">
        <f>H93/'סכום נכסי הקרן'!$C$42*100</f>
        <v>2.1981811723651933E-3</v>
      </c>
    </row>
    <row r="94" spans="2:11">
      <c r="B94" t="s">
        <v>3098</v>
      </c>
      <c r="C94" t="s">
        <v>3099</v>
      </c>
      <c r="D94" t="s">
        <v>109</v>
      </c>
      <c r="E94" t="s">
        <v>2980</v>
      </c>
      <c r="F94" s="91">
        <v>1661500.07</v>
      </c>
      <c r="G94" s="91">
        <v>95.868000000000094</v>
      </c>
      <c r="H94" s="91">
        <v>5969.9901328792903</v>
      </c>
      <c r="I94" s="91">
        <v>1.66</v>
      </c>
      <c r="J94" s="91">
        <v>0.92</v>
      </c>
      <c r="K94" s="91">
        <f>H94/'סכום נכסי הקרן'!$C$42*100</f>
        <v>3.6072873918986968E-2</v>
      </c>
    </row>
    <row r="95" spans="2:11">
      <c r="B95" t="s">
        <v>3100</v>
      </c>
      <c r="C95" t="s">
        <v>3101</v>
      </c>
      <c r="D95" t="s">
        <v>113</v>
      </c>
      <c r="E95" t="s">
        <v>3102</v>
      </c>
      <c r="F95" s="91">
        <v>2688141.08</v>
      </c>
      <c r="G95" s="91">
        <v>104.04820000000007</v>
      </c>
      <c r="H95" s="91">
        <v>12003.4438667419</v>
      </c>
      <c r="I95" s="91">
        <v>0.23</v>
      </c>
      <c r="J95" s="91">
        <v>1.84</v>
      </c>
      <c r="K95" s="91">
        <f>H95/'סכום נכסי הקרן'!$C$42*100</f>
        <v>7.2529218233361684E-2</v>
      </c>
    </row>
    <row r="96" spans="2:11">
      <c r="B96" t="s">
        <v>3103</v>
      </c>
      <c r="C96" t="s">
        <v>3104</v>
      </c>
      <c r="D96" t="s">
        <v>109</v>
      </c>
      <c r="E96" t="s">
        <v>3105</v>
      </c>
      <c r="F96" s="91">
        <v>626932.06999999995</v>
      </c>
      <c r="G96" s="91">
        <v>93.643400000000071</v>
      </c>
      <c r="H96" s="91">
        <v>2200.37773663185</v>
      </c>
      <c r="I96" s="91">
        <v>0.7</v>
      </c>
      <c r="J96" s="91">
        <v>0.34</v>
      </c>
      <c r="K96" s="91">
        <f>H96/'סכום נכסי הקרן'!$C$42*100</f>
        <v>1.3295490763128791E-2</v>
      </c>
    </row>
    <row r="97" spans="2:11">
      <c r="B97" t="s">
        <v>3106</v>
      </c>
      <c r="C97" t="s">
        <v>3107</v>
      </c>
      <c r="D97" t="s">
        <v>113</v>
      </c>
      <c r="E97" t="s">
        <v>3108</v>
      </c>
      <c r="F97" s="91">
        <v>1634889.63</v>
      </c>
      <c r="G97" s="91">
        <v>78.966900000000038</v>
      </c>
      <c r="H97" s="91">
        <v>5540.5485527620704</v>
      </c>
      <c r="I97" s="91">
        <v>0.2</v>
      </c>
      <c r="J97" s="91">
        <v>0.85</v>
      </c>
      <c r="K97" s="91">
        <f>H97/'סכום נכסי הקרן'!$C$42*100</f>
        <v>3.347803010344657E-2</v>
      </c>
    </row>
    <row r="98" spans="2:11">
      <c r="B98" t="s">
        <v>3109</v>
      </c>
      <c r="C98" t="s">
        <v>3110</v>
      </c>
      <c r="D98" t="s">
        <v>109</v>
      </c>
      <c r="E98" t="s">
        <v>3111</v>
      </c>
      <c r="F98" s="91">
        <v>250125.02</v>
      </c>
      <c r="G98" s="91">
        <v>100</v>
      </c>
      <c r="H98" s="91">
        <v>937.46857495999996</v>
      </c>
      <c r="I98" s="91">
        <v>11.58</v>
      </c>
      <c r="J98" s="91">
        <v>0.14000000000000001</v>
      </c>
      <c r="K98" s="91">
        <f>H98/'סכום נכסי הקרן'!$C$42*100</f>
        <v>5.66452958126325E-3</v>
      </c>
    </row>
    <row r="99" spans="2:11">
      <c r="B99" t="s">
        <v>3112</v>
      </c>
      <c r="C99" t="s">
        <v>3113</v>
      </c>
      <c r="D99" t="s">
        <v>109</v>
      </c>
      <c r="E99" t="s">
        <v>459</v>
      </c>
      <c r="F99" s="91">
        <v>331643.23</v>
      </c>
      <c r="G99" s="91">
        <v>100</v>
      </c>
      <c r="H99" s="91">
        <v>1242.99882604</v>
      </c>
      <c r="I99" s="91">
        <v>9.48</v>
      </c>
      <c r="J99" s="91">
        <v>0.19</v>
      </c>
      <c r="K99" s="91">
        <f>H99/'סכום נכסי הקרן'!$C$42*100</f>
        <v>7.5106556183811273E-3</v>
      </c>
    </row>
    <row r="100" spans="2:11">
      <c r="B100" t="s">
        <v>3025</v>
      </c>
      <c r="C100" t="s">
        <v>3114</v>
      </c>
      <c r="D100" t="s">
        <v>109</v>
      </c>
      <c r="E100" t="s">
        <v>3115</v>
      </c>
      <c r="F100" s="91">
        <v>83559.66</v>
      </c>
      <c r="G100" s="91">
        <v>87.103600000000071</v>
      </c>
      <c r="H100" s="91">
        <v>272.79245308508399</v>
      </c>
      <c r="I100" s="91">
        <v>1.67</v>
      </c>
      <c r="J100" s="91">
        <v>0.04</v>
      </c>
      <c r="K100" s="91">
        <f>H100/'סכום נכסי הקרן'!$C$42*100</f>
        <v>1.6483122328785878E-3</v>
      </c>
    </row>
    <row r="101" spans="2:11">
      <c r="B101" t="s">
        <v>3116</v>
      </c>
      <c r="C101" t="s">
        <v>3117</v>
      </c>
      <c r="D101" t="s">
        <v>113</v>
      </c>
      <c r="E101" t="s">
        <v>1005</v>
      </c>
      <c r="F101" s="91">
        <v>128547.38</v>
      </c>
      <c r="G101" s="91">
        <v>96.992700000000042</v>
      </c>
      <c r="H101" s="91">
        <v>535.083445730432</v>
      </c>
      <c r="I101" s="91">
        <v>9.58</v>
      </c>
      <c r="J101" s="91">
        <v>0.08</v>
      </c>
      <c r="K101" s="91">
        <f>H101/'סכום נכסי הקרן'!$C$42*100</f>
        <v>3.2331707832591911E-3</v>
      </c>
    </row>
    <row r="102" spans="2:11">
      <c r="B102" t="s">
        <v>3118</v>
      </c>
      <c r="C102" t="s">
        <v>3119</v>
      </c>
      <c r="D102" t="s">
        <v>109</v>
      </c>
      <c r="E102" t="s">
        <v>1005</v>
      </c>
      <c r="F102" s="91">
        <v>106197.1</v>
      </c>
      <c r="G102" s="91">
        <v>148.20259999999999</v>
      </c>
      <c r="H102" s="91">
        <v>589.8859637406</v>
      </c>
      <c r="I102" s="91">
        <v>10.43</v>
      </c>
      <c r="J102" s="91">
        <v>0.09</v>
      </c>
      <c r="K102" s="91">
        <f>H102/'סכום נכסי הקרן'!$C$42*100</f>
        <v>3.5643077330066047E-3</v>
      </c>
    </row>
    <row r="103" spans="2:11">
      <c r="B103" t="s">
        <v>3120</v>
      </c>
      <c r="C103" t="s">
        <v>3121</v>
      </c>
      <c r="D103" t="s">
        <v>109</v>
      </c>
      <c r="E103" t="s">
        <v>3122</v>
      </c>
      <c r="F103" s="91">
        <v>4029722.58</v>
      </c>
      <c r="G103" s="91">
        <v>101.22860000000009</v>
      </c>
      <c r="H103" s="91">
        <v>15288.960605063799</v>
      </c>
      <c r="I103" s="91">
        <v>4.03</v>
      </c>
      <c r="J103" s="91">
        <v>2.34</v>
      </c>
      <c r="K103" s="91">
        <f>H103/'סכום נכסי הקרן'!$C$42*100</f>
        <v>9.2381517554172565E-2</v>
      </c>
    </row>
    <row r="104" spans="2:11">
      <c r="B104" t="s">
        <v>3123</v>
      </c>
      <c r="C104" t="s">
        <v>3124</v>
      </c>
      <c r="D104" t="s">
        <v>109</v>
      </c>
      <c r="E104" t="s">
        <v>3125</v>
      </c>
      <c r="F104" s="91">
        <v>252930.14</v>
      </c>
      <c r="G104" s="91">
        <v>96.621400000000023</v>
      </c>
      <c r="H104" s="91">
        <v>915.95363930276994</v>
      </c>
      <c r="I104" s="91">
        <v>0.02</v>
      </c>
      <c r="J104" s="91">
        <v>0.14000000000000001</v>
      </c>
      <c r="K104" s="91">
        <f>H104/'סכום נכסי הקרן'!$C$42*100</f>
        <v>5.5345284348519638E-3</v>
      </c>
    </row>
    <row r="105" spans="2:11">
      <c r="B105" t="s">
        <v>3126</v>
      </c>
      <c r="C105" t="s">
        <v>3127</v>
      </c>
      <c r="D105" t="s">
        <v>109</v>
      </c>
      <c r="E105" t="s">
        <v>3051</v>
      </c>
      <c r="F105" s="91">
        <v>7400.29</v>
      </c>
      <c r="G105" s="91">
        <v>100</v>
      </c>
      <c r="H105" s="91">
        <v>27.736286920000001</v>
      </c>
      <c r="I105" s="91">
        <v>0.01</v>
      </c>
      <c r="J105" s="91">
        <v>0</v>
      </c>
      <c r="K105" s="91">
        <f>H105/'סכום נכסי הקרן'!$C$42*100</f>
        <v>1.6759283663396257E-4</v>
      </c>
    </row>
    <row r="106" spans="2:11">
      <c r="B106" t="s">
        <v>3128</v>
      </c>
      <c r="C106" t="s">
        <v>3129</v>
      </c>
      <c r="D106" t="s">
        <v>113</v>
      </c>
      <c r="E106" t="s">
        <v>3130</v>
      </c>
      <c r="F106" s="91">
        <v>4513119.22</v>
      </c>
      <c r="G106" s="91">
        <v>97.981099999999955</v>
      </c>
      <c r="H106" s="91">
        <v>18977.471748698899</v>
      </c>
      <c r="I106" s="91">
        <v>0.22</v>
      </c>
      <c r="J106" s="91">
        <v>2.91</v>
      </c>
      <c r="K106" s="91">
        <f>H106/'סכום נכסי הקרן'!$C$42*100</f>
        <v>0.11466885714294935</v>
      </c>
    </row>
    <row r="107" spans="2:11">
      <c r="B107" t="s">
        <v>3131</v>
      </c>
      <c r="C107" t="s">
        <v>3132</v>
      </c>
      <c r="D107" t="s">
        <v>109</v>
      </c>
      <c r="E107" t="s">
        <v>3133</v>
      </c>
      <c r="F107" s="91">
        <v>1905474.41</v>
      </c>
      <c r="G107" s="91">
        <v>100</v>
      </c>
      <c r="H107" s="91">
        <v>7141.7180886799997</v>
      </c>
      <c r="I107" s="91">
        <v>0.61</v>
      </c>
      <c r="J107" s="91">
        <v>1.0900000000000001</v>
      </c>
      <c r="K107" s="91">
        <f>H107/'סכום נכסי הקרן'!$C$42*100</f>
        <v>4.3152884752533503E-2</v>
      </c>
    </row>
    <row r="108" spans="2:11">
      <c r="B108" t="s">
        <v>3134</v>
      </c>
      <c r="C108" t="s">
        <v>3135</v>
      </c>
      <c r="D108" t="s">
        <v>113</v>
      </c>
      <c r="E108" t="s">
        <v>462</v>
      </c>
      <c r="F108" s="91">
        <v>2239569.9</v>
      </c>
      <c r="G108" s="91">
        <v>112.77449999999956</v>
      </c>
      <c r="H108" s="91">
        <v>10839.1385790069</v>
      </c>
      <c r="I108" s="91">
        <v>0.09</v>
      </c>
      <c r="J108" s="91">
        <v>1.66</v>
      </c>
      <c r="K108" s="91">
        <f>H108/'סכום נכסי הקרן'!$C$42*100</f>
        <v>6.5494057887557522E-2</v>
      </c>
    </row>
    <row r="109" spans="2:11">
      <c r="B109" t="s">
        <v>3136</v>
      </c>
      <c r="C109" t="s">
        <v>3137</v>
      </c>
      <c r="D109" t="s">
        <v>113</v>
      </c>
      <c r="E109" t="s">
        <v>3138</v>
      </c>
      <c r="F109" s="91">
        <v>2397688.64</v>
      </c>
      <c r="G109" s="91">
        <v>100</v>
      </c>
      <c r="H109" s="91">
        <v>10289.920567424</v>
      </c>
      <c r="I109" s="91">
        <v>0.16</v>
      </c>
      <c r="J109" s="91">
        <v>1.58</v>
      </c>
      <c r="K109" s="91">
        <f>H109/'סכום נכסי הקרן'!$C$42*100</f>
        <v>6.2175480863995249E-2</v>
      </c>
    </row>
    <row r="110" spans="2:11">
      <c r="B110" t="s">
        <v>3139</v>
      </c>
      <c r="C110" t="s">
        <v>3140</v>
      </c>
      <c r="D110" t="s">
        <v>109</v>
      </c>
      <c r="E110" t="s">
        <v>3051</v>
      </c>
      <c r="F110" s="91">
        <v>158064.76999999999</v>
      </c>
      <c r="G110" s="91">
        <v>100</v>
      </c>
      <c r="H110" s="91">
        <v>592.42675796000003</v>
      </c>
      <c r="I110" s="91">
        <v>0.01</v>
      </c>
      <c r="J110" s="91">
        <v>0.09</v>
      </c>
      <c r="K110" s="91">
        <f>H110/'סכום נכסי הקרן'!$C$42*100</f>
        <v>3.5796601452368583E-3</v>
      </c>
    </row>
    <row r="111" spans="2:11">
      <c r="B111" t="s">
        <v>3141</v>
      </c>
      <c r="C111" t="s">
        <v>3142</v>
      </c>
      <c r="D111" t="s">
        <v>109</v>
      </c>
      <c r="E111" t="s">
        <v>3143</v>
      </c>
      <c r="F111" s="91">
        <v>4386793.8099999996</v>
      </c>
      <c r="G111" s="91">
        <v>106.4999000000003</v>
      </c>
      <c r="H111" s="91">
        <v>17510.397466169001</v>
      </c>
      <c r="I111" s="91">
        <v>0.05</v>
      </c>
      <c r="J111" s="91">
        <v>2.68</v>
      </c>
      <c r="K111" s="91">
        <f>H111/'סכום נכסי הקרן'!$C$42*100</f>
        <v>0.10580425528506227</v>
      </c>
    </row>
    <row r="112" spans="2:11">
      <c r="B112" t="s">
        <v>3144</v>
      </c>
      <c r="C112" t="s">
        <v>3145</v>
      </c>
      <c r="D112" t="s">
        <v>113</v>
      </c>
      <c r="E112" t="s">
        <v>3146</v>
      </c>
      <c r="F112" s="91">
        <v>3904917.21</v>
      </c>
      <c r="G112" s="91">
        <v>107.7607</v>
      </c>
      <c r="H112" s="91">
        <v>18058.9074002335</v>
      </c>
      <c r="I112" s="91">
        <v>0.69</v>
      </c>
      <c r="J112" s="91">
        <v>2.77</v>
      </c>
      <c r="K112" s="91">
        <f>H112/'סכום נכסי הקרן'!$C$42*100</f>
        <v>0.10911855384409148</v>
      </c>
    </row>
    <row r="113" spans="2:11">
      <c r="B113" t="s">
        <v>3147</v>
      </c>
      <c r="C113" t="s">
        <v>3148</v>
      </c>
      <c r="D113" t="s">
        <v>109</v>
      </c>
      <c r="E113" t="s">
        <v>3125</v>
      </c>
      <c r="F113" s="91">
        <v>119791.67999999999</v>
      </c>
      <c r="G113" s="91">
        <v>104.0771</v>
      </c>
      <c r="H113" s="91">
        <v>467.28454828163001</v>
      </c>
      <c r="I113" s="91">
        <v>0.46</v>
      </c>
      <c r="J113" s="91">
        <v>7.0000000000000007E-2</v>
      </c>
      <c r="K113" s="91">
        <f>H113/'סכום נכסי הקרן'!$C$42*100</f>
        <v>2.8235049337216119E-3</v>
      </c>
    </row>
    <row r="114" spans="2:11">
      <c r="B114" t="s">
        <v>3149</v>
      </c>
      <c r="C114" t="s">
        <v>3150</v>
      </c>
      <c r="D114" t="s">
        <v>109</v>
      </c>
      <c r="E114" t="s">
        <v>3151</v>
      </c>
      <c r="F114" s="91">
        <v>2606039.5</v>
      </c>
      <c r="G114" s="91">
        <v>120.38979999999999</v>
      </c>
      <c r="H114" s="91">
        <v>11758.9967209073</v>
      </c>
      <c r="I114" s="91">
        <v>0.13</v>
      </c>
      <c r="J114" s="91">
        <v>1.8</v>
      </c>
      <c r="K114" s="91">
        <f>H114/'סכום נכסי הקרן'!$C$42*100</f>
        <v>7.1052178761724413E-2</v>
      </c>
    </row>
    <row r="115" spans="2:11">
      <c r="B115" t="s">
        <v>3152</v>
      </c>
      <c r="C115" t="s">
        <v>3153</v>
      </c>
      <c r="D115" t="s">
        <v>109</v>
      </c>
      <c r="E115" t="s">
        <v>3138</v>
      </c>
      <c r="F115" s="91">
        <v>8801.91</v>
      </c>
      <c r="G115" s="91">
        <v>100</v>
      </c>
      <c r="H115" s="91">
        <v>32.989558680000002</v>
      </c>
      <c r="I115" s="91">
        <v>0.18</v>
      </c>
      <c r="J115" s="91">
        <v>0.01</v>
      </c>
      <c r="K115" s="91">
        <f>H115/'סכום נכסי הקרן'!$C$42*100</f>
        <v>1.9933503480226337E-4</v>
      </c>
    </row>
    <row r="116" spans="2:11">
      <c r="B116" t="s">
        <v>3154</v>
      </c>
      <c r="C116" t="s">
        <v>3155</v>
      </c>
      <c r="D116" t="s">
        <v>225</v>
      </c>
      <c r="E116" t="s">
        <v>3156</v>
      </c>
      <c r="F116" s="91">
        <v>6110442.7300000004</v>
      </c>
      <c r="G116" s="91">
        <v>88.281800000000132</v>
      </c>
      <c r="H116" s="91">
        <v>3099.6273137255498</v>
      </c>
      <c r="I116" s="91">
        <v>0.55000000000000004</v>
      </c>
      <c r="J116" s="91">
        <v>0.48</v>
      </c>
      <c r="K116" s="91">
        <f>H116/'סכום נכסי הקרן'!$C$42*100</f>
        <v>1.8729087116588508E-2</v>
      </c>
    </row>
    <row r="117" spans="2:11">
      <c r="B117" t="s">
        <v>3157</v>
      </c>
      <c r="C117" t="s">
        <v>3158</v>
      </c>
      <c r="D117" t="s">
        <v>113</v>
      </c>
      <c r="E117" t="s">
        <v>3159</v>
      </c>
      <c r="F117" s="91">
        <v>2743414.62</v>
      </c>
      <c r="G117" s="91">
        <v>89.600600000000028</v>
      </c>
      <c r="H117" s="91">
        <v>10549.2504539691</v>
      </c>
      <c r="I117" s="91">
        <v>0.27</v>
      </c>
      <c r="J117" s="91">
        <v>1.62</v>
      </c>
      <c r="K117" s="91">
        <f>H117/'סכום נכסי הקרן'!$C$42*100</f>
        <v>6.3742447323327539E-2</v>
      </c>
    </row>
    <row r="118" spans="2:11">
      <c r="B118" t="s">
        <v>3160</v>
      </c>
      <c r="C118" t="s">
        <v>3161</v>
      </c>
      <c r="D118" t="s">
        <v>109</v>
      </c>
      <c r="E118" t="s">
        <v>3162</v>
      </c>
      <c r="F118" s="91">
        <v>191666</v>
      </c>
      <c r="G118" s="91">
        <v>100</v>
      </c>
      <c r="H118" s="91">
        <v>718.36416799999995</v>
      </c>
      <c r="I118" s="91">
        <v>0.13</v>
      </c>
      <c r="J118" s="91">
        <v>0.11</v>
      </c>
      <c r="K118" s="91">
        <f>H118/'סכום נכסי הקרן'!$C$42*100</f>
        <v>4.3406202495152304E-3</v>
      </c>
    </row>
    <row r="119" spans="2:11">
      <c r="B119" t="s">
        <v>3163</v>
      </c>
      <c r="C119" t="s">
        <v>3164</v>
      </c>
      <c r="D119" t="s">
        <v>113</v>
      </c>
      <c r="E119" t="s">
        <v>3162</v>
      </c>
      <c r="F119" s="91">
        <v>97421.07</v>
      </c>
      <c r="G119" s="91">
        <v>69.165900000000107</v>
      </c>
      <c r="H119" s="91">
        <v>289.177277234276</v>
      </c>
      <c r="I119" s="91">
        <v>0.03</v>
      </c>
      <c r="J119" s="91">
        <v>0.04</v>
      </c>
      <c r="K119" s="91">
        <f>H119/'סכום נכסי הקרן'!$C$42*100</f>
        <v>1.7473153606163416E-3</v>
      </c>
    </row>
    <row r="120" spans="2:11">
      <c r="B120" t="s">
        <v>3165</v>
      </c>
      <c r="C120" t="s">
        <v>3166</v>
      </c>
      <c r="D120" t="s">
        <v>113</v>
      </c>
      <c r="E120" t="s">
        <v>3167</v>
      </c>
      <c r="F120" s="91">
        <v>1083268.26</v>
      </c>
      <c r="G120" s="91">
        <v>106.60369999999999</v>
      </c>
      <c r="H120" s="91">
        <v>4955.9570441810502</v>
      </c>
      <c r="I120" s="91">
        <v>0.13</v>
      </c>
      <c r="J120" s="91">
        <v>0.76</v>
      </c>
      <c r="K120" s="91">
        <f>H120/'סכום נכסי הקרן'!$C$42*100</f>
        <v>2.9945713413840426E-2</v>
      </c>
    </row>
    <row r="121" spans="2:11">
      <c r="B121" t="s">
        <v>3168</v>
      </c>
      <c r="C121" t="s">
        <v>3169</v>
      </c>
      <c r="D121" t="s">
        <v>109</v>
      </c>
      <c r="E121" t="s">
        <v>3170</v>
      </c>
      <c r="F121" s="91">
        <v>24118.68</v>
      </c>
      <c r="G121" s="91">
        <v>100</v>
      </c>
      <c r="H121" s="91">
        <v>90.396812639999993</v>
      </c>
      <c r="I121" s="91">
        <v>0.02</v>
      </c>
      <c r="J121" s="91">
        <v>0.01</v>
      </c>
      <c r="K121" s="91">
        <f>H121/'סכום נכסי הקרן'!$C$42*100</f>
        <v>5.4621075620912428E-4</v>
      </c>
    </row>
    <row r="122" spans="2:11">
      <c r="B122" t="s">
        <v>3171</v>
      </c>
      <c r="C122" t="s">
        <v>3172</v>
      </c>
      <c r="D122" t="s">
        <v>109</v>
      </c>
      <c r="E122" t="s">
        <v>3030</v>
      </c>
      <c r="F122" s="91">
        <v>174242.44</v>
      </c>
      <c r="G122" s="91">
        <v>136.4023</v>
      </c>
      <c r="H122" s="91">
        <v>890.78976761897798</v>
      </c>
      <c r="I122" s="91">
        <v>1.41</v>
      </c>
      <c r="J122" s="91">
        <v>0.14000000000000001</v>
      </c>
      <c r="K122" s="91">
        <f>H122/'סכום נכסי הקרן'!$C$42*100</f>
        <v>5.3824790762502265E-3</v>
      </c>
    </row>
    <row r="123" spans="2:11">
      <c r="B123" t="s">
        <v>3173</v>
      </c>
      <c r="C123" t="s">
        <v>3174</v>
      </c>
      <c r="D123" t="s">
        <v>116</v>
      </c>
      <c r="E123" t="s">
        <v>3175</v>
      </c>
      <c r="F123" s="91">
        <v>210612.32</v>
      </c>
      <c r="G123" s="91">
        <v>100</v>
      </c>
      <c r="H123" s="91">
        <v>1009.549094688</v>
      </c>
      <c r="I123" s="91">
        <v>9.8000000000000007</v>
      </c>
      <c r="J123" s="91">
        <v>0.15</v>
      </c>
      <c r="K123" s="91">
        <f>H123/'סכום נכסי הקרן'!$C$42*100</f>
        <v>6.1000665657957786E-3</v>
      </c>
    </row>
    <row r="124" spans="2:11">
      <c r="B124" t="s">
        <v>3176</v>
      </c>
      <c r="C124" t="s">
        <v>3177</v>
      </c>
      <c r="D124" t="s">
        <v>109</v>
      </c>
      <c r="E124" t="s">
        <v>3175</v>
      </c>
      <c r="F124" s="91">
        <v>46821.39</v>
      </c>
      <c r="G124" s="91">
        <v>100</v>
      </c>
      <c r="H124" s="91">
        <v>175.48656972000001</v>
      </c>
      <c r="I124" s="91">
        <v>1.17</v>
      </c>
      <c r="J124" s="91">
        <v>0.03</v>
      </c>
      <c r="K124" s="91">
        <f>H124/'סכום נכסי הקרן'!$C$42*100</f>
        <v>1.0603543327687224E-3</v>
      </c>
    </row>
    <row r="125" spans="2:11">
      <c r="B125" t="s">
        <v>3178</v>
      </c>
      <c r="C125" t="s">
        <v>3179</v>
      </c>
      <c r="D125" t="s">
        <v>116</v>
      </c>
      <c r="E125" t="s">
        <v>3180</v>
      </c>
      <c r="F125" s="91">
        <v>1304993.6000000001</v>
      </c>
      <c r="G125" s="91">
        <v>99.962000000000018</v>
      </c>
      <c r="H125" s="91">
        <v>6252.9792868375598</v>
      </c>
      <c r="I125" s="91">
        <v>1.3</v>
      </c>
      <c r="J125" s="91">
        <v>0.96</v>
      </c>
      <c r="K125" s="91">
        <f>H125/'סכום נכסי הקרן'!$C$42*100</f>
        <v>3.7782798365085517E-2</v>
      </c>
    </row>
    <row r="126" spans="2:11">
      <c r="B126" t="s">
        <v>3181</v>
      </c>
      <c r="C126" t="s">
        <v>3182</v>
      </c>
      <c r="D126" t="s">
        <v>105</v>
      </c>
      <c r="E126" t="s">
        <v>3183</v>
      </c>
      <c r="F126" s="91">
        <v>16695813</v>
      </c>
      <c r="G126" s="91">
        <v>49.380142999999997</v>
      </c>
      <c r="H126" s="91">
        <v>8244.4163344125809</v>
      </c>
      <c r="I126" s="91">
        <v>1.58</v>
      </c>
      <c r="J126" s="91">
        <v>1.26</v>
      </c>
      <c r="K126" s="91">
        <f>H126/'סכום נכסי הקרן'!$C$42*100</f>
        <v>4.9815792714462591E-2</v>
      </c>
    </row>
    <row r="127" spans="2:11">
      <c r="B127" t="s">
        <v>3184</v>
      </c>
      <c r="C127" t="s">
        <v>3185</v>
      </c>
      <c r="D127" t="s">
        <v>109</v>
      </c>
      <c r="E127" t="s">
        <v>3186</v>
      </c>
      <c r="F127" s="91">
        <v>516786.9</v>
      </c>
      <c r="G127" s="91">
        <v>98.938400000000144</v>
      </c>
      <c r="H127" s="91">
        <v>1916.3549871304699</v>
      </c>
      <c r="I127" s="91">
        <v>0.56999999999999995</v>
      </c>
      <c r="J127" s="91">
        <v>0.28999999999999998</v>
      </c>
      <c r="K127" s="91">
        <f>H127/'סכום נכסי הקרן'!$C$42*100</f>
        <v>1.1579320952987757E-2</v>
      </c>
    </row>
    <row r="128" spans="2:11">
      <c r="B128" t="s">
        <v>3187</v>
      </c>
      <c r="C128" t="s">
        <v>3188</v>
      </c>
      <c r="D128" t="s">
        <v>109</v>
      </c>
      <c r="E128" t="s">
        <v>3189</v>
      </c>
      <c r="F128" s="91">
        <v>4819737.7300000004</v>
      </c>
      <c r="G128" s="91">
        <v>25.033499999999982</v>
      </c>
      <c r="H128" s="91">
        <v>4522.1458193090302</v>
      </c>
      <c r="I128" s="91">
        <v>0.77</v>
      </c>
      <c r="J128" s="91">
        <v>0.69</v>
      </c>
      <c r="K128" s="91">
        <f>H128/'סכום נכסי הקרן'!$C$42*100</f>
        <v>2.7324466599165646E-2</v>
      </c>
    </row>
    <row r="129" spans="2:11">
      <c r="B129" t="s">
        <v>3190</v>
      </c>
      <c r="C129" t="s">
        <v>3191</v>
      </c>
      <c r="D129" t="s">
        <v>109</v>
      </c>
      <c r="E129" t="s">
        <v>3192</v>
      </c>
      <c r="F129" s="91">
        <v>2611346.96</v>
      </c>
      <c r="G129" s="91">
        <v>128.58619999999965</v>
      </c>
      <c r="H129" s="91">
        <v>12585.1536788988</v>
      </c>
      <c r="I129" s="91">
        <v>0.83</v>
      </c>
      <c r="J129" s="91">
        <v>1.93</v>
      </c>
      <c r="K129" s="91">
        <f>H129/'סכום נכסי הקרן'!$C$42*100</f>
        <v>7.6044122654359947E-2</v>
      </c>
    </row>
    <row r="130" spans="2:11">
      <c r="B130" t="s">
        <v>3193</v>
      </c>
      <c r="C130" t="s">
        <v>3194</v>
      </c>
      <c r="D130" t="s">
        <v>109</v>
      </c>
      <c r="E130" t="s">
        <v>3195</v>
      </c>
      <c r="F130" s="91">
        <v>1846932</v>
      </c>
      <c r="G130" s="91">
        <v>66.570800000000034</v>
      </c>
      <c r="H130" s="91">
        <v>4608.2312446442902</v>
      </c>
      <c r="I130" s="91">
        <v>1.35</v>
      </c>
      <c r="J130" s="91">
        <v>0.71</v>
      </c>
      <c r="K130" s="91">
        <f>H130/'סכום נכסי הקרן'!$C$42*100</f>
        <v>2.7844626369159024E-2</v>
      </c>
    </row>
    <row r="131" spans="2:11">
      <c r="B131" t="s">
        <v>3196</v>
      </c>
      <c r="C131" t="s">
        <v>3197</v>
      </c>
      <c r="D131" t="s">
        <v>113</v>
      </c>
      <c r="E131" t="s">
        <v>3198</v>
      </c>
      <c r="F131" s="91">
        <v>3815832.17</v>
      </c>
      <c r="G131" s="91">
        <v>11.391599999999981</v>
      </c>
      <c r="H131" s="91">
        <v>1865.49130271938</v>
      </c>
      <c r="I131" s="91">
        <v>3.82</v>
      </c>
      <c r="J131" s="91">
        <v>0.28999999999999998</v>
      </c>
      <c r="K131" s="91">
        <f>H131/'סכום נכסי הקרן'!$C$42*100</f>
        <v>1.127198388308016E-2</v>
      </c>
    </row>
    <row r="132" spans="2:11">
      <c r="B132" t="s">
        <v>305</v>
      </c>
      <c r="C132" s="16"/>
    </row>
    <row r="133" spans="2:11">
      <c r="B133" t="s">
        <v>447</v>
      </c>
      <c r="C133" s="16"/>
    </row>
    <row r="134" spans="2:11">
      <c r="B134" t="s">
        <v>448</v>
      </c>
      <c r="C134" s="16"/>
    </row>
    <row r="135" spans="2:11">
      <c r="B135" t="s">
        <v>449</v>
      </c>
      <c r="C135" s="16"/>
    </row>
    <row r="136" spans="2:11">
      <c r="C136" s="16"/>
    </row>
    <row r="137" spans="2:11">
      <c r="C137" s="16"/>
    </row>
    <row r="138" spans="2:11">
      <c r="C138" s="16"/>
    </row>
    <row r="139" spans="2:11">
      <c r="C139" s="16"/>
    </row>
    <row r="140" spans="2:11">
      <c r="C140" s="16"/>
    </row>
    <row r="141" spans="2:11">
      <c r="C141" s="16"/>
    </row>
    <row r="142" spans="2:11">
      <c r="C142" s="16"/>
    </row>
    <row r="143" spans="2:11">
      <c r="C143" s="16"/>
    </row>
    <row r="144" spans="2:11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3 A5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95">
        <v>43465</v>
      </c>
    </row>
    <row r="2" spans="2:59">
      <c r="B2" s="2" t="s">
        <v>1</v>
      </c>
      <c r="C2" s="12" t="s">
        <v>218</v>
      </c>
    </row>
    <row r="3" spans="2:59">
      <c r="B3" s="2" t="s">
        <v>2</v>
      </c>
      <c r="C3" s="26" t="s">
        <v>4471</v>
      </c>
    </row>
    <row r="4" spans="2:59" s="1" customFormat="1">
      <c r="B4" s="2" t="s">
        <v>3</v>
      </c>
    </row>
    <row r="5" spans="2:59">
      <c r="B5" s="89" t="s">
        <v>219</v>
      </c>
      <c r="C5" t="s">
        <v>220</v>
      </c>
    </row>
    <row r="6" spans="2:59" ht="26.25" customHeight="1">
      <c r="B6" s="113" t="s">
        <v>139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59" ht="26.25" customHeight="1">
      <c r="B7" s="113" t="s">
        <v>144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</row>
    <row r="8" spans="2:59" s="19" customFormat="1" ht="78.75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90">
        <v>15026672.51</v>
      </c>
      <c r="H11" s="7"/>
      <c r="I11" s="90">
        <v>20058.28001658892</v>
      </c>
      <c r="J11" s="7"/>
      <c r="K11" s="90">
        <v>100</v>
      </c>
      <c r="L11" s="90">
        <v>0.12</v>
      </c>
      <c r="M11" s="16"/>
      <c r="N11" s="16"/>
      <c r="O11" s="16"/>
      <c r="P11" s="16"/>
      <c r="BG11" s="16"/>
    </row>
    <row r="12" spans="2:59">
      <c r="B12" s="92" t="s">
        <v>3199</v>
      </c>
      <c r="C12" s="16"/>
      <c r="D12" s="16"/>
      <c r="G12" s="93">
        <v>15125.01</v>
      </c>
      <c r="I12" s="93">
        <v>1.512501E-7</v>
      </c>
      <c r="K12" s="93">
        <v>0</v>
      </c>
      <c r="L12" s="93">
        <v>0</v>
      </c>
    </row>
    <row r="13" spans="2:59">
      <c r="B13" t="s">
        <v>3200</v>
      </c>
      <c r="C13" t="s">
        <v>3201</v>
      </c>
      <c r="D13" t="s">
        <v>893</v>
      </c>
      <c r="E13" t="s">
        <v>105</v>
      </c>
      <c r="F13" t="s">
        <v>3202</v>
      </c>
      <c r="G13" s="91">
        <v>15125.01</v>
      </c>
      <c r="H13" s="91">
        <v>9.9999999999999995E-7</v>
      </c>
      <c r="I13" s="91">
        <v>1.512501E-7</v>
      </c>
      <c r="J13" s="91">
        <v>0</v>
      </c>
      <c r="K13" s="91">
        <v>0</v>
      </c>
      <c r="L13" s="91">
        <v>0</v>
      </c>
    </row>
    <row r="14" spans="2:59">
      <c r="B14" s="92" t="s">
        <v>2706</v>
      </c>
      <c r="C14" s="16"/>
      <c r="D14" s="16"/>
      <c r="G14" s="93">
        <v>15011547.5</v>
      </c>
      <c r="I14" s="93">
        <v>20058.280016437671</v>
      </c>
      <c r="K14" s="93">
        <v>100</v>
      </c>
      <c r="L14" s="93">
        <v>0.12</v>
      </c>
    </row>
    <row r="15" spans="2:59">
      <c r="B15" t="s">
        <v>3203</v>
      </c>
      <c r="C15" t="s">
        <v>3204</v>
      </c>
      <c r="D15" t="s">
        <v>1369</v>
      </c>
      <c r="E15" t="s">
        <v>109</v>
      </c>
      <c r="F15" t="s">
        <v>3205</v>
      </c>
      <c r="G15" s="91">
        <v>15000000</v>
      </c>
      <c r="H15" s="91">
        <v>35.666600000000003</v>
      </c>
      <c r="I15" s="91">
        <v>20051.76252</v>
      </c>
      <c r="J15" s="91">
        <v>0</v>
      </c>
      <c r="K15" s="91">
        <v>99.97</v>
      </c>
      <c r="L15" s="91">
        <v>0.12</v>
      </c>
    </row>
    <row r="16" spans="2:59">
      <c r="B16" t="s">
        <v>3206</v>
      </c>
      <c r="C16" t="s">
        <v>3207</v>
      </c>
      <c r="D16" t="s">
        <v>1289</v>
      </c>
      <c r="E16" t="s">
        <v>109</v>
      </c>
      <c r="F16" t="s">
        <v>3208</v>
      </c>
      <c r="G16" s="91">
        <v>11547.5</v>
      </c>
      <c r="H16" s="91">
        <v>15.0589</v>
      </c>
      <c r="I16" s="91">
        <v>6.5174964376700002</v>
      </c>
      <c r="J16" s="91">
        <v>0.06</v>
      </c>
      <c r="K16" s="91">
        <v>0.03</v>
      </c>
      <c r="L16" s="91">
        <v>0</v>
      </c>
    </row>
    <row r="17" spans="2:4">
      <c r="B17" t="s">
        <v>305</v>
      </c>
      <c r="C17" s="16"/>
      <c r="D17" s="16"/>
    </row>
    <row r="18" spans="2:4">
      <c r="B18" t="s">
        <v>447</v>
      </c>
      <c r="C18" s="16"/>
      <c r="D18" s="16"/>
    </row>
    <row r="19" spans="2:4">
      <c r="B19" t="s">
        <v>448</v>
      </c>
      <c r="C19" s="16"/>
      <c r="D19" s="16"/>
    </row>
    <row r="20" spans="2:4">
      <c r="B20" t="s">
        <v>449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95">
        <v>43465</v>
      </c>
    </row>
    <row r="2" spans="2:52">
      <c r="B2" s="2" t="s">
        <v>1</v>
      </c>
      <c r="C2" s="12" t="s">
        <v>218</v>
      </c>
    </row>
    <row r="3" spans="2:52">
      <c r="B3" s="2" t="s">
        <v>2</v>
      </c>
      <c r="C3" s="26" t="s">
        <v>4471</v>
      </c>
    </row>
    <row r="4" spans="2:52" s="1" customFormat="1">
      <c r="B4" s="2" t="s">
        <v>3</v>
      </c>
    </row>
    <row r="5" spans="2:52">
      <c r="B5" s="89" t="s">
        <v>219</v>
      </c>
      <c r="C5" t="s">
        <v>220</v>
      </c>
    </row>
    <row r="6" spans="2:52" ht="26.25" customHeight="1">
      <c r="B6" s="113" t="s">
        <v>139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52" ht="26.25" customHeight="1">
      <c r="B7" s="113" t="s">
        <v>145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</row>
    <row r="8" spans="2:52" s="19" customFormat="1" ht="78.75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7"/>
      <c r="K11" s="90">
        <v>0</v>
      </c>
      <c r="L11" s="90">
        <v>0</v>
      </c>
      <c r="AZ11" s="16"/>
    </row>
    <row r="12" spans="2:52">
      <c r="B12" s="92" t="s">
        <v>228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52">
      <c r="B13" s="92" t="s">
        <v>2707</v>
      </c>
      <c r="C13" s="16"/>
      <c r="D13" s="16"/>
      <c r="G13" s="93">
        <v>0</v>
      </c>
      <c r="I13" s="93">
        <v>0</v>
      </c>
      <c r="K13" s="93">
        <v>0</v>
      </c>
      <c r="L13" s="93">
        <v>0</v>
      </c>
    </row>
    <row r="14" spans="2:52">
      <c r="B14" t="s">
        <v>297</v>
      </c>
      <c r="C14" t="s">
        <v>297</v>
      </c>
      <c r="D14" t="s">
        <v>297</v>
      </c>
      <c r="E14" t="s">
        <v>297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52">
      <c r="B15" s="92" t="s">
        <v>2708</v>
      </c>
      <c r="C15" s="16"/>
      <c r="D15" s="16"/>
      <c r="G15" s="93">
        <v>0</v>
      </c>
      <c r="I15" s="93">
        <v>0</v>
      </c>
      <c r="K15" s="93">
        <v>0</v>
      </c>
      <c r="L15" s="93">
        <v>0</v>
      </c>
    </row>
    <row r="16" spans="2:52">
      <c r="B16" t="s">
        <v>297</v>
      </c>
      <c r="C16" t="s">
        <v>297</v>
      </c>
      <c r="D16" t="s">
        <v>297</v>
      </c>
      <c r="E16" t="s">
        <v>297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3209</v>
      </c>
      <c r="C17" s="16"/>
      <c r="D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297</v>
      </c>
      <c r="C18" t="s">
        <v>297</v>
      </c>
      <c r="D18" t="s">
        <v>297</v>
      </c>
      <c r="E18" t="s">
        <v>297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2709</v>
      </c>
      <c r="C19" s="16"/>
      <c r="D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297</v>
      </c>
      <c r="C20" t="s">
        <v>297</v>
      </c>
      <c r="D20" t="s">
        <v>297</v>
      </c>
      <c r="E20" t="s">
        <v>297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1271</v>
      </c>
      <c r="C21" s="16"/>
      <c r="D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t="s">
        <v>297</v>
      </c>
      <c r="C22" t="s">
        <v>297</v>
      </c>
      <c r="D22" t="s">
        <v>297</v>
      </c>
      <c r="E22" t="s">
        <v>297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</row>
    <row r="23" spans="2:12">
      <c r="B23" s="92" t="s">
        <v>303</v>
      </c>
      <c r="C23" s="16"/>
      <c r="D23" s="16"/>
      <c r="G23" s="93">
        <v>0</v>
      </c>
      <c r="I23" s="93">
        <v>0</v>
      </c>
      <c r="K23" s="93">
        <v>0</v>
      </c>
      <c r="L23" s="93">
        <v>0</v>
      </c>
    </row>
    <row r="24" spans="2:12">
      <c r="B24" s="92" t="s">
        <v>2707</v>
      </c>
      <c r="C24" s="16"/>
      <c r="D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297</v>
      </c>
      <c r="C25" t="s">
        <v>297</v>
      </c>
      <c r="D25" t="s">
        <v>297</v>
      </c>
      <c r="E25" t="s">
        <v>297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2710</v>
      </c>
      <c r="C26" s="16"/>
      <c r="D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297</v>
      </c>
      <c r="C27" t="s">
        <v>297</v>
      </c>
      <c r="D27" t="s">
        <v>297</v>
      </c>
      <c r="E27" t="s">
        <v>297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2709</v>
      </c>
      <c r="C28" s="16"/>
      <c r="D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297</v>
      </c>
      <c r="C29" t="s">
        <v>297</v>
      </c>
      <c r="D29" t="s">
        <v>297</v>
      </c>
      <c r="E29" t="s">
        <v>297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2711</v>
      </c>
      <c r="C30" s="16"/>
      <c r="D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297</v>
      </c>
      <c r="C31" t="s">
        <v>297</v>
      </c>
      <c r="D31" t="s">
        <v>297</v>
      </c>
      <c r="E31" t="s">
        <v>297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s="92" t="s">
        <v>1271</v>
      </c>
      <c r="C32" s="16"/>
      <c r="D32" s="16"/>
      <c r="G32" s="93">
        <v>0</v>
      </c>
      <c r="I32" s="93">
        <v>0</v>
      </c>
      <c r="K32" s="93">
        <v>0</v>
      </c>
      <c r="L32" s="93">
        <v>0</v>
      </c>
    </row>
    <row r="33" spans="2:12">
      <c r="B33" t="s">
        <v>297</v>
      </c>
      <c r="C33" t="s">
        <v>297</v>
      </c>
      <c r="D33" t="s">
        <v>297</v>
      </c>
      <c r="E33" t="s">
        <v>297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</row>
    <row r="34" spans="2:12">
      <c r="B34" t="s">
        <v>305</v>
      </c>
      <c r="C34" s="16"/>
      <c r="D34" s="16"/>
    </row>
    <row r="35" spans="2:12">
      <c r="B35" t="s">
        <v>447</v>
      </c>
      <c r="C35" s="16"/>
      <c r="D35" s="16"/>
    </row>
    <row r="36" spans="2:12">
      <c r="B36" t="s">
        <v>448</v>
      </c>
      <c r="C36" s="16"/>
      <c r="D36" s="16"/>
    </row>
    <row r="37" spans="2:12">
      <c r="B37" t="s">
        <v>449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8" workbookViewId="0">
      <selection activeCell="C16" sqref="C1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95">
        <v>43465</v>
      </c>
    </row>
    <row r="2" spans="2:13">
      <c r="B2" s="2" t="s">
        <v>1</v>
      </c>
      <c r="C2" s="12" t="s">
        <v>218</v>
      </c>
    </row>
    <row r="3" spans="2:13">
      <c r="B3" s="2" t="s">
        <v>2</v>
      </c>
      <c r="C3" s="26" t="s">
        <v>4471</v>
      </c>
    </row>
    <row r="4" spans="2:13">
      <c r="B4" s="2" t="s">
        <v>3</v>
      </c>
    </row>
    <row r="5" spans="2:13">
      <c r="B5" s="89" t="s">
        <v>219</v>
      </c>
      <c r="C5" t="s">
        <v>220</v>
      </c>
    </row>
    <row r="7" spans="2:13" ht="26.25" customHeight="1">
      <c r="B7" s="103" t="s">
        <v>48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90">
        <v>0</v>
      </c>
      <c r="J11" s="90">
        <f>J12+J67</f>
        <v>1600969.4397447344</v>
      </c>
      <c r="K11" s="90">
        <f>J11/$J$11*100</f>
        <v>100</v>
      </c>
      <c r="L11" s="90">
        <f>J11/'סכום נכסי הקרן'!$C$42*100</f>
        <v>9.6736455944877378</v>
      </c>
    </row>
    <row r="12" spans="2:13">
      <c r="B12" s="92" t="s">
        <v>228</v>
      </c>
      <c r="C12" s="26"/>
      <c r="D12" s="27"/>
      <c r="E12" s="27"/>
      <c r="F12" s="27"/>
      <c r="G12" s="27"/>
      <c r="H12" s="27"/>
      <c r="I12" s="93">
        <v>0</v>
      </c>
      <c r="J12" s="93">
        <f>J13+J19+J55+J59+J61+J63+J65</f>
        <v>1484992.5932656913</v>
      </c>
      <c r="K12" s="93">
        <f t="shared" ref="K12:K75" si="0">J12/$J$11*100</f>
        <v>92.7558363326701</v>
      </c>
      <c r="L12" s="93">
        <f>J12/'סכום נכסי הקרן'!$C$42*100</f>
        <v>8.9728708750255972</v>
      </c>
    </row>
    <row r="13" spans="2:13">
      <c r="B13" s="92" t="s">
        <v>229</v>
      </c>
      <c r="C13" s="26"/>
      <c r="D13" s="27"/>
      <c r="E13" s="27"/>
      <c r="F13" s="27"/>
      <c r="G13" s="27"/>
      <c r="H13" s="27"/>
      <c r="I13" s="93">
        <v>0</v>
      </c>
      <c r="J13" s="93">
        <f>SUM(J14:J18)</f>
        <v>1214337.6951969999</v>
      </c>
      <c r="K13" s="93">
        <f t="shared" si="0"/>
        <v>75.850148357024182</v>
      </c>
      <c r="L13" s="93">
        <f>J13/'סכום נכסי הקרן'!$C$42*100</f>
        <v>7.3374745349516823</v>
      </c>
    </row>
    <row r="14" spans="2:13">
      <c r="B14" s="96" t="s">
        <v>4472</v>
      </c>
      <c r="C14" t="s">
        <v>230</v>
      </c>
      <c r="D14" t="s">
        <v>231</v>
      </c>
      <c r="E14" t="s">
        <v>232</v>
      </c>
      <c r="F14" t="s">
        <v>153</v>
      </c>
      <c r="G14" t="s">
        <v>105</v>
      </c>
      <c r="H14" s="91">
        <v>0</v>
      </c>
      <c r="I14" s="91">
        <v>0</v>
      </c>
      <c r="J14" s="91">
        <v>137.3913</v>
      </c>
      <c r="K14" s="91">
        <f t="shared" si="0"/>
        <v>8.5817565650663681E-3</v>
      </c>
      <c r="L14" s="91">
        <f>J14/'סכום נכסי הקרן'!$C$42*100</f>
        <v>8.3016871588620486E-4</v>
      </c>
    </row>
    <row r="15" spans="2:13">
      <c r="B15" s="96" t="s">
        <v>4473</v>
      </c>
      <c r="C15" t="s">
        <v>233</v>
      </c>
      <c r="D15" t="s">
        <v>234</v>
      </c>
      <c r="E15" t="s">
        <v>235</v>
      </c>
      <c r="F15" t="s">
        <v>236</v>
      </c>
      <c r="G15" t="s">
        <v>105</v>
      </c>
      <c r="H15" s="91">
        <v>0</v>
      </c>
      <c r="I15" s="91">
        <v>0</v>
      </c>
      <c r="J15" s="91">
        <v>29941.056560000001</v>
      </c>
      <c r="K15" s="91">
        <f t="shared" si="0"/>
        <v>1.8701828914844203</v>
      </c>
      <c r="L15" s="91">
        <f>J15/'סכום נכסי הקרן'!$C$42*100</f>
        <v>0.18091486489094599</v>
      </c>
    </row>
    <row r="16" spans="2:13">
      <c r="B16" s="96" t="s">
        <v>4474</v>
      </c>
      <c r="C16" t="s">
        <v>237</v>
      </c>
      <c r="D16" t="s">
        <v>238</v>
      </c>
      <c r="E16" t="s">
        <v>239</v>
      </c>
      <c r="F16" t="s">
        <v>236</v>
      </c>
      <c r="G16" t="s">
        <v>105</v>
      </c>
      <c r="H16" s="91">
        <v>0</v>
      </c>
      <c r="I16" s="91">
        <v>0</v>
      </c>
      <c r="J16" s="91">
        <v>329549.54279699997</v>
      </c>
      <c r="K16" s="91">
        <f t="shared" si="0"/>
        <v>20.584374355674445</v>
      </c>
      <c r="L16" s="91">
        <f>J16/'סכום נכסי הקרן'!$C$42*100</f>
        <v>1.9912594230105645</v>
      </c>
    </row>
    <row r="17" spans="2:12">
      <c r="B17" s="96" t="s">
        <v>4475</v>
      </c>
      <c r="C17" t="s">
        <v>240</v>
      </c>
      <c r="D17" t="s">
        <v>241</v>
      </c>
      <c r="E17" t="s">
        <v>235</v>
      </c>
      <c r="F17" t="s">
        <v>236</v>
      </c>
      <c r="G17" t="s">
        <v>105</v>
      </c>
      <c r="H17" s="91">
        <v>0</v>
      </c>
      <c r="I17" s="91">
        <v>0</v>
      </c>
      <c r="J17" s="91">
        <v>24131.460520000001</v>
      </c>
      <c r="K17" s="91">
        <f t="shared" si="0"/>
        <v>1.5073030078480214</v>
      </c>
      <c r="L17" s="91">
        <f>J17/'סכום נכסי הקרן'!$C$42*100</f>
        <v>0.14581115101427128</v>
      </c>
    </row>
    <row r="18" spans="2:12">
      <c r="B18" s="96" t="s">
        <v>4476</v>
      </c>
      <c r="C18" t="s">
        <v>242</v>
      </c>
      <c r="D18" t="s">
        <v>243</v>
      </c>
      <c r="E18" t="s">
        <v>239</v>
      </c>
      <c r="F18" t="s">
        <v>236</v>
      </c>
      <c r="G18" t="s">
        <v>105</v>
      </c>
      <c r="H18" s="91">
        <v>0</v>
      </c>
      <c r="I18" s="91">
        <v>0</v>
      </c>
      <c r="J18" s="91">
        <f>690597.68002+125557.1392+5.83617+88.20079+14329.38784</f>
        <v>830578.24401999998</v>
      </c>
      <c r="K18" s="91">
        <f t="shared" si="0"/>
        <v>51.879706345452227</v>
      </c>
      <c r="L18" s="91">
        <f>J18/'סכום נכסי הקרן'!$C$42*100</f>
        <v>5.0186589273200148</v>
      </c>
    </row>
    <row r="19" spans="2:12">
      <c r="B19" s="92" t="s">
        <v>244</v>
      </c>
      <c r="D19" s="16"/>
      <c r="I19" s="93">
        <v>0</v>
      </c>
      <c r="J19" s="93">
        <f>SUM(J20:J54)</f>
        <v>265570.77375013154</v>
      </c>
      <c r="K19" s="93">
        <f t="shared" si="0"/>
        <v>16.588122618535138</v>
      </c>
      <c r="L19" s="93">
        <f>J19/'סכום נכסי הקרן'!$C$42*100</f>
        <v>1.6046761928961479</v>
      </c>
    </row>
    <row r="20" spans="2:12">
      <c r="B20" s="96" t="s">
        <v>4472</v>
      </c>
      <c r="C20" t="s">
        <v>248</v>
      </c>
      <c r="D20" t="s">
        <v>231</v>
      </c>
      <c r="E20" t="s">
        <v>232</v>
      </c>
      <c r="F20" t="s">
        <v>153</v>
      </c>
      <c r="G20" t="s">
        <v>123</v>
      </c>
      <c r="H20" s="91">
        <v>0</v>
      </c>
      <c r="I20" s="91">
        <v>0</v>
      </c>
      <c r="J20" s="91">
        <v>2.6452E-5</v>
      </c>
      <c r="K20" s="91">
        <f t="shared" si="0"/>
        <v>1.6522489026534838E-9</v>
      </c>
      <c r="L20" s="91">
        <f>J20/'סכום נכסי הקרן'!$C$42*100</f>
        <v>1.5983270318151069E-10</v>
      </c>
    </row>
    <row r="21" spans="2:12">
      <c r="B21" s="96" t="s">
        <v>4475</v>
      </c>
      <c r="C21" t="s">
        <v>249</v>
      </c>
      <c r="D21" t="s">
        <v>241</v>
      </c>
      <c r="E21" t="s">
        <v>235</v>
      </c>
      <c r="F21" t="s">
        <v>236</v>
      </c>
      <c r="G21" t="s">
        <v>123</v>
      </c>
      <c r="H21" s="91">
        <v>0</v>
      </c>
      <c r="I21" s="91">
        <v>0</v>
      </c>
      <c r="J21" s="91">
        <v>7.9356</v>
      </c>
      <c r="K21" s="91">
        <f t="shared" si="0"/>
        <v>4.9567467079604511E-4</v>
      </c>
      <c r="L21" s="91">
        <f>J21/'סכום נכסי הקרן'!$C$42*100</f>
        <v>4.7949810954453212E-5</v>
      </c>
    </row>
    <row r="22" spans="2:12">
      <c r="B22" s="96" t="s">
        <v>4476</v>
      </c>
      <c r="C22" t="s">
        <v>250</v>
      </c>
      <c r="D22" t="s">
        <v>243</v>
      </c>
      <c r="E22" t="s">
        <v>239</v>
      </c>
      <c r="F22" t="s">
        <v>236</v>
      </c>
      <c r="G22" t="s">
        <v>123</v>
      </c>
      <c r="H22" s="91">
        <v>0</v>
      </c>
      <c r="I22" s="91">
        <v>0</v>
      </c>
      <c r="J22" s="91">
        <v>106.50995672400001</v>
      </c>
      <c r="K22" s="91">
        <f t="shared" si="0"/>
        <v>6.6528413397436504E-3</v>
      </c>
      <c r="L22" s="91">
        <f>J22/'סכום נכסי הקרן'!$C$42*100</f>
        <v>6.435722931703706E-4</v>
      </c>
    </row>
    <row r="23" spans="2:12">
      <c r="B23" s="96" t="s">
        <v>4472</v>
      </c>
      <c r="C23" t="s">
        <v>252</v>
      </c>
      <c r="D23" t="s">
        <v>231</v>
      </c>
      <c r="E23" t="s">
        <v>232</v>
      </c>
      <c r="F23" t="s">
        <v>153</v>
      </c>
      <c r="G23" t="s">
        <v>109</v>
      </c>
      <c r="H23" s="91">
        <v>0</v>
      </c>
      <c r="I23" s="91">
        <v>0</v>
      </c>
      <c r="J23" s="91">
        <v>13.69279328</v>
      </c>
      <c r="K23" s="91">
        <f t="shared" si="0"/>
        <v>8.5528136515730364E-4</v>
      </c>
      <c r="L23" s="91">
        <f>J23/'סכום נכסי הקרן'!$C$42*100</f>
        <v>8.2736888101014077E-5</v>
      </c>
    </row>
    <row r="24" spans="2:12">
      <c r="B24" s="96" t="s">
        <v>4473</v>
      </c>
      <c r="C24" t="s">
        <v>253</v>
      </c>
      <c r="D24" t="s">
        <v>234</v>
      </c>
      <c r="E24" t="s">
        <v>235</v>
      </c>
      <c r="F24" t="s">
        <v>236</v>
      </c>
      <c r="G24" t="s">
        <v>109</v>
      </c>
      <c r="H24" s="91">
        <v>0</v>
      </c>
      <c r="I24" s="91">
        <v>0</v>
      </c>
      <c r="J24" s="91">
        <v>1332.29859908</v>
      </c>
      <c r="K24" s="91">
        <f t="shared" si="0"/>
        <v>8.3218240523843329E-2</v>
      </c>
      <c r="L24" s="91">
        <f>J24/'סכום נכסי הקרן'!$C$42*100</f>
        <v>8.0502376582449794E-3</v>
      </c>
    </row>
    <row r="25" spans="2:12">
      <c r="B25" s="96" t="s">
        <v>4474</v>
      </c>
      <c r="C25" t="s">
        <v>254</v>
      </c>
      <c r="D25" t="s">
        <v>238</v>
      </c>
      <c r="E25" t="s">
        <v>239</v>
      </c>
      <c r="F25" t="s">
        <v>236</v>
      </c>
      <c r="G25" t="s">
        <v>109</v>
      </c>
      <c r="H25" s="91">
        <v>0</v>
      </c>
      <c r="I25" s="91">
        <v>0</v>
      </c>
      <c r="J25" s="91">
        <v>18423.804402639998</v>
      </c>
      <c r="K25" s="91">
        <f t="shared" si="0"/>
        <v>1.1507905113777543</v>
      </c>
      <c r="L25" s="91">
        <f>J25/'סכום נכסי הקרן'!$C$42*100</f>
        <v>0.11132339560567704</v>
      </c>
    </row>
    <row r="26" spans="2:12">
      <c r="B26" s="96" t="s">
        <v>4472</v>
      </c>
      <c r="C26" t="s">
        <v>256</v>
      </c>
      <c r="D26" t="s">
        <v>231</v>
      </c>
      <c r="E26" t="s">
        <v>232</v>
      </c>
      <c r="F26" t="s">
        <v>153</v>
      </c>
      <c r="G26" t="s">
        <v>226</v>
      </c>
      <c r="H26" s="91">
        <v>0</v>
      </c>
      <c r="I26" s="91">
        <v>0</v>
      </c>
      <c r="J26" s="91">
        <v>2.2968000000000001E-4</v>
      </c>
      <c r="K26" s="91">
        <f t="shared" si="0"/>
        <v>1.4346307574529417E-8</v>
      </c>
      <c r="L26" s="91">
        <f>J26/'סכום נכסי הקרן'!$C$42*100</f>
        <v>1.3878109506551255E-9</v>
      </c>
    </row>
    <row r="27" spans="2:12">
      <c r="B27" s="96" t="s">
        <v>4476</v>
      </c>
      <c r="C27" t="s">
        <v>257</v>
      </c>
      <c r="D27" t="s">
        <v>243</v>
      </c>
      <c r="E27" t="s">
        <v>239</v>
      </c>
      <c r="F27" t="s">
        <v>236</v>
      </c>
      <c r="G27" t="s">
        <v>226</v>
      </c>
      <c r="H27" s="91">
        <v>0</v>
      </c>
      <c r="I27" s="91">
        <v>0</v>
      </c>
      <c r="J27" s="91">
        <v>3.0099516149999999</v>
      </c>
      <c r="K27" s="91">
        <f t="shared" si="0"/>
        <v>1.8800806188280021E-4</v>
      </c>
      <c r="L27" s="91">
        <f>J27/'סכום נכסי הקרן'!$C$42*100</f>
        <v>1.8187233595607281E-5</v>
      </c>
    </row>
    <row r="28" spans="2:12">
      <c r="B28" s="96" t="s">
        <v>4475</v>
      </c>
      <c r="C28" t="s">
        <v>258</v>
      </c>
      <c r="D28" t="s">
        <v>241</v>
      </c>
      <c r="E28" t="s">
        <v>235</v>
      </c>
      <c r="F28" t="s">
        <v>236</v>
      </c>
      <c r="G28" t="s">
        <v>109</v>
      </c>
      <c r="H28" s="91">
        <v>0</v>
      </c>
      <c r="I28" s="91">
        <v>0</v>
      </c>
      <c r="J28" s="91">
        <v>230.64888411999999</v>
      </c>
      <c r="K28" s="91">
        <f t="shared" si="0"/>
        <v>1.4406826163825817E-2</v>
      </c>
      <c r="L28" s="91">
        <f>J28/'סכום נכסי הקרן'!$C$42*100</f>
        <v>1.3936653045024427E-3</v>
      </c>
    </row>
    <row r="29" spans="2:12">
      <c r="B29" s="96" t="s">
        <v>4476</v>
      </c>
      <c r="C29" t="s">
        <v>259</v>
      </c>
      <c r="D29" t="s">
        <v>243</v>
      </c>
      <c r="E29" t="s">
        <v>239</v>
      </c>
      <c r="F29" t="s">
        <v>236</v>
      </c>
      <c r="G29" t="s">
        <v>109</v>
      </c>
      <c r="H29" s="91">
        <v>0</v>
      </c>
      <c r="I29" s="91">
        <v>0</v>
      </c>
      <c r="J29" s="91">
        <v>211308.44166436</v>
      </c>
      <c r="K29" s="91">
        <f t="shared" si="0"/>
        <v>13.198780465044477</v>
      </c>
      <c r="L29" s="91">
        <f>J29/'סכום נכסי הקרן'!$C$42*100</f>
        <v>1.276803244982883</v>
      </c>
    </row>
    <row r="30" spans="2:12">
      <c r="B30" s="96" t="s">
        <v>4473</v>
      </c>
      <c r="C30" t="s">
        <v>261</v>
      </c>
      <c r="D30" t="s">
        <v>234</v>
      </c>
      <c r="E30" t="s">
        <v>235</v>
      </c>
      <c r="F30" t="s">
        <v>236</v>
      </c>
      <c r="G30" t="s">
        <v>119</v>
      </c>
      <c r="H30" s="91">
        <v>0</v>
      </c>
      <c r="I30" s="91">
        <v>0</v>
      </c>
      <c r="J30" s="91">
        <v>460.4282025</v>
      </c>
      <c r="K30" s="91">
        <f t="shared" si="0"/>
        <v>2.8759337378320766E-2</v>
      </c>
      <c r="L30" s="91">
        <f>J30/'סכום נכסי הקרן'!$C$42*100</f>
        <v>2.7820763733017919E-3</v>
      </c>
    </row>
    <row r="31" spans="2:12">
      <c r="B31" s="96" t="s">
        <v>4474</v>
      </c>
      <c r="C31" t="s">
        <v>262</v>
      </c>
      <c r="D31" t="s">
        <v>238</v>
      </c>
      <c r="E31" t="s">
        <v>239</v>
      </c>
      <c r="F31" t="s">
        <v>236</v>
      </c>
      <c r="G31" t="s">
        <v>119</v>
      </c>
      <c r="H31" s="91">
        <v>0</v>
      </c>
      <c r="I31" s="91">
        <v>0</v>
      </c>
      <c r="J31" s="91">
        <v>1.3067107858</v>
      </c>
      <c r="K31" s="91">
        <f t="shared" si="0"/>
        <v>8.1619970585344062E-5</v>
      </c>
      <c r="L31" s="91">
        <f>J31/'סכום נכסי הקרן'!$C$42*100</f>
        <v>7.895626688751323E-6</v>
      </c>
    </row>
    <row r="32" spans="2:12">
      <c r="B32" s="96" t="s">
        <v>4476</v>
      </c>
      <c r="C32" t="s">
        <v>263</v>
      </c>
      <c r="D32" t="s">
        <v>243</v>
      </c>
      <c r="E32" t="s">
        <v>239</v>
      </c>
      <c r="F32" t="s">
        <v>236</v>
      </c>
      <c r="G32" t="s">
        <v>119</v>
      </c>
      <c r="H32" s="91">
        <v>0</v>
      </c>
      <c r="I32" s="91">
        <v>0</v>
      </c>
      <c r="J32" s="91">
        <v>27.727477532999998</v>
      </c>
      <c r="K32" s="91">
        <f t="shared" si="0"/>
        <v>1.7319179769865556E-3</v>
      </c>
      <c r="L32" s="91">
        <f>J32/'סכום נכסי הקרן'!$C$42*100</f>
        <v>1.6753960708090106E-4</v>
      </c>
    </row>
    <row r="33" spans="2:12">
      <c r="B33" s="96" t="s">
        <v>4472</v>
      </c>
      <c r="C33" t="s">
        <v>265</v>
      </c>
      <c r="D33" t="s">
        <v>231</v>
      </c>
      <c r="E33" t="s">
        <v>232</v>
      </c>
      <c r="F33" t="s">
        <v>153</v>
      </c>
      <c r="G33" t="s">
        <v>113</v>
      </c>
      <c r="H33" s="91">
        <v>0</v>
      </c>
      <c r="I33" s="91">
        <v>0</v>
      </c>
      <c r="J33" s="91">
        <v>1.2874799999999999E-3</v>
      </c>
      <c r="K33" s="91">
        <f t="shared" si="0"/>
        <v>8.0418774277495353E-8</v>
      </c>
      <c r="L33" s="91">
        <f>J33/'סכום נכסי הקרן'!$C$42*100</f>
        <v>7.7794272150359666E-9</v>
      </c>
    </row>
    <row r="34" spans="2:12">
      <c r="B34" s="96" t="s">
        <v>4473</v>
      </c>
      <c r="C34" t="s">
        <v>266</v>
      </c>
      <c r="D34" t="s">
        <v>234</v>
      </c>
      <c r="E34" t="s">
        <v>235</v>
      </c>
      <c r="F34" t="s">
        <v>236</v>
      </c>
      <c r="G34" t="s">
        <v>113</v>
      </c>
      <c r="H34" s="91">
        <v>0</v>
      </c>
      <c r="I34" s="91">
        <v>0</v>
      </c>
      <c r="J34" s="91">
        <v>0.292429624</v>
      </c>
      <c r="K34" s="91">
        <f t="shared" si="0"/>
        <v>1.8265784264228445E-5</v>
      </c>
      <c r="L34" s="91">
        <f>J34/'סכום נכסי הקרן'!$C$42*100</f>
        <v>1.7669672347751693E-6</v>
      </c>
    </row>
    <row r="35" spans="2:12">
      <c r="B35" s="96" t="s">
        <v>4474</v>
      </c>
      <c r="C35" t="s">
        <v>267</v>
      </c>
      <c r="D35" t="s">
        <v>238</v>
      </c>
      <c r="E35" t="s">
        <v>239</v>
      </c>
      <c r="F35" t="s">
        <v>236</v>
      </c>
      <c r="G35" t="s">
        <v>113</v>
      </c>
      <c r="H35" s="91">
        <v>0</v>
      </c>
      <c r="I35" s="91">
        <v>0</v>
      </c>
      <c r="J35" s="91">
        <v>106.611841368</v>
      </c>
      <c r="K35" s="91">
        <f t="shared" si="0"/>
        <v>6.6592052740868466E-3</v>
      </c>
      <c r="L35" s="91">
        <f>J35/'סכום נכסי הקרן'!$C$42*100</f>
        <v>6.4418791762459735E-4</v>
      </c>
    </row>
    <row r="36" spans="2:12">
      <c r="B36" s="96" t="s">
        <v>4475</v>
      </c>
      <c r="C36" t="s">
        <v>268</v>
      </c>
      <c r="D36" t="s">
        <v>241</v>
      </c>
      <c r="E36" t="s">
        <v>235</v>
      </c>
      <c r="F36" t="s">
        <v>236</v>
      </c>
      <c r="G36" t="s">
        <v>113</v>
      </c>
      <c r="H36" s="91">
        <v>0</v>
      </c>
      <c r="I36" s="91">
        <v>0</v>
      </c>
      <c r="J36" s="91">
        <v>4.695139148</v>
      </c>
      <c r="K36" s="91">
        <f t="shared" si="0"/>
        <v>2.932685054093608E-4</v>
      </c>
      <c r="L36" s="91">
        <f>J36/'סכום נכסי הקרן'!$C$42*100</f>
        <v>2.8369755853552666E-5</v>
      </c>
    </row>
    <row r="37" spans="2:12">
      <c r="B37" s="96" t="s">
        <v>4476</v>
      </c>
      <c r="C37" t="s">
        <v>269</v>
      </c>
      <c r="D37" t="s">
        <v>243</v>
      </c>
      <c r="E37" t="s">
        <v>239</v>
      </c>
      <c r="F37" t="s">
        <v>236</v>
      </c>
      <c r="G37" t="s">
        <v>113</v>
      </c>
      <c r="H37" s="91">
        <v>0</v>
      </c>
      <c r="I37" s="91">
        <v>0</v>
      </c>
      <c r="J37" s="91">
        <v>14128.929976400001</v>
      </c>
      <c r="K37" s="91">
        <f t="shared" si="0"/>
        <v>0.88252340273608088</v>
      </c>
      <c r="L37" s="91">
        <f>J37/'סכום נכסי הקרן'!$C$42*100</f>
        <v>8.537218626910216E-2</v>
      </c>
    </row>
    <row r="38" spans="2:12">
      <c r="B38" s="96" t="s">
        <v>4473</v>
      </c>
      <c r="C38" t="s">
        <v>271</v>
      </c>
      <c r="D38" t="s">
        <v>234</v>
      </c>
      <c r="E38" t="s">
        <v>235</v>
      </c>
      <c r="F38" t="s">
        <v>236</v>
      </c>
      <c r="G38" t="s">
        <v>223</v>
      </c>
      <c r="H38" s="91">
        <v>0</v>
      </c>
      <c r="I38" s="91">
        <v>0</v>
      </c>
      <c r="J38" s="91">
        <v>2.9678310000000001E-5</v>
      </c>
      <c r="K38" s="91">
        <f t="shared" si="0"/>
        <v>1.8537711753406136E-9</v>
      </c>
      <c r="L38" s="91">
        <f>J38/'סכום נכסי הקרן'!$C$42*100</f>
        <v>1.7932725363522081E-10</v>
      </c>
    </row>
    <row r="39" spans="2:12">
      <c r="B39" s="96" t="s">
        <v>4474</v>
      </c>
      <c r="C39" t="s">
        <v>272</v>
      </c>
      <c r="D39" t="s">
        <v>238</v>
      </c>
      <c r="E39" t="s">
        <v>239</v>
      </c>
      <c r="F39" t="s">
        <v>236</v>
      </c>
      <c r="G39" t="s">
        <v>223</v>
      </c>
      <c r="H39" s="91">
        <v>0</v>
      </c>
      <c r="I39" s="91">
        <v>0</v>
      </c>
      <c r="J39" s="91">
        <v>1.6374239999999999E-5</v>
      </c>
      <c r="K39" s="91">
        <f t="shared" si="0"/>
        <v>1.0227703036362006E-9</v>
      </c>
      <c r="L39" s="91">
        <f>J39/'סכום נכסי הקרן'!$C$42*100</f>
        <v>9.8939174419432164E-11</v>
      </c>
    </row>
    <row r="40" spans="2:12">
      <c r="B40" s="96" t="s">
        <v>4475</v>
      </c>
      <c r="C40" t="s">
        <v>273</v>
      </c>
      <c r="D40" t="s">
        <v>241</v>
      </c>
      <c r="E40" t="s">
        <v>235</v>
      </c>
      <c r="F40" t="s">
        <v>236</v>
      </c>
      <c r="G40" t="s">
        <v>223</v>
      </c>
      <c r="H40" s="91">
        <v>0</v>
      </c>
      <c r="I40" s="91">
        <v>0</v>
      </c>
      <c r="J40" s="91">
        <v>-7.2319559999999995E-5</v>
      </c>
      <c r="K40" s="91">
        <f t="shared" si="0"/>
        <v>-4.5172355077265525E-9</v>
      </c>
      <c r="L40" s="91">
        <f>J40/'סכום נכסי הקרן'!$C$42*100</f>
        <v>-4.3698135368582534E-10</v>
      </c>
    </row>
    <row r="41" spans="2:12">
      <c r="B41" s="96" t="s">
        <v>4476</v>
      </c>
      <c r="C41" t="s">
        <v>274</v>
      </c>
      <c r="D41" t="s">
        <v>243</v>
      </c>
      <c r="E41" t="s">
        <v>239</v>
      </c>
      <c r="F41" t="s">
        <v>236</v>
      </c>
      <c r="G41" t="s">
        <v>223</v>
      </c>
      <c r="H41" s="91">
        <v>0</v>
      </c>
      <c r="I41" s="91">
        <v>0</v>
      </c>
      <c r="J41" s="91">
        <v>325.61857158074997</v>
      </c>
      <c r="K41" s="91">
        <f t="shared" si="0"/>
        <v>2.0338837425445674E-2</v>
      </c>
      <c r="L41" s="91">
        <f>J41/'סכום נכסי הקרן'!$C$42*100</f>
        <v>1.9675070505766486E-3</v>
      </c>
    </row>
    <row r="42" spans="2:12">
      <c r="B42" s="96" t="s">
        <v>4474</v>
      </c>
      <c r="C42" t="s">
        <v>276</v>
      </c>
      <c r="D42" t="s">
        <v>238</v>
      </c>
      <c r="E42" t="s">
        <v>239</v>
      </c>
      <c r="F42" t="s">
        <v>236</v>
      </c>
      <c r="G42" t="s">
        <v>225</v>
      </c>
      <c r="H42" s="91">
        <v>0</v>
      </c>
      <c r="I42" s="91">
        <v>0</v>
      </c>
      <c r="J42" s="91">
        <v>0.79905025200000002</v>
      </c>
      <c r="K42" s="91">
        <f t="shared" si="0"/>
        <v>4.9910400046574529E-5</v>
      </c>
      <c r="L42" s="91">
        <f>J42/'סכום נכסי הקרן'!$C$42*100</f>
        <v>4.8281552152966628E-6</v>
      </c>
    </row>
    <row r="43" spans="2:12">
      <c r="B43" s="96" t="s">
        <v>4476</v>
      </c>
      <c r="C43" t="s">
        <v>277</v>
      </c>
      <c r="D43" t="s">
        <v>243</v>
      </c>
      <c r="E43" t="s">
        <v>239</v>
      </c>
      <c r="F43" t="s">
        <v>236</v>
      </c>
      <c r="G43" t="s">
        <v>225</v>
      </c>
      <c r="H43" s="91">
        <v>0</v>
      </c>
      <c r="I43" s="91">
        <v>0</v>
      </c>
      <c r="J43" s="91">
        <v>0.78313383199999997</v>
      </c>
      <c r="K43" s="91">
        <f t="shared" si="0"/>
        <v>4.8916226166369938E-5</v>
      </c>
      <c r="L43" s="91">
        <f>J43/'סכום נכסי הקרן'!$C$42*100</f>
        <v>4.7319823575327024E-6</v>
      </c>
    </row>
    <row r="44" spans="2:12">
      <c r="B44" s="96" t="s">
        <v>4476</v>
      </c>
      <c r="C44" t="s">
        <v>278</v>
      </c>
      <c r="D44" t="s">
        <v>243</v>
      </c>
      <c r="E44" t="s">
        <v>239</v>
      </c>
      <c r="F44" t="s">
        <v>236</v>
      </c>
      <c r="G44" t="s">
        <v>126</v>
      </c>
      <c r="H44" s="91">
        <v>0</v>
      </c>
      <c r="I44" s="91">
        <v>0</v>
      </c>
      <c r="J44" s="91">
        <v>0.57130599999999998</v>
      </c>
      <c r="K44" s="91">
        <f t="shared" si="0"/>
        <v>3.5685003462095534E-5</v>
      </c>
      <c r="L44" s="91">
        <f>J44/'סכום נכסי הקרן'!$C$42*100</f>
        <v>3.4520407653038012E-6</v>
      </c>
    </row>
    <row r="45" spans="2:12">
      <c r="B45" s="96" t="s">
        <v>4476</v>
      </c>
      <c r="C45" t="s">
        <v>280</v>
      </c>
      <c r="D45" t="s">
        <v>243</v>
      </c>
      <c r="E45" t="s">
        <v>239</v>
      </c>
      <c r="F45" t="s">
        <v>236</v>
      </c>
      <c r="G45" t="s">
        <v>224</v>
      </c>
      <c r="H45" s="91">
        <v>0</v>
      </c>
      <c r="I45" s="91">
        <v>0</v>
      </c>
      <c r="J45" s="91">
        <v>8.7935488000000006E-2</v>
      </c>
      <c r="K45" s="91">
        <f t="shared" si="0"/>
        <v>5.4926400102940642E-6</v>
      </c>
      <c r="L45" s="91">
        <f>J45/'סכום נכסי הקרן'!$C$42*100</f>
        <v>5.3133852837688254E-7</v>
      </c>
    </row>
    <row r="46" spans="2:12">
      <c r="B46" s="96" t="s">
        <v>4473</v>
      </c>
      <c r="C46" t="s">
        <v>282</v>
      </c>
      <c r="D46" t="s">
        <v>234</v>
      </c>
      <c r="E46" t="s">
        <v>235</v>
      </c>
      <c r="F46" t="s">
        <v>236</v>
      </c>
      <c r="G46" t="s">
        <v>116</v>
      </c>
      <c r="H46" s="91">
        <v>0</v>
      </c>
      <c r="I46" s="91">
        <v>0</v>
      </c>
      <c r="J46" s="91">
        <v>4.95373923</v>
      </c>
      <c r="K46" s="91">
        <f t="shared" si="0"/>
        <v>3.094212236049831E-4</v>
      </c>
      <c r="L46" s="91">
        <f>J46/'סכום נכסי הקרן'!$C$42*100</f>
        <v>2.9932312565673499E-5</v>
      </c>
    </row>
    <row r="47" spans="2:12">
      <c r="B47" s="96" t="s">
        <v>4474</v>
      </c>
      <c r="C47" t="s">
        <v>283</v>
      </c>
      <c r="D47" t="s">
        <v>238</v>
      </c>
      <c r="E47" t="s">
        <v>239</v>
      </c>
      <c r="F47" t="s">
        <v>236</v>
      </c>
      <c r="G47" t="s">
        <v>116</v>
      </c>
      <c r="H47" s="91">
        <v>0</v>
      </c>
      <c r="I47" s="91">
        <v>0</v>
      </c>
      <c r="J47" s="91">
        <v>18110.939410170002</v>
      </c>
      <c r="K47" s="91">
        <f t="shared" si="0"/>
        <v>1.1312482899772083</v>
      </c>
      <c r="L47" s="91">
        <f>J47/'סכום נכסי הקרן'!$C$42*100</f>
        <v>0.10943295036609807</v>
      </c>
    </row>
    <row r="48" spans="2:12">
      <c r="B48" s="96" t="s">
        <v>4475</v>
      </c>
      <c r="C48" t="s">
        <v>284</v>
      </c>
      <c r="D48" t="s">
        <v>241</v>
      </c>
      <c r="E48" t="s">
        <v>235</v>
      </c>
      <c r="F48" t="s">
        <v>236</v>
      </c>
      <c r="G48" t="s">
        <v>116</v>
      </c>
      <c r="H48" s="91">
        <v>0</v>
      </c>
      <c r="I48" s="91">
        <v>0</v>
      </c>
      <c r="J48" s="91">
        <v>4.2948864000000003E-2</v>
      </c>
      <c r="K48" s="91">
        <f t="shared" si="0"/>
        <v>2.6826785654851701E-6</v>
      </c>
      <c r="L48" s="91">
        <f>J48/'סכום נכסי הקרן'!$C$42*100</f>
        <v>2.5951281686432298E-7</v>
      </c>
    </row>
    <row r="49" spans="2:12">
      <c r="B49" s="96" t="s">
        <v>4476</v>
      </c>
      <c r="C49" t="s">
        <v>285</v>
      </c>
      <c r="D49" t="s">
        <v>243</v>
      </c>
      <c r="E49" t="s">
        <v>239</v>
      </c>
      <c r="F49" t="s">
        <v>236</v>
      </c>
      <c r="G49" t="s">
        <v>116</v>
      </c>
      <c r="H49" s="91">
        <v>0</v>
      </c>
      <c r="I49" s="91">
        <v>0</v>
      </c>
      <c r="J49" s="91">
        <v>969.32757942000001</v>
      </c>
      <c r="K49" s="91">
        <f t="shared" si="0"/>
        <v>6.054628872706988E-2</v>
      </c>
      <c r="L49" s="91">
        <f>J49/'סכום נכסי הקרן'!$C$42*100</f>
        <v>5.8570333920720209E-3</v>
      </c>
    </row>
    <row r="50" spans="2:12">
      <c r="B50" s="96" t="s">
        <v>4476</v>
      </c>
      <c r="C50" t="s">
        <v>286</v>
      </c>
      <c r="D50" t="s">
        <v>243</v>
      </c>
      <c r="E50" t="s">
        <v>239</v>
      </c>
      <c r="F50" t="s">
        <v>236</v>
      </c>
      <c r="G50" t="s">
        <v>126</v>
      </c>
      <c r="H50" s="91">
        <v>0</v>
      </c>
      <c r="I50" s="91">
        <v>0</v>
      </c>
      <c r="J50" s="91">
        <v>0.9292591</v>
      </c>
      <c r="K50" s="91">
        <f t="shared" si="0"/>
        <v>5.8043525187349305E-5</v>
      </c>
      <c r="L50" s="91">
        <f>J50/'סכום נכסי הקרן'!$C$42*100</f>
        <v>5.6149249171713961E-6</v>
      </c>
    </row>
    <row r="51" spans="2:12">
      <c r="B51" s="96" t="s">
        <v>4475</v>
      </c>
      <c r="C51" t="s">
        <v>288</v>
      </c>
      <c r="D51" t="s">
        <v>241</v>
      </c>
      <c r="E51" t="s">
        <v>235</v>
      </c>
      <c r="F51" t="s">
        <v>236</v>
      </c>
      <c r="G51" t="s">
        <v>227</v>
      </c>
      <c r="H51" s="91">
        <v>0</v>
      </c>
      <c r="I51" s="91">
        <v>0</v>
      </c>
      <c r="J51" s="91">
        <v>1.9080000000000002E-6</v>
      </c>
      <c r="K51" s="91">
        <f t="shared" si="0"/>
        <v>1.1917779019593404E-10</v>
      </c>
      <c r="L51" s="91">
        <f>J51/'סכום נכסי הקרן'!$C$42*100</f>
        <v>1.1528837050896811E-11</v>
      </c>
    </row>
    <row r="52" spans="2:12">
      <c r="B52" s="96" t="s">
        <v>4476</v>
      </c>
      <c r="C52" t="s">
        <v>289</v>
      </c>
      <c r="D52" t="s">
        <v>243</v>
      </c>
      <c r="E52" t="s">
        <v>239</v>
      </c>
      <c r="F52" t="s">
        <v>236</v>
      </c>
      <c r="G52" t="s">
        <v>227</v>
      </c>
      <c r="H52" s="91">
        <v>0</v>
      </c>
      <c r="I52" s="91">
        <v>0</v>
      </c>
      <c r="J52" s="91">
        <v>4.3057836000000002E-2</v>
      </c>
      <c r="K52" s="91">
        <f t="shared" si="0"/>
        <v>2.6894851913516432E-6</v>
      </c>
      <c r="L52" s="91">
        <f>J52/'סכום נכסי הקרן'!$C$42*100</f>
        <v>2.6017126572758835E-7</v>
      </c>
    </row>
    <row r="53" spans="2:12">
      <c r="B53" s="96" t="s">
        <v>4472</v>
      </c>
      <c r="C53" t="s">
        <v>291</v>
      </c>
      <c r="D53" t="s">
        <v>231</v>
      </c>
      <c r="E53" t="s">
        <v>232</v>
      </c>
      <c r="F53" t="s">
        <v>153</v>
      </c>
      <c r="G53" t="s">
        <v>222</v>
      </c>
      <c r="H53" s="91">
        <v>0</v>
      </c>
      <c r="I53" s="91">
        <v>0</v>
      </c>
      <c r="J53" s="91">
        <v>2.6650399999999998E-4</v>
      </c>
      <c r="K53" s="91">
        <f t="shared" si="0"/>
        <v>1.6646413940449268E-8</v>
      </c>
      <c r="L53" s="91">
        <f>J53/'סכום נכסי הקרן'!$C$42*100</f>
        <v>1.6103150887904629E-9</v>
      </c>
    </row>
    <row r="54" spans="2:12">
      <c r="B54" s="96" t="s">
        <v>4476</v>
      </c>
      <c r="C54" t="s">
        <v>292</v>
      </c>
      <c r="D54" t="s">
        <v>243</v>
      </c>
      <c r="E54" t="s">
        <v>239</v>
      </c>
      <c r="F54" t="s">
        <v>236</v>
      </c>
      <c r="G54" t="s">
        <v>222</v>
      </c>
      <c r="H54" s="91">
        <v>0</v>
      </c>
      <c r="I54" s="91">
        <v>0</v>
      </c>
      <c r="J54" s="91">
        <v>0.34234342400000001</v>
      </c>
      <c r="K54" s="91">
        <f t="shared" si="0"/>
        <v>2.1383507736074259E-5</v>
      </c>
      <c r="L54" s="91">
        <f>J54/'סכום נכסי הקרן'!$C$42*100</f>
        <v>2.0685647540576921E-6</v>
      </c>
    </row>
    <row r="55" spans="2:12">
      <c r="B55" s="92" t="s">
        <v>293</v>
      </c>
      <c r="D55" s="16"/>
      <c r="I55" s="93">
        <v>0</v>
      </c>
      <c r="J55" s="93">
        <f>SUM(J56:J58)</f>
        <v>2820.6950500000003</v>
      </c>
      <c r="K55" s="93">
        <f t="shared" si="0"/>
        <v>0.17618668913816019</v>
      </c>
      <c r="L55" s="93">
        <f>J55/'סכום נכסי הקרן'!$C$42*100</f>
        <v>1.7043675891887437E-2</v>
      </c>
    </row>
    <row r="56" spans="2:12">
      <c r="B56" s="96" t="s">
        <v>4474</v>
      </c>
      <c r="C56" t="s">
        <v>294</v>
      </c>
      <c r="D56" t="s">
        <v>238</v>
      </c>
      <c r="E56" t="s">
        <v>239</v>
      </c>
      <c r="F56" t="s">
        <v>236</v>
      </c>
      <c r="G56" t="s">
        <v>105</v>
      </c>
      <c r="H56" s="91">
        <v>0</v>
      </c>
      <c r="I56" s="91">
        <v>0</v>
      </c>
      <c r="J56" s="91">
        <v>7.084E-2</v>
      </c>
      <c r="K56" s="91">
        <f t="shared" si="0"/>
        <v>4.4248190028720997E-6</v>
      </c>
      <c r="L56" s="91">
        <f>J56/'סכום נכסי הקרן'!$C$42*100</f>
        <v>4.2804130853539311E-7</v>
      </c>
    </row>
    <row r="57" spans="2:12">
      <c r="B57" s="96" t="s">
        <v>4477</v>
      </c>
      <c r="C57" t="s">
        <v>295</v>
      </c>
      <c r="D57" t="s">
        <v>296</v>
      </c>
      <c r="E57" t="s">
        <v>239</v>
      </c>
      <c r="F57" t="s">
        <v>236</v>
      </c>
      <c r="G57" t="s">
        <v>105</v>
      </c>
      <c r="H57" s="91">
        <v>0</v>
      </c>
      <c r="I57" s="91">
        <v>0</v>
      </c>
      <c r="J57" s="91">
        <v>4.9742100000000002</v>
      </c>
      <c r="K57" s="91">
        <f t="shared" si="0"/>
        <v>3.1069987199712631E-4</v>
      </c>
      <c r="L57" s="91">
        <f>J57/'סכום נכסי הקרן'!$C$42*100</f>
        <v>3.0056004479529051E-5</v>
      </c>
    </row>
    <row r="58" spans="2:12">
      <c r="B58" s="96" t="s">
        <v>4476</v>
      </c>
      <c r="C58" s="96" t="s">
        <v>4479</v>
      </c>
      <c r="D58">
        <v>10</v>
      </c>
      <c r="E58" t="s">
        <v>297</v>
      </c>
      <c r="F58" t="s">
        <v>298</v>
      </c>
      <c r="G58" t="s">
        <v>105</v>
      </c>
      <c r="H58" s="91">
        <v>0</v>
      </c>
      <c r="I58" s="91">
        <v>0</v>
      </c>
      <c r="J58" s="91">
        <v>2815.65</v>
      </c>
      <c r="K58" s="91">
        <f t="shared" si="0"/>
        <v>0.17587156444716018</v>
      </c>
      <c r="L58" s="91">
        <f>J58/'סכום נכסי הקרן'!$C$42*100</f>
        <v>1.7013191846099372E-2</v>
      </c>
    </row>
    <row r="59" spans="2:12">
      <c r="B59" s="92" t="s">
        <v>299</v>
      </c>
      <c r="D59" s="16"/>
      <c r="I59" s="93">
        <v>0</v>
      </c>
      <c r="J59" s="93">
        <v>0</v>
      </c>
      <c r="K59" s="93">
        <f t="shared" si="0"/>
        <v>0</v>
      </c>
      <c r="L59" s="93">
        <f>J59/'סכום נכסי הקרן'!$C$42*100</f>
        <v>0</v>
      </c>
    </row>
    <row r="60" spans="2:12">
      <c r="B60" t="s">
        <v>297</v>
      </c>
      <c r="C60" t="s">
        <v>297</v>
      </c>
      <c r="D60" s="16"/>
      <c r="E60" t="s">
        <v>297</v>
      </c>
      <c r="G60" t="s">
        <v>297</v>
      </c>
      <c r="H60" s="91">
        <v>0</v>
      </c>
      <c r="I60" s="91">
        <v>0</v>
      </c>
      <c r="J60" s="91">
        <v>0</v>
      </c>
      <c r="K60" s="91">
        <f t="shared" si="0"/>
        <v>0</v>
      </c>
      <c r="L60" s="91">
        <f>J60/'סכום נכסי הקרן'!$C$42*100</f>
        <v>0</v>
      </c>
    </row>
    <row r="61" spans="2:12">
      <c r="B61" s="92" t="s">
        <v>300</v>
      </c>
      <c r="D61" s="16"/>
      <c r="I61" s="93">
        <v>0</v>
      </c>
      <c r="J61" s="93">
        <v>0</v>
      </c>
      <c r="K61" s="93">
        <f t="shared" si="0"/>
        <v>0</v>
      </c>
      <c r="L61" s="93">
        <f>J61/'סכום נכסי הקרן'!$C$42*100</f>
        <v>0</v>
      </c>
    </row>
    <row r="62" spans="2:12">
      <c r="B62" t="s">
        <v>297</v>
      </c>
      <c r="C62" t="s">
        <v>297</v>
      </c>
      <c r="D62" s="16"/>
      <c r="E62" t="s">
        <v>297</v>
      </c>
      <c r="G62" t="s">
        <v>297</v>
      </c>
      <c r="H62" s="91">
        <v>0</v>
      </c>
      <c r="I62" s="91">
        <v>0</v>
      </c>
      <c r="J62" s="91">
        <v>0</v>
      </c>
      <c r="K62" s="91">
        <f t="shared" si="0"/>
        <v>0</v>
      </c>
      <c r="L62" s="91">
        <f>J62/'סכום נכסי הקרן'!$C$42*100</f>
        <v>0</v>
      </c>
    </row>
    <row r="63" spans="2:12">
      <c r="B63" s="92" t="s">
        <v>301</v>
      </c>
      <c r="D63" s="16"/>
      <c r="I63" s="93">
        <v>0</v>
      </c>
      <c r="J63" s="93">
        <v>0</v>
      </c>
      <c r="K63" s="93">
        <f t="shared" si="0"/>
        <v>0</v>
      </c>
      <c r="L63" s="93">
        <f>J63/'סכום נכסי הקרן'!$C$42*100</f>
        <v>0</v>
      </c>
    </row>
    <row r="64" spans="2:12">
      <c r="B64" t="s">
        <v>297</v>
      </c>
      <c r="C64" t="s">
        <v>297</v>
      </c>
      <c r="D64" s="16"/>
      <c r="E64" t="s">
        <v>297</v>
      </c>
      <c r="G64" t="s">
        <v>297</v>
      </c>
      <c r="H64" s="91">
        <v>0</v>
      </c>
      <c r="I64" s="91">
        <v>0</v>
      </c>
      <c r="J64" s="91">
        <v>0</v>
      </c>
      <c r="K64" s="91">
        <f t="shared" si="0"/>
        <v>0</v>
      </c>
      <c r="L64" s="91">
        <f>J64/'סכום נכסי הקרן'!$C$42*100</f>
        <v>0</v>
      </c>
    </row>
    <row r="65" spans="2:12">
      <c r="B65" s="92" t="s">
        <v>302</v>
      </c>
      <c r="D65" s="16"/>
      <c r="I65" s="93">
        <v>0</v>
      </c>
      <c r="J65" s="93">
        <f>SUM(J66)</f>
        <v>2263.4292685599999</v>
      </c>
      <c r="K65" s="93">
        <f t="shared" si="0"/>
        <v>0.14137866797263107</v>
      </c>
      <c r="L65" s="93">
        <f>J65/'סכום נכסי הקרן'!$C$42*100</f>
        <v>1.3676471285879871E-2</v>
      </c>
    </row>
    <row r="66" spans="2:12">
      <c r="B66" s="96" t="s">
        <v>4476</v>
      </c>
      <c r="C66" t="s">
        <v>243</v>
      </c>
      <c r="D66">
        <v>10</v>
      </c>
      <c r="E66" t="s">
        <v>297</v>
      </c>
      <c r="F66" t="s">
        <v>298</v>
      </c>
      <c r="G66" t="s">
        <v>109</v>
      </c>
      <c r="H66" s="91">
        <v>0</v>
      </c>
      <c r="I66" s="91">
        <v>0</v>
      </c>
      <c r="J66" s="91">
        <v>2263.4292685599999</v>
      </c>
      <c r="K66" s="91">
        <f t="shared" si="0"/>
        <v>0.14137866797263107</v>
      </c>
      <c r="L66" s="91">
        <f>J66/'סכום נכסי הקרן'!$C$42*100</f>
        <v>1.3676471285879871E-2</v>
      </c>
    </row>
    <row r="67" spans="2:12">
      <c r="B67" s="92" t="s">
        <v>303</v>
      </c>
      <c r="D67" s="16"/>
      <c r="I67" s="93">
        <v>0</v>
      </c>
      <c r="J67" s="93">
        <f>J68+J81</f>
        <v>115976.84647904309</v>
      </c>
      <c r="K67" s="93">
        <f t="shared" si="0"/>
        <v>7.2441636673298992</v>
      </c>
      <c r="L67" s="93">
        <f>J67/'סכום נכסי הקרן'!$C$42*100</f>
        <v>0.70077471946214009</v>
      </c>
    </row>
    <row r="68" spans="2:12">
      <c r="B68" s="92" t="s">
        <v>304</v>
      </c>
      <c r="D68" s="16"/>
      <c r="I68" s="93">
        <v>0</v>
      </c>
      <c r="J68" s="93">
        <f>SUM(J69:J80)</f>
        <v>115976.84647904309</v>
      </c>
      <c r="K68" s="93">
        <f t="shared" si="0"/>
        <v>7.2441636673298992</v>
      </c>
      <c r="L68" s="93">
        <f>J68/'סכום נכסי הקרן'!$C$42*100</f>
        <v>0.70077471946214009</v>
      </c>
    </row>
    <row r="69" spans="2:12">
      <c r="B69" s="96" t="s">
        <v>4478</v>
      </c>
      <c r="C69" t="s">
        <v>245</v>
      </c>
      <c r="D69">
        <v>91</v>
      </c>
      <c r="E69" t="s">
        <v>246</v>
      </c>
      <c r="F69" t="s">
        <v>247</v>
      </c>
      <c r="G69" t="s">
        <v>123</v>
      </c>
      <c r="H69" s="91">
        <v>0</v>
      </c>
      <c r="I69" s="91">
        <v>0</v>
      </c>
      <c r="J69" s="91">
        <v>675.93229412799997</v>
      </c>
      <c r="K69" s="91">
        <f t="shared" si="0"/>
        <v>4.22201871783245E-2</v>
      </c>
      <c r="L69" s="91">
        <f>J69/'סכום נכסי הקרן'!$C$42*100</f>
        <v>4.0842312769604639E-3</v>
      </c>
    </row>
    <row r="70" spans="2:12">
      <c r="B70" s="96" t="s">
        <v>4478</v>
      </c>
      <c r="C70" t="s">
        <v>251</v>
      </c>
      <c r="D70">
        <v>91</v>
      </c>
      <c r="E70" t="s">
        <v>246</v>
      </c>
      <c r="F70" t="s">
        <v>247</v>
      </c>
      <c r="G70" t="s">
        <v>109</v>
      </c>
      <c r="H70" s="91">
        <v>0</v>
      </c>
      <c r="I70" s="91">
        <v>0</v>
      </c>
      <c r="J70" s="91">
        <f>90559.10733664-0.26996844</f>
        <v>90558.837368199995</v>
      </c>
      <c r="K70" s="91">
        <f t="shared" si="0"/>
        <v>5.6565000630267548</v>
      </c>
      <c r="L70" s="91">
        <f>J70/'סכום נכסי הקרן'!$C$42*100</f>
        <v>0.54718976914918371</v>
      </c>
    </row>
    <row r="71" spans="2:12">
      <c r="B71" s="96" t="s">
        <v>4478</v>
      </c>
      <c r="C71" t="s">
        <v>255</v>
      </c>
      <c r="D71">
        <v>91</v>
      </c>
      <c r="E71" t="s">
        <v>246</v>
      </c>
      <c r="F71" t="s">
        <v>247</v>
      </c>
      <c r="G71" t="s">
        <v>226</v>
      </c>
      <c r="H71" s="91">
        <v>0</v>
      </c>
      <c r="I71" s="91">
        <v>0</v>
      </c>
      <c r="J71" s="91">
        <v>6.3847259850000002</v>
      </c>
      <c r="K71" s="91">
        <f t="shared" si="0"/>
        <v>3.9880373894070136E-4</v>
      </c>
      <c r="L71" s="91">
        <f>J71/'סכום נכסי הקרן'!$C$42*100</f>
        <v>3.8578860322689536E-5</v>
      </c>
    </row>
    <row r="72" spans="2:12">
      <c r="B72" s="96" t="s">
        <v>4478</v>
      </c>
      <c r="C72" t="s">
        <v>260</v>
      </c>
      <c r="D72">
        <v>91</v>
      </c>
      <c r="E72" t="s">
        <v>246</v>
      </c>
      <c r="F72" t="s">
        <v>247</v>
      </c>
      <c r="G72" t="s">
        <v>119</v>
      </c>
      <c r="H72" s="91">
        <v>0</v>
      </c>
      <c r="I72" s="91">
        <v>0</v>
      </c>
      <c r="J72" s="91">
        <v>15.083553618</v>
      </c>
      <c r="K72" s="91">
        <f t="shared" si="0"/>
        <v>9.4215125183182689E-4</v>
      </c>
      <c r="L72" s="91">
        <f>J72/'סכום נכסי הקרן'!$C$42*100</f>
        <v>9.1140373066240577E-5</v>
      </c>
    </row>
    <row r="73" spans="2:12">
      <c r="B73" s="96" t="s">
        <v>4478</v>
      </c>
      <c r="C73" t="s">
        <v>264</v>
      </c>
      <c r="D73">
        <v>91</v>
      </c>
      <c r="E73" t="s">
        <v>246</v>
      </c>
      <c r="F73" t="s">
        <v>247</v>
      </c>
      <c r="G73" t="s">
        <v>113</v>
      </c>
      <c r="H73" s="91">
        <v>0</v>
      </c>
      <c r="I73" s="91">
        <v>0</v>
      </c>
      <c r="J73" s="91">
        <v>6125.6356451000001</v>
      </c>
      <c r="K73" s="91">
        <f t="shared" si="0"/>
        <v>0.38262039818053606</v>
      </c>
      <c r="L73" s="91">
        <f>J73/'סכום נכסי הקרן'!$C$42*100</f>
        <v>3.7013341292202864E-2</v>
      </c>
    </row>
    <row r="74" spans="2:12">
      <c r="B74" s="96" t="s">
        <v>4478</v>
      </c>
      <c r="C74" t="s">
        <v>270</v>
      </c>
      <c r="D74">
        <v>91</v>
      </c>
      <c r="E74" t="s">
        <v>246</v>
      </c>
      <c r="F74" t="s">
        <v>247</v>
      </c>
      <c r="G74" t="s">
        <v>223</v>
      </c>
      <c r="H74" s="91">
        <v>0</v>
      </c>
      <c r="I74" s="91">
        <v>0</v>
      </c>
      <c r="J74" s="91">
        <v>14309.6318301681</v>
      </c>
      <c r="K74" s="91">
        <f t="shared" si="0"/>
        <v>0.89381042978869674</v>
      </c>
      <c r="L74" s="91">
        <f>J74/'סכום נכסי הקרן'!$C$42*100</f>
        <v>8.6464053264326157E-2</v>
      </c>
    </row>
    <row r="75" spans="2:12">
      <c r="B75" s="96" t="s">
        <v>4478</v>
      </c>
      <c r="C75" t="s">
        <v>275</v>
      </c>
      <c r="D75">
        <v>91</v>
      </c>
      <c r="E75" t="s">
        <v>246</v>
      </c>
      <c r="F75" t="s">
        <v>247</v>
      </c>
      <c r="G75" t="s">
        <v>225</v>
      </c>
      <c r="H75" s="91">
        <v>0</v>
      </c>
      <c r="I75" s="91">
        <v>0</v>
      </c>
      <c r="J75" s="91">
        <v>1.0673080079999999</v>
      </c>
      <c r="K75" s="91">
        <f t="shared" si="0"/>
        <v>6.6666357364708736E-5</v>
      </c>
      <c r="L75" s="91">
        <f>J75/'סכום נכסי הקרן'!$C$42*100</f>
        <v>6.4490671422165976E-6</v>
      </c>
    </row>
    <row r="76" spans="2:12">
      <c r="B76" s="96" t="s">
        <v>4478</v>
      </c>
      <c r="C76" t="s">
        <v>279</v>
      </c>
      <c r="D76">
        <v>91</v>
      </c>
      <c r="E76" t="s">
        <v>246</v>
      </c>
      <c r="F76" t="s">
        <v>247</v>
      </c>
      <c r="G76" t="s">
        <v>224</v>
      </c>
      <c r="H76" s="91">
        <v>0</v>
      </c>
      <c r="I76" s="91">
        <v>0</v>
      </c>
      <c r="J76" s="91">
        <v>1.6265300540000001</v>
      </c>
      <c r="K76" s="91">
        <f t="shared" ref="K76:K82" si="1">J76/$J$11*100</f>
        <v>1.0159657102882246E-4</v>
      </c>
      <c r="L76" s="91">
        <f>J76/'סכום נכסי הקרן'!$C$42*100</f>
        <v>9.828092217480288E-6</v>
      </c>
    </row>
    <row r="77" spans="2:12">
      <c r="B77" s="96" t="s">
        <v>4478</v>
      </c>
      <c r="C77" t="s">
        <v>281</v>
      </c>
      <c r="D77">
        <v>91</v>
      </c>
      <c r="E77" t="s">
        <v>246</v>
      </c>
      <c r="F77" t="s">
        <v>247</v>
      </c>
      <c r="G77" t="s">
        <v>116</v>
      </c>
      <c r="H77" s="91">
        <v>0</v>
      </c>
      <c r="I77" s="91">
        <v>0</v>
      </c>
      <c r="J77" s="91">
        <v>4281.3297540539997</v>
      </c>
      <c r="K77" s="91">
        <f t="shared" si="1"/>
        <v>0.26742107923912861</v>
      </c>
      <c r="L77" s="91">
        <f>J77/'סכום נכסי הקרן'!$C$42*100</f>
        <v>2.5869367450547524E-2</v>
      </c>
    </row>
    <row r="78" spans="2:12">
      <c r="B78" s="96" t="s">
        <v>4478</v>
      </c>
      <c r="C78" t="s">
        <v>287</v>
      </c>
      <c r="D78">
        <v>91</v>
      </c>
      <c r="E78" t="s">
        <v>246</v>
      </c>
      <c r="F78" t="s">
        <v>247</v>
      </c>
      <c r="G78" t="s">
        <v>227</v>
      </c>
      <c r="H78" s="91">
        <v>0</v>
      </c>
      <c r="I78" s="91">
        <v>0</v>
      </c>
      <c r="J78" s="91">
        <v>0.61892467200000001</v>
      </c>
      <c r="K78" s="91">
        <f t="shared" si="1"/>
        <v>3.8659368294917862E-5</v>
      </c>
      <c r="L78" s="91">
        <f>J78/'סכום נכסי הקרן'!$C$42*100</f>
        <v>3.7397702779181107E-6</v>
      </c>
    </row>
    <row r="79" spans="2:12">
      <c r="B79" s="96" t="s">
        <v>4478</v>
      </c>
      <c r="C79" t="s">
        <v>290</v>
      </c>
      <c r="D79">
        <v>91</v>
      </c>
      <c r="E79" t="s">
        <v>246</v>
      </c>
      <c r="F79" t="s">
        <v>247</v>
      </c>
      <c r="G79" t="s">
        <v>222</v>
      </c>
      <c r="H79" s="91">
        <v>0</v>
      </c>
      <c r="I79" s="91">
        <v>0</v>
      </c>
      <c r="J79" s="91">
        <v>0.69854505600000005</v>
      </c>
      <c r="K79" s="91">
        <f t="shared" si="1"/>
        <v>4.3632628997051884E-5</v>
      </c>
      <c r="L79" s="91">
        <f>J79/'סכום נכסי הקרן'!$C$42*100</f>
        <v>4.2208658927324879E-6</v>
      </c>
    </row>
    <row r="80" spans="2:12">
      <c r="B80" t="s">
        <v>297</v>
      </c>
      <c r="C80" t="s">
        <v>297</v>
      </c>
      <c r="D80" s="16"/>
      <c r="E80" t="s">
        <v>297</v>
      </c>
      <c r="G80" t="s">
        <v>297</v>
      </c>
      <c r="H80" s="91">
        <v>0</v>
      </c>
      <c r="I80" s="91">
        <v>0</v>
      </c>
      <c r="J80" s="91">
        <v>0</v>
      </c>
      <c r="K80" s="91">
        <f t="shared" si="1"/>
        <v>0</v>
      </c>
      <c r="L80" s="91">
        <f>J80/'סכום נכסי הקרן'!$C$42*100</f>
        <v>0</v>
      </c>
    </row>
    <row r="81" spans="2:12">
      <c r="B81" s="92" t="s">
        <v>302</v>
      </c>
      <c r="D81" s="16"/>
      <c r="I81" s="93">
        <v>0</v>
      </c>
      <c r="J81" s="93">
        <v>0</v>
      </c>
      <c r="K81" s="93">
        <f t="shared" si="1"/>
        <v>0</v>
      </c>
      <c r="L81" s="93">
        <f>J81/'סכום נכסי הקרן'!$C$42*100</f>
        <v>0</v>
      </c>
    </row>
    <row r="82" spans="2:12">
      <c r="B82" t="s">
        <v>297</v>
      </c>
      <c r="C82" t="s">
        <v>297</v>
      </c>
      <c r="D82" s="16"/>
      <c r="E82" t="s">
        <v>297</v>
      </c>
      <c r="G82" t="s">
        <v>297</v>
      </c>
      <c r="H82" s="91">
        <v>0</v>
      </c>
      <c r="I82" s="91">
        <v>0</v>
      </c>
      <c r="J82" s="91">
        <v>0</v>
      </c>
      <c r="K82" s="91">
        <f t="shared" si="1"/>
        <v>0</v>
      </c>
      <c r="L82" s="91">
        <f>J82/'סכום נכסי הקרן'!$C$42*100</f>
        <v>0</v>
      </c>
    </row>
    <row r="83" spans="2:12">
      <c r="B83" t="s">
        <v>305</v>
      </c>
      <c r="D83" s="16"/>
    </row>
    <row r="84" spans="2:12">
      <c r="D84" s="16"/>
    </row>
    <row r="85" spans="2:12">
      <c r="D85" s="16"/>
    </row>
    <row r="86" spans="2:12">
      <c r="D86" s="16"/>
    </row>
    <row r="87" spans="2:12">
      <c r="D87" s="16"/>
    </row>
    <row r="88" spans="2:12">
      <c r="D88" s="16"/>
    </row>
    <row r="89" spans="2:12">
      <c r="D89" s="16"/>
    </row>
    <row r="90" spans="2:12">
      <c r="D90" s="16"/>
    </row>
    <row r="91" spans="2:12">
      <c r="D91" s="16"/>
    </row>
    <row r="92" spans="2:12">
      <c r="D92" s="16"/>
    </row>
    <row r="93" spans="2:12">
      <c r="D93" s="16"/>
    </row>
    <row r="94" spans="2:12">
      <c r="D94" s="16"/>
    </row>
    <row r="95" spans="2:12">
      <c r="D95" s="16"/>
    </row>
    <row r="96" spans="2:12">
      <c r="D96" s="16"/>
    </row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2:5">
      <c r="B481" s="16"/>
      <c r="C481" s="16"/>
      <c r="D481" s="16"/>
    </row>
    <row r="482" spans="2:5">
      <c r="B482" s="16"/>
      <c r="C482" s="16"/>
      <c r="D482" s="16"/>
    </row>
    <row r="483" spans="2:5">
      <c r="B483" s="16"/>
      <c r="C483" s="16"/>
      <c r="D483" s="16"/>
    </row>
    <row r="484" spans="2:5">
      <c r="B484" s="16"/>
      <c r="C484" s="16"/>
      <c r="D484" s="16"/>
    </row>
    <row r="485" spans="2:5">
      <c r="B485" s="16"/>
      <c r="C485" s="16"/>
      <c r="E485" s="15"/>
    </row>
    <row r="486" spans="2:5">
      <c r="B486" s="16"/>
      <c r="C486" s="16"/>
    </row>
    <row r="487" spans="2:5">
      <c r="B487" s="16"/>
      <c r="C487" s="16"/>
    </row>
  </sheetData>
  <sheetProtection sheet="1" objects="1" scenarios="1"/>
  <mergeCells count="1">
    <mergeCell ref="B7:L7"/>
  </mergeCells>
  <dataValidations count="1">
    <dataValidation allowBlank="1" showInputMessage="1" showErrorMessage="1" sqref="E11 A1:XFD3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K12" sqref="K12:K38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95">
        <v>43465</v>
      </c>
    </row>
    <row r="2" spans="2:49">
      <c r="B2" s="2" t="s">
        <v>1</v>
      </c>
      <c r="C2" s="12" t="s">
        <v>218</v>
      </c>
    </row>
    <row r="3" spans="2:49">
      <c r="B3" s="2" t="s">
        <v>2</v>
      </c>
      <c r="C3" s="26" t="s">
        <v>4471</v>
      </c>
    </row>
    <row r="4" spans="2:49" s="1" customFormat="1">
      <c r="B4" s="2" t="s">
        <v>3</v>
      </c>
    </row>
    <row r="5" spans="2:49">
      <c r="B5" s="89" t="s">
        <v>219</v>
      </c>
      <c r="C5" t="s">
        <v>220</v>
      </c>
    </row>
    <row r="6" spans="2:49" ht="26.25" customHeight="1">
      <c r="B6" s="113" t="s">
        <v>139</v>
      </c>
      <c r="C6" s="114"/>
      <c r="D6" s="114"/>
      <c r="E6" s="114"/>
      <c r="F6" s="114"/>
      <c r="G6" s="114"/>
      <c r="H6" s="114"/>
      <c r="I6" s="114"/>
      <c r="J6" s="114"/>
      <c r="K6" s="115"/>
    </row>
    <row r="7" spans="2:49" ht="26.25" customHeight="1">
      <c r="B7" s="113" t="s">
        <v>146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49" s="19" customFormat="1" ht="78.75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90">
        <v>-717478993.61000001</v>
      </c>
      <c r="H11" s="7"/>
      <c r="I11" s="90">
        <v>-103371.23054976336</v>
      </c>
      <c r="J11" s="90">
        <v>100</v>
      </c>
      <c r="K11" s="90">
        <f>I11/'סכום נכסי הקרן'!$C$42*100</f>
        <v>-0.62460695637259334</v>
      </c>
      <c r="AW11" s="16"/>
    </row>
    <row r="12" spans="2:49">
      <c r="B12" s="92" t="s">
        <v>228</v>
      </c>
      <c r="C12" s="16"/>
      <c r="D12" s="16"/>
      <c r="G12" s="93">
        <v>-717478993.61000001</v>
      </c>
      <c r="I12" s="93">
        <v>-103371.23054976336</v>
      </c>
      <c r="J12" s="93">
        <v>100</v>
      </c>
      <c r="K12" s="93">
        <f>I12/'סכום נכסי הקרן'!$C$42*100</f>
        <v>-0.62460695637259334</v>
      </c>
    </row>
    <row r="13" spans="2:49">
      <c r="B13" s="92" t="s">
        <v>2707</v>
      </c>
      <c r="C13" s="16"/>
      <c r="D13" s="16"/>
      <c r="G13" s="93">
        <v>0</v>
      </c>
      <c r="I13" s="93">
        <v>0</v>
      </c>
      <c r="J13" s="93">
        <v>0</v>
      </c>
      <c r="K13" s="93">
        <f>I13/'סכום נכסי הקרן'!$C$42*100</f>
        <v>0</v>
      </c>
    </row>
    <row r="14" spans="2:49">
      <c r="B14" t="s">
        <v>297</v>
      </c>
      <c r="C14" t="s">
        <v>297</v>
      </c>
      <c r="D14" t="s">
        <v>297</v>
      </c>
      <c r="E14" t="s">
        <v>297</v>
      </c>
      <c r="G14" s="91">
        <v>0</v>
      </c>
      <c r="H14" s="91">
        <v>0</v>
      </c>
      <c r="I14" s="91">
        <v>0</v>
      </c>
      <c r="J14" s="91">
        <v>0</v>
      </c>
      <c r="K14" s="91">
        <f>I14/'סכום נכסי הקרן'!$C$42*100</f>
        <v>0</v>
      </c>
    </row>
    <row r="15" spans="2:49">
      <c r="B15" s="92" t="s">
        <v>2708</v>
      </c>
      <c r="C15" s="16"/>
      <c r="D15" s="16"/>
      <c r="G15" s="93">
        <v>-608362210</v>
      </c>
      <c r="I15" s="93">
        <v>-110954.64473404727</v>
      </c>
      <c r="J15" s="93">
        <v>107.34</v>
      </c>
      <c r="K15" s="93">
        <f>I15/'סכום נכסי הקרן'!$C$42*100</f>
        <v>-0.67042873122587876</v>
      </c>
    </row>
    <row r="16" spans="2:49">
      <c r="B16" t="s">
        <v>3210</v>
      </c>
      <c r="C16" t="s">
        <v>3211</v>
      </c>
      <c r="D16" t="s">
        <v>126</v>
      </c>
      <c r="E16" t="s">
        <v>109</v>
      </c>
      <c r="F16" t="s">
        <v>3212</v>
      </c>
      <c r="G16" s="91">
        <v>-28200000</v>
      </c>
      <c r="H16" s="91">
        <v>13.76434268415546</v>
      </c>
      <c r="I16" s="91">
        <v>-3881.5446369318402</v>
      </c>
      <c r="J16" s="91">
        <v>3.75</v>
      </c>
      <c r="K16" s="91">
        <f>I16/'סכום נכסי הקרן'!$C$42*100</f>
        <v>-2.3453718881011325E-2</v>
      </c>
    </row>
    <row r="17" spans="2:11">
      <c r="B17" t="s">
        <v>3213</v>
      </c>
      <c r="C17" t="s">
        <v>3214</v>
      </c>
      <c r="D17" t="s">
        <v>126</v>
      </c>
      <c r="E17" t="s">
        <v>109</v>
      </c>
      <c r="F17" t="s">
        <v>3083</v>
      </c>
      <c r="G17" s="91">
        <v>-2900000</v>
      </c>
      <c r="H17" s="91">
        <v>32.453538965517204</v>
      </c>
      <c r="I17" s="91">
        <v>-941.15262999999902</v>
      </c>
      <c r="J17" s="91">
        <v>0.91</v>
      </c>
      <c r="K17" s="91">
        <f>I17/'סכום נכסי הקרן'!$C$42*100</f>
        <v>-5.6867899954365642E-3</v>
      </c>
    </row>
    <row r="18" spans="2:11">
      <c r="B18" t="s">
        <v>3215</v>
      </c>
      <c r="C18" t="s">
        <v>3216</v>
      </c>
      <c r="D18" t="s">
        <v>126</v>
      </c>
      <c r="E18" t="s">
        <v>109</v>
      </c>
      <c r="F18" t="s">
        <v>2827</v>
      </c>
      <c r="G18" s="91">
        <v>-2000000</v>
      </c>
      <c r="H18" s="91">
        <v>11.553084</v>
      </c>
      <c r="I18" s="91">
        <v>-231.06168</v>
      </c>
      <c r="J18" s="91">
        <v>0.22</v>
      </c>
      <c r="K18" s="91">
        <f>I18/'סכום נכסי הקרן'!$C$42*100</f>
        <v>-1.3961595688817936E-3</v>
      </c>
    </row>
    <row r="19" spans="2:11">
      <c r="B19" t="s">
        <v>3217</v>
      </c>
      <c r="C19" t="s">
        <v>3218</v>
      </c>
      <c r="D19" t="s">
        <v>126</v>
      </c>
      <c r="E19" t="s">
        <v>109</v>
      </c>
      <c r="F19" t="s">
        <v>2827</v>
      </c>
      <c r="G19" s="91">
        <v>-419000</v>
      </c>
      <c r="H19" s="91">
        <v>11.483840909090906</v>
      </c>
      <c r="I19" s="91">
        <v>-48.117293409090898</v>
      </c>
      <c r="J19" s="91">
        <v>0.05</v>
      </c>
      <c r="K19" s="91">
        <f>I19/'סכום נכסי הקרן'!$C$42*100</f>
        <v>-2.907423663750524E-4</v>
      </c>
    </row>
    <row r="20" spans="2:11">
      <c r="B20" t="s">
        <v>3219</v>
      </c>
      <c r="C20" t="s">
        <v>3220</v>
      </c>
      <c r="D20" t="s">
        <v>126</v>
      </c>
      <c r="E20" t="s">
        <v>109</v>
      </c>
      <c r="F20" t="s">
        <v>3221</v>
      </c>
      <c r="G20" s="91">
        <v>7500000</v>
      </c>
      <c r="H20" s="91">
        <v>5.9689409333333332</v>
      </c>
      <c r="I20" s="91">
        <v>447.67057</v>
      </c>
      <c r="J20" s="91">
        <v>-0.43</v>
      </c>
      <c r="K20" s="91">
        <f>I20/'סכום נכסי הקרן'!$C$42*100</f>
        <v>2.7049900702369465E-3</v>
      </c>
    </row>
    <row r="21" spans="2:11">
      <c r="B21" t="s">
        <v>3222</v>
      </c>
      <c r="C21" t="s">
        <v>3223</v>
      </c>
      <c r="D21" t="s">
        <v>126</v>
      </c>
      <c r="E21" t="s">
        <v>109</v>
      </c>
      <c r="F21" t="s">
        <v>3221</v>
      </c>
      <c r="G21" s="91">
        <v>-100000</v>
      </c>
      <c r="H21" s="91">
        <v>6.2797099999999997</v>
      </c>
      <c r="I21" s="91">
        <v>-6.2797099999999997</v>
      </c>
      <c r="J21" s="91">
        <v>0.01</v>
      </c>
      <c r="K21" s="91">
        <f>I21/'סכום נכסי הקרן'!$C$42*100</f>
        <v>-3.7944315155601263E-5</v>
      </c>
    </row>
    <row r="22" spans="2:11">
      <c r="B22" t="s">
        <v>3224</v>
      </c>
      <c r="C22" t="s">
        <v>3225</v>
      </c>
      <c r="D22" t="s">
        <v>126</v>
      </c>
      <c r="E22" t="s">
        <v>109</v>
      </c>
      <c r="F22" t="s">
        <v>3221</v>
      </c>
      <c r="G22" s="91">
        <v>1320000</v>
      </c>
      <c r="H22" s="91">
        <v>5.9712500000000004</v>
      </c>
      <c r="I22" s="91">
        <v>78.820499999999996</v>
      </c>
      <c r="J22" s="91">
        <v>-0.08</v>
      </c>
      <c r="K22" s="91">
        <f>I22/'סכום נכסי הקרן'!$C$42*100</f>
        <v>4.7626242178732282E-4</v>
      </c>
    </row>
    <row r="23" spans="2:11">
      <c r="B23" t="s">
        <v>3226</v>
      </c>
      <c r="C23" t="s">
        <v>3227</v>
      </c>
      <c r="D23" t="s">
        <v>126</v>
      </c>
      <c r="E23" t="s">
        <v>109</v>
      </c>
      <c r="F23" t="s">
        <v>3228</v>
      </c>
      <c r="G23" s="91">
        <v>-420000</v>
      </c>
      <c r="H23" s="91">
        <v>-0.18088571428571404</v>
      </c>
      <c r="I23" s="91">
        <v>0.75971999999999895</v>
      </c>
      <c r="J23" s="91">
        <v>0</v>
      </c>
      <c r="K23" s="91">
        <f>I23/'סכום נכסי הקרן'!$C$42*100</f>
        <v>4.5905073817124283E-6</v>
      </c>
    </row>
    <row r="24" spans="2:11">
      <c r="B24" t="s">
        <v>3229</v>
      </c>
      <c r="C24" t="s">
        <v>3230</v>
      </c>
      <c r="D24" t="s">
        <v>126</v>
      </c>
      <c r="E24" t="s">
        <v>109</v>
      </c>
      <c r="F24" t="s">
        <v>1486</v>
      </c>
      <c r="G24" s="91">
        <v>-22000000</v>
      </c>
      <c r="H24" s="91">
        <v>15.670407956574136</v>
      </c>
      <c r="I24" s="91">
        <v>-3447.4897504463102</v>
      </c>
      <c r="J24" s="91">
        <v>3.34</v>
      </c>
      <c r="K24" s="91">
        <f>I24/'סכום נכסי הקרן'!$C$42*100</f>
        <v>-2.0830999773339843E-2</v>
      </c>
    </row>
    <row r="25" spans="2:11">
      <c r="B25" t="s">
        <v>3231</v>
      </c>
      <c r="C25" t="s">
        <v>3232</v>
      </c>
      <c r="D25" t="s">
        <v>126</v>
      </c>
      <c r="E25" t="s">
        <v>116</v>
      </c>
      <c r="F25" t="s">
        <v>352</v>
      </c>
      <c r="G25" s="91">
        <v>-900000</v>
      </c>
      <c r="H25" s="91">
        <v>-11.649160347932778</v>
      </c>
      <c r="I25" s="91">
        <v>104.842443131395</v>
      </c>
      <c r="J25" s="91">
        <v>-0.1</v>
      </c>
      <c r="K25" s="91">
        <f>I25/'סכום נכסי הקרן'!$C$42*100</f>
        <v>6.3349656335417634E-4</v>
      </c>
    </row>
    <row r="26" spans="2:11">
      <c r="B26" t="s">
        <v>3233</v>
      </c>
      <c r="C26" t="s">
        <v>3234</v>
      </c>
      <c r="D26" t="s">
        <v>126</v>
      </c>
      <c r="E26" t="s">
        <v>109</v>
      </c>
      <c r="F26" t="s">
        <v>815</v>
      </c>
      <c r="G26" s="91">
        <v>-28000000</v>
      </c>
      <c r="H26" s="91">
        <v>15.784832552211178</v>
      </c>
      <c r="I26" s="91">
        <v>-4419.7531146191304</v>
      </c>
      <c r="J26" s="91">
        <v>4.28</v>
      </c>
      <c r="K26" s="91">
        <f>I26/'סכום נכסי הקרן'!$C$42*100</f>
        <v>-2.6705772255575265E-2</v>
      </c>
    </row>
    <row r="27" spans="2:11">
      <c r="B27" t="s">
        <v>3235</v>
      </c>
      <c r="C27" t="s">
        <v>3236</v>
      </c>
      <c r="D27" t="s">
        <v>126</v>
      </c>
      <c r="E27" t="s">
        <v>109</v>
      </c>
      <c r="F27" t="s">
        <v>3175</v>
      </c>
      <c r="G27" s="91">
        <v>-8000000</v>
      </c>
      <c r="H27" s="91">
        <v>12.924799788039749</v>
      </c>
      <c r="I27" s="91">
        <v>-1033.9839830431799</v>
      </c>
      <c r="J27" s="91">
        <v>1</v>
      </c>
      <c r="K27" s="91">
        <f>I27/'סכום נכסי הקרן'!$C$42*100</f>
        <v>-6.2477111392778163E-3</v>
      </c>
    </row>
    <row r="28" spans="2:11">
      <c r="B28" t="s">
        <v>3237</v>
      </c>
      <c r="C28" t="s">
        <v>3238</v>
      </c>
      <c r="D28" t="s">
        <v>126</v>
      </c>
      <c r="E28" t="s">
        <v>109</v>
      </c>
      <c r="F28" t="s">
        <v>1126</v>
      </c>
      <c r="G28" s="91">
        <v>-10000000</v>
      </c>
      <c r="H28" s="91">
        <v>8.6124058523753408</v>
      </c>
      <c r="I28" s="91">
        <v>-861.24058523753399</v>
      </c>
      <c r="J28" s="91">
        <v>0.83</v>
      </c>
      <c r="K28" s="91">
        <f>I28/'סכום נכסי הקרן'!$C$42*100</f>
        <v>-5.2039320591313071E-3</v>
      </c>
    </row>
    <row r="29" spans="2:11">
      <c r="B29" t="s">
        <v>3239</v>
      </c>
      <c r="C29" t="s">
        <v>3240</v>
      </c>
      <c r="D29" t="s">
        <v>126</v>
      </c>
      <c r="E29" t="s">
        <v>109</v>
      </c>
      <c r="F29" t="s">
        <v>1600</v>
      </c>
      <c r="G29" s="91">
        <v>9500000</v>
      </c>
      <c r="H29" s="91">
        <v>10.497096196944611</v>
      </c>
      <c r="I29" s="91">
        <v>997.22413870973799</v>
      </c>
      <c r="J29" s="91">
        <v>-0.96</v>
      </c>
      <c r="K29" s="91">
        <f>I29/'סכום נכסי הקרן'!$C$42*100</f>
        <v>6.0255946532523511E-3</v>
      </c>
    </row>
    <row r="30" spans="2:11">
      <c r="B30" t="s">
        <v>3241</v>
      </c>
      <c r="C30" t="s">
        <v>3242</v>
      </c>
      <c r="D30" t="s">
        <v>126</v>
      </c>
      <c r="E30" t="s">
        <v>109</v>
      </c>
      <c r="F30" t="s">
        <v>3243</v>
      </c>
      <c r="G30" s="91">
        <v>-5000000</v>
      </c>
      <c r="H30" s="91">
        <v>10.903942649322181</v>
      </c>
      <c r="I30" s="91">
        <v>-545.197132466109</v>
      </c>
      <c r="J30" s="91">
        <v>0.53</v>
      </c>
      <c r="K30" s="91">
        <f>I30/'סכום נכסי הקרן'!$C$42*100</f>
        <v>-3.2942813945586865E-3</v>
      </c>
    </row>
    <row r="31" spans="2:11">
      <c r="B31" t="s">
        <v>3244</v>
      </c>
      <c r="C31" t="s">
        <v>3245</v>
      </c>
      <c r="D31" t="s">
        <v>126</v>
      </c>
      <c r="E31" t="s">
        <v>109</v>
      </c>
      <c r="F31" t="s">
        <v>3246</v>
      </c>
      <c r="G31" s="91">
        <v>-5000000</v>
      </c>
      <c r="H31" s="91">
        <v>-1.657435974112802</v>
      </c>
      <c r="I31" s="91">
        <v>82.871798705640103</v>
      </c>
      <c r="J31" s="91">
        <v>-0.08</v>
      </c>
      <c r="K31" s="91">
        <f>I31/'סכום נכסי הקרן'!$C$42*100</f>
        <v>5.0074185712371377E-4</v>
      </c>
    </row>
    <row r="32" spans="2:11">
      <c r="B32" t="s">
        <v>3247</v>
      </c>
      <c r="C32" t="s">
        <v>3248</v>
      </c>
      <c r="D32" t="s">
        <v>126</v>
      </c>
      <c r="E32" t="s">
        <v>109</v>
      </c>
      <c r="F32" t="s">
        <v>1330</v>
      </c>
      <c r="G32" s="91">
        <v>-19000000</v>
      </c>
      <c r="H32" s="91">
        <v>15.23462287078242</v>
      </c>
      <c r="I32" s="91">
        <v>-2894.57834544866</v>
      </c>
      <c r="J32" s="91">
        <v>2.8</v>
      </c>
      <c r="K32" s="91">
        <f>I32/'סכום נכסי הקרן'!$C$42*100</f>
        <v>-1.7490105909712839E-2</v>
      </c>
    </row>
    <row r="33" spans="2:11">
      <c r="B33" t="s">
        <v>3249</v>
      </c>
      <c r="C33" t="s">
        <v>3250</v>
      </c>
      <c r="D33" t="s">
        <v>126</v>
      </c>
      <c r="E33" t="s">
        <v>109</v>
      </c>
      <c r="F33" t="s">
        <v>769</v>
      </c>
      <c r="G33" s="91">
        <v>-3000000</v>
      </c>
      <c r="H33" s="91">
        <v>21.212253327387568</v>
      </c>
      <c r="I33" s="91">
        <v>-636.36759982162698</v>
      </c>
      <c r="J33" s="91">
        <v>0.62</v>
      </c>
      <c r="K33" s="91">
        <f>I33/'סכום נכסי הקרן'!$C$42*100</f>
        <v>-3.8451668568206744E-3</v>
      </c>
    </row>
    <row r="34" spans="2:11">
      <c r="B34" t="s">
        <v>3251</v>
      </c>
      <c r="C34" t="s">
        <v>3252</v>
      </c>
      <c r="D34" t="s">
        <v>126</v>
      </c>
      <c r="E34" t="s">
        <v>109</v>
      </c>
      <c r="F34" t="s">
        <v>3083</v>
      </c>
      <c r="G34" s="91">
        <v>-22400000</v>
      </c>
      <c r="H34" s="91">
        <v>32.638659762468173</v>
      </c>
      <c r="I34" s="91">
        <v>-7311.05978679287</v>
      </c>
      <c r="J34" s="91">
        <v>7.07</v>
      </c>
      <c r="K34" s="91">
        <f>I34/'סכום נכסי הקרן'!$C$42*100</f>
        <v>-4.4176109513259627E-2</v>
      </c>
    </row>
    <row r="35" spans="2:11">
      <c r="B35" t="s">
        <v>3253</v>
      </c>
      <c r="C35" t="s">
        <v>3254</v>
      </c>
      <c r="D35" t="s">
        <v>126</v>
      </c>
      <c r="E35" t="s">
        <v>109</v>
      </c>
      <c r="F35" t="s">
        <v>1321</v>
      </c>
      <c r="G35" s="91">
        <v>-36000000</v>
      </c>
      <c r="H35" s="91">
        <v>8.6870854046472505</v>
      </c>
      <c r="I35" s="91">
        <v>-3127.3507456730099</v>
      </c>
      <c r="J35" s="91">
        <v>3.03</v>
      </c>
      <c r="K35" s="91">
        <f>I35/'סכום נכסי הקרן'!$C$42*100</f>
        <v>-1.8896602278755115E-2</v>
      </c>
    </row>
    <row r="36" spans="2:11">
      <c r="B36" t="s">
        <v>3255</v>
      </c>
      <c r="C36" t="s">
        <v>3256</v>
      </c>
      <c r="D36" t="s">
        <v>126</v>
      </c>
      <c r="E36" t="s">
        <v>109</v>
      </c>
      <c r="F36" t="s">
        <v>3257</v>
      </c>
      <c r="G36" s="91">
        <v>-3000000</v>
      </c>
      <c r="H36" s="91">
        <v>20.053631686011133</v>
      </c>
      <c r="I36" s="91">
        <v>-601.60895058033395</v>
      </c>
      <c r="J36" s="91">
        <v>0.57999999999999996</v>
      </c>
      <c r="K36" s="91">
        <f>I36/'סכום נכסי הקרן'!$C$42*100</f>
        <v>-3.6351423268352737E-3</v>
      </c>
    </row>
    <row r="37" spans="2:11">
      <c r="B37" t="s">
        <v>3258</v>
      </c>
      <c r="C37" t="s">
        <v>3259</v>
      </c>
      <c r="D37" t="s">
        <v>126</v>
      </c>
      <c r="E37" t="s">
        <v>109</v>
      </c>
      <c r="F37" t="s">
        <v>1130</v>
      </c>
      <c r="G37" s="91">
        <v>-12000000</v>
      </c>
      <c r="H37" s="91">
        <v>19.563253706092418</v>
      </c>
      <c r="I37" s="91">
        <v>-2347.59044473109</v>
      </c>
      <c r="J37" s="91">
        <v>2.27</v>
      </c>
      <c r="K37" s="91">
        <f>I37/'סכום נכסי הקרן'!$C$42*100</f>
        <v>-1.4185004035402047E-2</v>
      </c>
    </row>
    <row r="38" spans="2:11">
      <c r="B38" t="s">
        <v>3260</v>
      </c>
      <c r="C38" t="s">
        <v>3261</v>
      </c>
      <c r="D38" t="s">
        <v>126</v>
      </c>
      <c r="E38" t="s">
        <v>113</v>
      </c>
      <c r="F38" t="s">
        <v>1103</v>
      </c>
      <c r="G38" s="91">
        <v>-7400000</v>
      </c>
      <c r="H38" s="91">
        <v>2.9180466136753784</v>
      </c>
      <c r="I38" s="91">
        <v>-215.935449411978</v>
      </c>
      <c r="J38" s="91">
        <v>0.21</v>
      </c>
      <c r="K38" s="91">
        <f>I38/'סכום נכסי הקרן'!$C$42*100</f>
        <v>-1.304761325882005E-3</v>
      </c>
    </row>
    <row r="39" spans="2:11">
      <c r="B39" t="s">
        <v>3262</v>
      </c>
      <c r="C39" t="s">
        <v>3263</v>
      </c>
      <c r="D39" t="s">
        <v>126</v>
      </c>
      <c r="E39" t="s">
        <v>109</v>
      </c>
      <c r="F39" t="s">
        <v>2936</v>
      </c>
      <c r="G39" s="91">
        <v>-5000000</v>
      </c>
      <c r="H39" s="91">
        <v>40.306535133099999</v>
      </c>
      <c r="I39" s="91">
        <v>-2015.3267566550001</v>
      </c>
      <c r="J39" s="91">
        <v>1.95</v>
      </c>
      <c r="K39" s="91">
        <f>I39/'סכום נכסי הקרן'!$C$42*100</f>
        <v>-1.2177344749364707E-2</v>
      </c>
    </row>
    <row r="40" spans="2:11">
      <c r="B40" t="s">
        <v>3264</v>
      </c>
      <c r="C40" t="s">
        <v>3265</v>
      </c>
      <c r="D40" t="s">
        <v>126</v>
      </c>
      <c r="E40" t="s">
        <v>109</v>
      </c>
      <c r="F40" t="s">
        <v>3266</v>
      </c>
      <c r="G40" s="91">
        <v>-28500000</v>
      </c>
      <c r="H40" s="91">
        <v>35.63274079344702</v>
      </c>
      <c r="I40" s="91">
        <v>-10155.3311261324</v>
      </c>
      <c r="J40" s="91">
        <v>9.82</v>
      </c>
      <c r="K40" s="91">
        <f>I40/'סכום נכסי הקרן'!$C$42*100</f>
        <v>-6.1362242007904001E-2</v>
      </c>
    </row>
    <row r="41" spans="2:11">
      <c r="B41" t="s">
        <v>3267</v>
      </c>
      <c r="C41" t="s">
        <v>3268</v>
      </c>
      <c r="D41" t="s">
        <v>126</v>
      </c>
      <c r="E41" t="s">
        <v>109</v>
      </c>
      <c r="F41" t="s">
        <v>1049</v>
      </c>
      <c r="G41" s="91">
        <v>-6500000</v>
      </c>
      <c r="H41" s="91">
        <v>22.749863731730461</v>
      </c>
      <c r="I41" s="91">
        <v>-1478.74114256248</v>
      </c>
      <c r="J41" s="91">
        <v>1.43</v>
      </c>
      <c r="K41" s="91">
        <f>I41/'סכום נכסי הקרן'!$C$42*100</f>
        <v>-8.9350973129244237E-3</v>
      </c>
    </row>
    <row r="42" spans="2:11">
      <c r="B42" t="s">
        <v>3269</v>
      </c>
      <c r="C42" t="s">
        <v>3270</v>
      </c>
      <c r="D42" t="s">
        <v>126</v>
      </c>
      <c r="E42" t="s">
        <v>109</v>
      </c>
      <c r="F42" t="s">
        <v>3170</v>
      </c>
      <c r="G42" s="91">
        <v>12000000</v>
      </c>
      <c r="H42" s="91">
        <v>3.2535778366770831</v>
      </c>
      <c r="I42" s="91">
        <v>390.42934040124999</v>
      </c>
      <c r="J42" s="91">
        <v>-0.38</v>
      </c>
      <c r="K42" s="91">
        <f>I42/'סכום נכסי הקרן'!$C$42*100</f>
        <v>2.359117529022607E-3</v>
      </c>
    </row>
    <row r="43" spans="2:11">
      <c r="B43" t="s">
        <v>3271</v>
      </c>
      <c r="C43" t="s">
        <v>3272</v>
      </c>
      <c r="D43" t="s">
        <v>126</v>
      </c>
      <c r="E43" t="s">
        <v>109</v>
      </c>
      <c r="F43" t="s">
        <v>3273</v>
      </c>
      <c r="G43" s="91">
        <v>10000000</v>
      </c>
      <c r="H43" s="91">
        <v>-1.4663001483740701</v>
      </c>
      <c r="I43" s="91">
        <v>-146.630014837407</v>
      </c>
      <c r="J43" s="91">
        <v>0.14000000000000001</v>
      </c>
      <c r="K43" s="91">
        <f>I43/'סכום נכסי הקרן'!$C$42*100</f>
        <v>-8.8599242548797E-4</v>
      </c>
    </row>
    <row r="44" spans="2:11">
      <c r="B44" t="s">
        <v>3274</v>
      </c>
      <c r="C44" t="s">
        <v>3275</v>
      </c>
      <c r="D44" t="s">
        <v>126</v>
      </c>
      <c r="E44" t="s">
        <v>109</v>
      </c>
      <c r="F44" t="s">
        <v>3276</v>
      </c>
      <c r="G44" s="91">
        <v>-6000000</v>
      </c>
      <c r="H44" s="91">
        <v>16.932155545929334</v>
      </c>
      <c r="I44" s="91">
        <v>-1015.92933275576</v>
      </c>
      <c r="J44" s="91">
        <v>0.98</v>
      </c>
      <c r="K44" s="91">
        <f>I44/'סכום נכסי הקרן'!$C$42*100</f>
        <v>-6.1386183084735221E-3</v>
      </c>
    </row>
    <row r="45" spans="2:11">
      <c r="B45" t="s">
        <v>3277</v>
      </c>
      <c r="C45" t="s">
        <v>3278</v>
      </c>
      <c r="D45" t="s">
        <v>126</v>
      </c>
      <c r="E45" t="s">
        <v>109</v>
      </c>
      <c r="F45" t="s">
        <v>3279</v>
      </c>
      <c r="G45" s="91">
        <v>-10000000</v>
      </c>
      <c r="H45" s="91">
        <v>11.5847409899824</v>
      </c>
      <c r="I45" s="91">
        <v>-1158.4740989982399</v>
      </c>
      <c r="J45" s="91">
        <v>1.1200000000000001</v>
      </c>
      <c r="K45" s="91">
        <f>I45/'סכום נכסי הקרן'!$C$42*100</f>
        <v>-6.9999261609199189E-3</v>
      </c>
    </row>
    <row r="46" spans="2:11">
      <c r="B46" t="s">
        <v>3280</v>
      </c>
      <c r="C46" t="s">
        <v>3281</v>
      </c>
      <c r="D46" t="s">
        <v>126</v>
      </c>
      <c r="E46" t="s">
        <v>109</v>
      </c>
      <c r="F46" t="s">
        <v>3282</v>
      </c>
      <c r="G46" s="91">
        <v>-3000000</v>
      </c>
      <c r="H46" s="91">
        <v>14.135329561501733</v>
      </c>
      <c r="I46" s="91">
        <v>-424.05988684505201</v>
      </c>
      <c r="J46" s="91">
        <v>0.41</v>
      </c>
      <c r="K46" s="91">
        <f>I46/'סכום נכסי הקרן'!$C$42*100</f>
        <v>-2.5623256474100338E-3</v>
      </c>
    </row>
    <row r="47" spans="2:11">
      <c r="B47" t="s">
        <v>3283</v>
      </c>
      <c r="C47" t="s">
        <v>3284</v>
      </c>
      <c r="D47" t="s">
        <v>126</v>
      </c>
      <c r="E47" t="s">
        <v>116</v>
      </c>
      <c r="F47" t="s">
        <v>352</v>
      </c>
      <c r="G47" s="91">
        <v>-2600000</v>
      </c>
      <c r="H47" s="91">
        <v>-11.836269328869768</v>
      </c>
      <c r="I47" s="91">
        <v>307.74300255061399</v>
      </c>
      <c r="J47" s="91">
        <v>-0.3</v>
      </c>
      <c r="K47" s="91">
        <f>I47/'סכום נכסי הקרן'!$C$42*100</f>
        <v>1.8594962945281709E-3</v>
      </c>
    </row>
    <row r="48" spans="2:11">
      <c r="B48" t="s">
        <v>3285</v>
      </c>
      <c r="C48" t="s">
        <v>3286</v>
      </c>
      <c r="D48" t="s">
        <v>126</v>
      </c>
      <c r="E48" t="s">
        <v>113</v>
      </c>
      <c r="F48" t="s">
        <v>1348</v>
      </c>
      <c r="G48" s="91">
        <v>-2600000</v>
      </c>
      <c r="H48" s="91">
        <v>-0.37377912584915768</v>
      </c>
      <c r="I48" s="91">
        <v>9.7182572720781</v>
      </c>
      <c r="J48" s="91">
        <v>-0.01</v>
      </c>
      <c r="K48" s="91">
        <f>I48/'סכום נכסי הקרן'!$C$42*100</f>
        <v>5.872128118893153E-5</v>
      </c>
    </row>
    <row r="49" spans="2:11">
      <c r="B49" t="s">
        <v>3287</v>
      </c>
      <c r="C49" t="s">
        <v>3288</v>
      </c>
      <c r="D49" t="s">
        <v>126</v>
      </c>
      <c r="E49" t="s">
        <v>109</v>
      </c>
      <c r="F49" t="s">
        <v>1330</v>
      </c>
      <c r="G49" s="91">
        <v>-6260000</v>
      </c>
      <c r="H49" s="91">
        <v>15.134708387560355</v>
      </c>
      <c r="I49" s="91">
        <v>-947.43274506127796</v>
      </c>
      <c r="J49" s="91">
        <v>0.92</v>
      </c>
      <c r="K49" s="91">
        <f>I49/'סכום נכסי הקרן'!$C$42*100</f>
        <v>-5.7247367581212431E-3</v>
      </c>
    </row>
    <row r="50" spans="2:11">
      <c r="B50" t="s">
        <v>3289</v>
      </c>
      <c r="C50" t="s">
        <v>3290</v>
      </c>
      <c r="D50" t="s">
        <v>126</v>
      </c>
      <c r="E50" t="s">
        <v>109</v>
      </c>
      <c r="F50" t="s">
        <v>3291</v>
      </c>
      <c r="G50" s="91">
        <v>-2000000</v>
      </c>
      <c r="H50" s="91">
        <v>15.257918810460099</v>
      </c>
      <c r="I50" s="91">
        <v>-305.158376209202</v>
      </c>
      <c r="J50" s="91">
        <v>0.3</v>
      </c>
      <c r="K50" s="91">
        <f>I50/'סכום נכסי הקרן'!$C$42*100</f>
        <v>-1.843879032511612E-3</v>
      </c>
    </row>
    <row r="51" spans="2:11">
      <c r="B51" t="s">
        <v>3292</v>
      </c>
      <c r="C51" t="s">
        <v>3293</v>
      </c>
      <c r="D51" t="s">
        <v>126</v>
      </c>
      <c r="E51" t="s">
        <v>113</v>
      </c>
      <c r="F51" t="s">
        <v>3054</v>
      </c>
      <c r="G51" s="91">
        <v>-1915000</v>
      </c>
      <c r="H51" s="91">
        <v>5.9565821973564494</v>
      </c>
      <c r="I51" s="91">
        <v>-114.068549079376</v>
      </c>
      <c r="J51" s="91">
        <v>0.11</v>
      </c>
      <c r="K51" s="91">
        <f>I51/'סכום נכסי הקרן'!$C$42*100</f>
        <v>-6.8924408541318205E-4</v>
      </c>
    </row>
    <row r="52" spans="2:11">
      <c r="B52" t="s">
        <v>3294</v>
      </c>
      <c r="C52" t="s">
        <v>3295</v>
      </c>
      <c r="D52" t="s">
        <v>126</v>
      </c>
      <c r="E52" t="s">
        <v>109</v>
      </c>
      <c r="F52" t="s">
        <v>3020</v>
      </c>
      <c r="G52" s="91">
        <v>-500000</v>
      </c>
      <c r="H52" s="91">
        <v>9.5651866833671999</v>
      </c>
      <c r="I52" s="91">
        <v>-47.825933416836001</v>
      </c>
      <c r="J52" s="91">
        <v>0.05</v>
      </c>
      <c r="K52" s="91">
        <f>I52/'סכום נכסי הקרן'!$C$42*100</f>
        <v>-2.8898186224829284E-4</v>
      </c>
    </row>
    <row r="53" spans="2:11">
      <c r="B53" t="s">
        <v>3296</v>
      </c>
      <c r="C53" t="s">
        <v>3297</v>
      </c>
      <c r="D53" t="s">
        <v>126</v>
      </c>
      <c r="E53" t="s">
        <v>113</v>
      </c>
      <c r="F53" t="s">
        <v>909</v>
      </c>
      <c r="G53" s="91">
        <v>-3400000</v>
      </c>
      <c r="H53" s="91">
        <v>-14.301517356399941</v>
      </c>
      <c r="I53" s="91">
        <v>486.25159011759803</v>
      </c>
      <c r="J53" s="91">
        <v>-0.47</v>
      </c>
      <c r="K53" s="91">
        <f>I53/'סכום נכסי הקרן'!$C$42*100</f>
        <v>2.9381107694996084E-3</v>
      </c>
    </row>
    <row r="54" spans="2:11">
      <c r="B54" t="s">
        <v>3298</v>
      </c>
      <c r="C54" t="s">
        <v>3299</v>
      </c>
      <c r="D54" t="s">
        <v>126</v>
      </c>
      <c r="E54" t="s">
        <v>109</v>
      </c>
      <c r="F54" t="s">
        <v>3266</v>
      </c>
      <c r="G54" s="91">
        <v>-210000</v>
      </c>
      <c r="H54" s="91">
        <v>35.723171428571384</v>
      </c>
      <c r="I54" s="91">
        <v>-75.018659999999898</v>
      </c>
      <c r="J54" s="91">
        <v>7.0000000000000007E-2</v>
      </c>
      <c r="K54" s="91">
        <f>I54/'סכום נכסי הקרן'!$C$42*100</f>
        <v>-4.5329030760829628E-4</v>
      </c>
    </row>
    <row r="55" spans="2:11">
      <c r="B55" t="s">
        <v>3300</v>
      </c>
      <c r="C55" t="s">
        <v>3301</v>
      </c>
      <c r="D55" t="s">
        <v>126</v>
      </c>
      <c r="E55" t="s">
        <v>109</v>
      </c>
      <c r="F55" t="s">
        <v>3302</v>
      </c>
      <c r="G55" s="91">
        <v>-7119000</v>
      </c>
      <c r="H55" s="91">
        <v>36.489744186046572</v>
      </c>
      <c r="I55" s="91">
        <v>-2597.70488860465</v>
      </c>
      <c r="J55" s="91">
        <v>2.5099999999999998</v>
      </c>
      <c r="K55" s="91">
        <f>I55/'סכום נכסי הקרן'!$C$42*100</f>
        <v>-1.5696287404109572E-2</v>
      </c>
    </row>
    <row r="56" spans="2:11">
      <c r="B56" t="s">
        <v>3303</v>
      </c>
      <c r="C56" t="s">
        <v>3304</v>
      </c>
      <c r="D56" t="s">
        <v>126</v>
      </c>
      <c r="E56" t="s">
        <v>109</v>
      </c>
      <c r="F56" t="s">
        <v>3302</v>
      </c>
      <c r="G56" s="91">
        <v>-3600000</v>
      </c>
      <c r="H56" s="91">
        <v>36.949894090909069</v>
      </c>
      <c r="I56" s="91">
        <v>-1330.19618727273</v>
      </c>
      <c r="J56" s="91">
        <v>1.29</v>
      </c>
      <c r="K56" s="91">
        <f>I56/'סכום נכסי הקרן'!$C$42*100</f>
        <v>-8.03753411362239E-3</v>
      </c>
    </row>
    <row r="57" spans="2:11">
      <c r="B57" t="s">
        <v>3305</v>
      </c>
      <c r="C57" t="s">
        <v>3306</v>
      </c>
      <c r="D57" t="s">
        <v>126</v>
      </c>
      <c r="E57" t="s">
        <v>109</v>
      </c>
      <c r="F57" t="s">
        <v>3307</v>
      </c>
      <c r="G57" s="91">
        <v>-515000</v>
      </c>
      <c r="H57" s="91">
        <v>37.769866666666665</v>
      </c>
      <c r="I57" s="91">
        <v>-194.514813333333</v>
      </c>
      <c r="J57" s="91">
        <v>0.19</v>
      </c>
      <c r="K57" s="91">
        <f>I57/'סכום נכסי הקרן'!$C$42*100</f>
        <v>-1.1753299721727496E-3</v>
      </c>
    </row>
    <row r="58" spans="2:11">
      <c r="B58" t="s">
        <v>3308</v>
      </c>
      <c r="C58" t="s">
        <v>3309</v>
      </c>
      <c r="D58" t="s">
        <v>126</v>
      </c>
      <c r="E58" t="s">
        <v>109</v>
      </c>
      <c r="F58" t="s">
        <v>2936</v>
      </c>
      <c r="G58" s="91">
        <v>-408000</v>
      </c>
      <c r="H58" s="91">
        <v>39.54</v>
      </c>
      <c r="I58" s="91">
        <v>-161.32320000000001</v>
      </c>
      <c r="J58" s="91">
        <v>0.16</v>
      </c>
      <c r="K58" s="91">
        <f>I58/'סכום נכסי הקרן'!$C$42*100</f>
        <v>-9.7477404891469399E-4</v>
      </c>
    </row>
    <row r="59" spans="2:11">
      <c r="B59" t="s">
        <v>3310</v>
      </c>
      <c r="C59" t="s">
        <v>3311</v>
      </c>
      <c r="D59" t="s">
        <v>126</v>
      </c>
      <c r="E59" t="s">
        <v>109</v>
      </c>
      <c r="F59" t="s">
        <v>2936</v>
      </c>
      <c r="G59" s="91">
        <v>-175000</v>
      </c>
      <c r="H59" s="91">
        <v>40.191800000000001</v>
      </c>
      <c r="I59" s="91">
        <v>-70.335650000000001</v>
      </c>
      <c r="J59" s="91">
        <v>7.0000000000000007E-2</v>
      </c>
      <c r="K59" s="91">
        <f>I59/'סכום נכסי הקרן'!$C$42*100</f>
        <v>-4.2499384052353784E-4</v>
      </c>
    </row>
    <row r="60" spans="2:11">
      <c r="B60" t="s">
        <v>3312</v>
      </c>
      <c r="C60" t="s">
        <v>3313</v>
      </c>
      <c r="D60" t="s">
        <v>126</v>
      </c>
      <c r="E60" t="s">
        <v>109</v>
      </c>
      <c r="F60" t="s">
        <v>2936</v>
      </c>
      <c r="G60" s="91">
        <v>-5175000</v>
      </c>
      <c r="H60" s="91">
        <v>39.210394285714401</v>
      </c>
      <c r="I60" s="91">
        <v>-2029.13790428572</v>
      </c>
      <c r="J60" s="91">
        <v>1.96</v>
      </c>
      <c r="K60" s="91">
        <f>I60/'סכום נכסי הקרן'!$C$42*100</f>
        <v>-1.2260796777939368E-2</v>
      </c>
    </row>
    <row r="61" spans="2:11">
      <c r="B61" t="s">
        <v>3314</v>
      </c>
      <c r="C61" t="s">
        <v>3315</v>
      </c>
      <c r="D61" t="s">
        <v>126</v>
      </c>
      <c r="E61" t="s">
        <v>109</v>
      </c>
      <c r="F61" t="s">
        <v>3316</v>
      </c>
      <c r="G61" s="91">
        <v>-538000</v>
      </c>
      <c r="H61" s="91">
        <v>38.089874999999999</v>
      </c>
      <c r="I61" s="91">
        <v>-204.92352750000001</v>
      </c>
      <c r="J61" s="91">
        <v>0.2</v>
      </c>
      <c r="K61" s="91">
        <f>I61/'סכום נכסי הקרן'!$C$42*100</f>
        <v>-1.2382232476113582E-3</v>
      </c>
    </row>
    <row r="62" spans="2:11">
      <c r="B62" t="s">
        <v>3317</v>
      </c>
      <c r="C62" t="s">
        <v>3318</v>
      </c>
      <c r="D62" t="s">
        <v>126</v>
      </c>
      <c r="E62" t="s">
        <v>109</v>
      </c>
      <c r="F62" t="s">
        <v>3316</v>
      </c>
      <c r="G62" s="91">
        <v>-250000</v>
      </c>
      <c r="H62" s="91">
        <v>38.681164000000003</v>
      </c>
      <c r="I62" s="91">
        <v>-96.702910000000003</v>
      </c>
      <c r="J62" s="91">
        <v>0.09</v>
      </c>
      <c r="K62" s="91">
        <f>I62/'סכום נכסי הקרן'!$C$42*100</f>
        <v>-5.8431451348927655E-4</v>
      </c>
    </row>
    <row r="63" spans="2:11">
      <c r="B63" t="s">
        <v>3319</v>
      </c>
      <c r="C63" t="s">
        <v>3320</v>
      </c>
      <c r="D63" t="s">
        <v>126</v>
      </c>
      <c r="E63" t="s">
        <v>109</v>
      </c>
      <c r="F63" t="s">
        <v>1300</v>
      </c>
      <c r="G63" s="91">
        <v>-530000</v>
      </c>
      <c r="H63" s="91">
        <v>38.599957142857001</v>
      </c>
      <c r="I63" s="91">
        <v>-204.57977285714199</v>
      </c>
      <c r="J63" s="91">
        <v>0.2</v>
      </c>
      <c r="K63" s="91">
        <f>I63/'סכום נכסי הקרן'!$C$42*100</f>
        <v>-1.2361461557544402E-3</v>
      </c>
    </row>
    <row r="64" spans="2:11">
      <c r="B64" t="s">
        <v>3321</v>
      </c>
      <c r="C64" t="s">
        <v>3322</v>
      </c>
      <c r="D64" t="s">
        <v>126</v>
      </c>
      <c r="E64" t="s">
        <v>109</v>
      </c>
      <c r="F64" t="s">
        <v>3323</v>
      </c>
      <c r="G64" s="91">
        <v>-495000</v>
      </c>
      <c r="H64" s="91">
        <v>40.140099999999997</v>
      </c>
      <c r="I64" s="91">
        <v>-198.69349500000001</v>
      </c>
      <c r="J64" s="91">
        <v>0.19</v>
      </c>
      <c r="K64" s="91">
        <f>I64/'סכום נכסי הקרן'!$C$42*100</f>
        <v>-1.2005791021636163E-3</v>
      </c>
    </row>
    <row r="65" spans="2:11">
      <c r="B65" t="s">
        <v>3324</v>
      </c>
      <c r="C65" t="s">
        <v>3325</v>
      </c>
      <c r="D65" t="s">
        <v>126</v>
      </c>
      <c r="E65" t="s">
        <v>109</v>
      </c>
      <c r="F65" t="s">
        <v>2980</v>
      </c>
      <c r="G65" s="91">
        <v>-85000</v>
      </c>
      <c r="H65" s="91">
        <v>41.4602</v>
      </c>
      <c r="I65" s="91">
        <v>-35.241169999999997</v>
      </c>
      <c r="J65" s="91">
        <v>0.03</v>
      </c>
      <c r="K65" s="91">
        <f>I65/'סכום נכסי הקרן'!$C$42*100</f>
        <v>-2.1294009770070918E-4</v>
      </c>
    </row>
    <row r="66" spans="2:11">
      <c r="B66" t="s">
        <v>3326</v>
      </c>
      <c r="C66" t="s">
        <v>3327</v>
      </c>
      <c r="D66" t="s">
        <v>126</v>
      </c>
      <c r="E66" t="s">
        <v>109</v>
      </c>
      <c r="F66" t="s">
        <v>2980</v>
      </c>
      <c r="G66" s="91">
        <v>-500000</v>
      </c>
      <c r="H66" s="91">
        <v>41.686965999999998</v>
      </c>
      <c r="I66" s="91">
        <v>-208.43483000000001</v>
      </c>
      <c r="J66" s="91">
        <v>0.2</v>
      </c>
      <c r="K66" s="91">
        <f>I66/'סכום נכסי הקרן'!$C$42*100</f>
        <v>-1.2594398274640346E-3</v>
      </c>
    </row>
    <row r="67" spans="2:11">
      <c r="B67" t="s">
        <v>3328</v>
      </c>
      <c r="C67" t="s">
        <v>3329</v>
      </c>
      <c r="D67" t="s">
        <v>126</v>
      </c>
      <c r="E67" t="s">
        <v>109</v>
      </c>
      <c r="F67" t="s">
        <v>2980</v>
      </c>
      <c r="G67" s="91">
        <v>-440000</v>
      </c>
      <c r="H67" s="91">
        <v>40.440100000000001</v>
      </c>
      <c r="I67" s="91">
        <v>-177.93644</v>
      </c>
      <c r="J67" s="91">
        <v>0.17</v>
      </c>
      <c r="K67" s="91">
        <f>I67/'סכום נכסי הקרן'!$C$42*100</f>
        <v>-1.0751573491492019E-3</v>
      </c>
    </row>
    <row r="68" spans="2:11">
      <c r="B68" t="s">
        <v>3330</v>
      </c>
      <c r="C68" t="s">
        <v>3331</v>
      </c>
      <c r="D68" t="s">
        <v>126</v>
      </c>
      <c r="E68" t="s">
        <v>109</v>
      </c>
      <c r="F68" t="s">
        <v>2980</v>
      </c>
      <c r="G68" s="91">
        <v>-6635000</v>
      </c>
      <c r="H68" s="91">
        <v>40.743885455915596</v>
      </c>
      <c r="I68" s="91">
        <v>-2703.3568</v>
      </c>
      <c r="J68" s="91">
        <v>2.62</v>
      </c>
      <c r="K68" s="91">
        <f>I68/'סכום נכסי הקרן'!$C$42*100</f>
        <v>-1.6334675072135135E-2</v>
      </c>
    </row>
    <row r="69" spans="2:11">
      <c r="B69" t="s">
        <v>3332</v>
      </c>
      <c r="C69" t="s">
        <v>3333</v>
      </c>
      <c r="D69" t="s">
        <v>126</v>
      </c>
      <c r="E69" t="s">
        <v>109</v>
      </c>
      <c r="F69" t="s">
        <v>2980</v>
      </c>
      <c r="G69" s="91">
        <v>-213000</v>
      </c>
      <c r="H69" s="91">
        <v>39.850076923076927</v>
      </c>
      <c r="I69" s="91">
        <v>-84.880663846153794</v>
      </c>
      <c r="J69" s="91">
        <v>0.08</v>
      </c>
      <c r="K69" s="91">
        <f>I69/'סכום נכסי הקרן'!$C$42*100</f>
        <v>-5.1288015841417995E-4</v>
      </c>
    </row>
    <row r="70" spans="2:11">
      <c r="B70" t="s">
        <v>3334</v>
      </c>
      <c r="C70" t="s">
        <v>3335</v>
      </c>
      <c r="D70" t="s">
        <v>126</v>
      </c>
      <c r="E70" t="s">
        <v>109</v>
      </c>
      <c r="F70" t="s">
        <v>3156</v>
      </c>
      <c r="G70" s="91">
        <v>-330000</v>
      </c>
      <c r="H70" s="91">
        <v>40.790166666666572</v>
      </c>
      <c r="I70" s="91">
        <v>-134.60755</v>
      </c>
      <c r="J70" s="91">
        <v>0.13</v>
      </c>
      <c r="K70" s="91">
        <f>I70/'סכום נכסי הקרן'!$C$42*100</f>
        <v>-8.1334827556102981E-4</v>
      </c>
    </row>
    <row r="71" spans="2:11">
      <c r="B71" t="s">
        <v>3336</v>
      </c>
      <c r="C71" t="s">
        <v>3337</v>
      </c>
      <c r="D71" t="s">
        <v>126</v>
      </c>
      <c r="E71" t="s">
        <v>109</v>
      </c>
      <c r="F71" t="s">
        <v>753</v>
      </c>
      <c r="G71" s="91">
        <v>-1987000</v>
      </c>
      <c r="H71" s="91">
        <v>37.589844444444331</v>
      </c>
      <c r="I71" s="91">
        <v>-746.91020911111195</v>
      </c>
      <c r="J71" s="91">
        <v>0.72</v>
      </c>
      <c r="K71" s="91">
        <f>I71/'סכום נכסי הקרן'!$C$42*100</f>
        <v>-4.5131059184975219E-3</v>
      </c>
    </row>
    <row r="72" spans="2:11">
      <c r="B72" t="s">
        <v>3338</v>
      </c>
      <c r="C72" t="s">
        <v>3339</v>
      </c>
      <c r="D72" t="s">
        <v>126</v>
      </c>
      <c r="E72" t="s">
        <v>109</v>
      </c>
      <c r="F72" t="s">
        <v>3083</v>
      </c>
      <c r="G72" s="91">
        <v>-8077000</v>
      </c>
      <c r="H72" s="91">
        <v>32.359327198364007</v>
      </c>
      <c r="I72" s="91">
        <v>-2613.6628578118598</v>
      </c>
      <c r="J72" s="91">
        <v>2.5299999999999998</v>
      </c>
      <c r="K72" s="91">
        <f>I72/'סכום נכסי הקרן'!$C$42*100</f>
        <v>-1.5792711317449797E-2</v>
      </c>
    </row>
    <row r="73" spans="2:11">
      <c r="B73" t="s">
        <v>3340</v>
      </c>
      <c r="C73" t="s">
        <v>3341</v>
      </c>
      <c r="D73" t="s">
        <v>126</v>
      </c>
      <c r="E73" t="s">
        <v>109</v>
      </c>
      <c r="F73" t="s">
        <v>1424</v>
      </c>
      <c r="G73" s="91">
        <v>-3395950</v>
      </c>
      <c r="H73" s="91">
        <v>31.994399999999999</v>
      </c>
      <c r="I73" s="91">
        <v>-1086.5138268000001</v>
      </c>
      <c r="J73" s="91">
        <v>1.05</v>
      </c>
      <c r="K73" s="91">
        <f>I73/'סכום נכסי הקרן'!$C$42*100</f>
        <v>-6.5651157561444021E-3</v>
      </c>
    </row>
    <row r="74" spans="2:11">
      <c r="B74" t="s">
        <v>3342</v>
      </c>
      <c r="C74" t="s">
        <v>3343</v>
      </c>
      <c r="D74" t="s">
        <v>126</v>
      </c>
      <c r="E74" t="s">
        <v>109</v>
      </c>
      <c r="F74" t="s">
        <v>731</v>
      </c>
      <c r="G74" s="91">
        <v>-2700</v>
      </c>
      <c r="H74" s="91">
        <v>31.388888888888889</v>
      </c>
      <c r="I74" s="91">
        <v>-0.84750000000000003</v>
      </c>
      <c r="J74" s="91">
        <v>0</v>
      </c>
      <c r="K74" s="91">
        <f>I74/'סכום נכסי הקרן'!$C$42*100</f>
        <v>-5.1209063944628125E-6</v>
      </c>
    </row>
    <row r="75" spans="2:11">
      <c r="B75" t="s">
        <v>3344</v>
      </c>
      <c r="C75" t="s">
        <v>3345</v>
      </c>
      <c r="D75" t="s">
        <v>126</v>
      </c>
      <c r="E75" t="s">
        <v>109</v>
      </c>
      <c r="F75" t="s">
        <v>731</v>
      </c>
      <c r="G75" s="91">
        <v>21600</v>
      </c>
      <c r="H75" s="91">
        <v>30.749133858267715</v>
      </c>
      <c r="I75" s="91">
        <v>6.6418129133858299</v>
      </c>
      <c r="J75" s="91">
        <v>-0.01</v>
      </c>
      <c r="K75" s="91">
        <f>I75/'סכום נכסי הקרן'!$C$42*100</f>
        <v>4.0132274004699912E-5</v>
      </c>
    </row>
    <row r="76" spans="2:11">
      <c r="B76" t="s">
        <v>3346</v>
      </c>
      <c r="C76" t="s">
        <v>3347</v>
      </c>
      <c r="D76" t="s">
        <v>126</v>
      </c>
      <c r="E76" t="s">
        <v>109</v>
      </c>
      <c r="F76" t="s">
        <v>349</v>
      </c>
      <c r="G76" s="91">
        <v>5000</v>
      </c>
      <c r="H76" s="91">
        <v>33.889400000000002</v>
      </c>
      <c r="I76" s="91">
        <v>1.6944699999999999</v>
      </c>
      <c r="J76" s="91">
        <v>0</v>
      </c>
      <c r="K76" s="91">
        <f>I76/'סכום נכסי הקרן'!$C$42*100</f>
        <v>1.0238610334189265E-5</v>
      </c>
    </row>
    <row r="77" spans="2:11">
      <c r="B77" t="s">
        <v>3348</v>
      </c>
      <c r="C77" t="s">
        <v>3349</v>
      </c>
      <c r="D77" t="s">
        <v>126</v>
      </c>
      <c r="E77" t="s">
        <v>109</v>
      </c>
      <c r="F77" t="s">
        <v>355</v>
      </c>
      <c r="G77" s="91">
        <v>-4950</v>
      </c>
      <c r="H77" s="91">
        <v>29.988888888888887</v>
      </c>
      <c r="I77" s="91">
        <v>-1.48445</v>
      </c>
      <c r="J77" s="91">
        <v>0</v>
      </c>
      <c r="K77" s="91">
        <f>I77/'סכום נכסי הקרן'!$C$42*100</f>
        <v>-8.9695923271508221E-6</v>
      </c>
    </row>
    <row r="78" spans="2:11">
      <c r="B78" t="s">
        <v>3350</v>
      </c>
      <c r="C78" t="s">
        <v>3351</v>
      </c>
      <c r="D78" t="s">
        <v>126</v>
      </c>
      <c r="E78" t="s">
        <v>109</v>
      </c>
      <c r="F78" t="s">
        <v>3352</v>
      </c>
      <c r="G78" s="91">
        <v>-63150910</v>
      </c>
      <c r="H78" s="91">
        <v>23.749594364504407</v>
      </c>
      <c r="I78" s="91">
        <v>-14998.0849624933</v>
      </c>
      <c r="J78" s="91">
        <v>14.51</v>
      </c>
      <c r="K78" s="91">
        <f>I78/'סכום נכסי הקרן'!$C$42*100</f>
        <v>-9.0623940046169305E-2</v>
      </c>
    </row>
    <row r="79" spans="2:11">
      <c r="B79" t="s">
        <v>3353</v>
      </c>
      <c r="C79" t="s">
        <v>3354</v>
      </c>
      <c r="D79" t="s">
        <v>126</v>
      </c>
      <c r="E79" t="s">
        <v>109</v>
      </c>
      <c r="F79" t="s">
        <v>3352</v>
      </c>
      <c r="G79" s="91">
        <v>-700000</v>
      </c>
      <c r="H79" s="91">
        <v>23.583088571428572</v>
      </c>
      <c r="I79" s="91">
        <v>-165.08161999999999</v>
      </c>
      <c r="J79" s="91">
        <v>0.16</v>
      </c>
      <c r="K79" s="91">
        <f>I79/'סכום נכסי הקרן'!$C$42*100</f>
        <v>-9.9748380350003535E-4</v>
      </c>
    </row>
    <row r="80" spans="2:11">
      <c r="B80" t="s">
        <v>3355</v>
      </c>
      <c r="C80" t="s">
        <v>3356</v>
      </c>
      <c r="D80" t="s">
        <v>126</v>
      </c>
      <c r="E80" t="s">
        <v>109</v>
      </c>
      <c r="F80" t="s">
        <v>3352</v>
      </c>
      <c r="G80" s="91">
        <v>-150000</v>
      </c>
      <c r="H80" s="91">
        <v>23.627386666666666</v>
      </c>
      <c r="I80" s="91">
        <v>-35.441079999999999</v>
      </c>
      <c r="J80" s="91">
        <v>0.03</v>
      </c>
      <c r="K80" s="91">
        <f>I80/'סכום נכסי הקרן'!$C$42*100</f>
        <v>-2.1414802737305968E-4</v>
      </c>
    </row>
    <row r="81" spans="2:11">
      <c r="B81" t="s">
        <v>3357</v>
      </c>
      <c r="C81" t="s">
        <v>3358</v>
      </c>
      <c r="D81" t="s">
        <v>126</v>
      </c>
      <c r="E81" t="s">
        <v>109</v>
      </c>
      <c r="F81" t="s">
        <v>690</v>
      </c>
      <c r="G81" s="91">
        <v>-1730000</v>
      </c>
      <c r="H81" s="91">
        <v>23.688459999999999</v>
      </c>
      <c r="I81" s="91">
        <v>-409.81035800000001</v>
      </c>
      <c r="J81" s="91">
        <v>0.4</v>
      </c>
      <c r="K81" s="91">
        <f>I81/'סכום נכסי הקרן'!$C$42*100</f>
        <v>-2.4762247584652441E-3</v>
      </c>
    </row>
    <row r="82" spans="2:11">
      <c r="B82" t="s">
        <v>3359</v>
      </c>
      <c r="C82" t="s">
        <v>3360</v>
      </c>
      <c r="D82" t="s">
        <v>126</v>
      </c>
      <c r="E82" t="s">
        <v>109</v>
      </c>
      <c r="F82" t="s">
        <v>3361</v>
      </c>
      <c r="G82" s="91">
        <v>-216000</v>
      </c>
      <c r="H82" s="91">
        <v>22.679124999999999</v>
      </c>
      <c r="I82" s="91">
        <v>-48.986910000000002</v>
      </c>
      <c r="J82" s="91">
        <v>0.05</v>
      </c>
      <c r="K82" s="91">
        <f>I82/'סכום נכסי הקרן'!$C$42*100</f>
        <v>-2.9599690933802277E-4</v>
      </c>
    </row>
    <row r="83" spans="2:11">
      <c r="B83" t="s">
        <v>3362</v>
      </c>
      <c r="C83" t="s">
        <v>3363</v>
      </c>
      <c r="D83" t="s">
        <v>126</v>
      </c>
      <c r="E83" t="s">
        <v>109</v>
      </c>
      <c r="F83" t="s">
        <v>3361</v>
      </c>
      <c r="G83" s="91">
        <v>-610000</v>
      </c>
      <c r="H83" s="91">
        <v>23.568425000000001</v>
      </c>
      <c r="I83" s="91">
        <v>-143.7673925</v>
      </c>
      <c r="J83" s="91">
        <v>0.14000000000000001</v>
      </c>
      <c r="K83" s="91">
        <f>I83/'סכום נכסי הקרן'!$C$42*100</f>
        <v>-8.6869540952034803E-4</v>
      </c>
    </row>
    <row r="84" spans="2:11">
      <c r="B84" t="s">
        <v>3364</v>
      </c>
      <c r="C84" t="s">
        <v>3365</v>
      </c>
      <c r="D84" t="s">
        <v>126</v>
      </c>
      <c r="E84" t="s">
        <v>109</v>
      </c>
      <c r="F84" t="s">
        <v>3361</v>
      </c>
      <c r="G84" s="91">
        <v>-1000000</v>
      </c>
      <c r="H84" s="91">
        <v>23.643363000000001</v>
      </c>
      <c r="I84" s="91">
        <v>-236.43362999999999</v>
      </c>
      <c r="J84" s="91">
        <v>0.23</v>
      </c>
      <c r="K84" s="91">
        <f>I84/'סכום נכסי הקרן'!$C$42*100</f>
        <v>-1.4286188645817755E-3</v>
      </c>
    </row>
    <row r="85" spans="2:11">
      <c r="B85" t="s">
        <v>3366</v>
      </c>
      <c r="C85" t="s">
        <v>3367</v>
      </c>
      <c r="D85" t="s">
        <v>126</v>
      </c>
      <c r="E85" t="s">
        <v>109</v>
      </c>
      <c r="F85" t="s">
        <v>3361</v>
      </c>
      <c r="G85" s="91">
        <v>-250000</v>
      </c>
      <c r="H85" s="91">
        <v>23.720416</v>
      </c>
      <c r="I85" s="91">
        <v>-59.30104</v>
      </c>
      <c r="J85" s="91">
        <v>0.06</v>
      </c>
      <c r="K85" s="91">
        <f>I85/'סכום נכסי הקרן'!$C$42*100</f>
        <v>-3.5831867248884369E-4</v>
      </c>
    </row>
    <row r="86" spans="2:11">
      <c r="B86" t="s">
        <v>3368</v>
      </c>
      <c r="C86" t="s">
        <v>3369</v>
      </c>
      <c r="D86" t="s">
        <v>126</v>
      </c>
      <c r="E86" t="s">
        <v>109</v>
      </c>
      <c r="F86" t="s">
        <v>3111</v>
      </c>
      <c r="G86" s="91">
        <v>60000</v>
      </c>
      <c r="H86" s="91">
        <v>21.6386</v>
      </c>
      <c r="I86" s="91">
        <v>12.98316</v>
      </c>
      <c r="J86" s="91">
        <v>-0.01</v>
      </c>
      <c r="K86" s="91">
        <f>I86/'סכום נכסי הקרן'!$C$42*100</f>
        <v>7.8449023084759656E-5</v>
      </c>
    </row>
    <row r="87" spans="2:11">
      <c r="B87" t="s">
        <v>3370</v>
      </c>
      <c r="C87" t="s">
        <v>3371</v>
      </c>
      <c r="D87" t="s">
        <v>126</v>
      </c>
      <c r="E87" t="s">
        <v>109</v>
      </c>
      <c r="F87" t="s">
        <v>3111</v>
      </c>
      <c r="G87" s="91">
        <v>-47000</v>
      </c>
      <c r="H87" s="91">
        <v>22.3682941176471</v>
      </c>
      <c r="I87" s="91">
        <v>-10.5130982352941</v>
      </c>
      <c r="J87" s="91">
        <v>0.01</v>
      </c>
      <c r="K87" s="91">
        <f>I87/'סכום נכסי הקרן'!$C$42*100</f>
        <v>-6.3524002334788514E-5</v>
      </c>
    </row>
    <row r="88" spans="2:11">
      <c r="B88" t="s">
        <v>3372</v>
      </c>
      <c r="C88" t="s">
        <v>3373</v>
      </c>
      <c r="D88" t="s">
        <v>126</v>
      </c>
      <c r="E88" t="s">
        <v>109</v>
      </c>
      <c r="F88" t="s">
        <v>769</v>
      </c>
      <c r="G88" s="91">
        <v>-94000</v>
      </c>
      <c r="H88" s="91">
        <v>20.938285714285715</v>
      </c>
      <c r="I88" s="91">
        <v>-19.681988571428601</v>
      </c>
      <c r="J88" s="91">
        <v>0.02</v>
      </c>
      <c r="K88" s="91">
        <f>I88/'סכום נכסי הקרן'!$C$42*100</f>
        <v>-1.1892580664445158E-4</v>
      </c>
    </row>
    <row r="89" spans="2:11">
      <c r="B89" t="s">
        <v>3374</v>
      </c>
      <c r="C89" t="s">
        <v>3375</v>
      </c>
      <c r="D89" t="s">
        <v>126</v>
      </c>
      <c r="E89" t="s">
        <v>109</v>
      </c>
      <c r="F89" t="s">
        <v>3257</v>
      </c>
      <c r="G89" s="91">
        <v>-50000</v>
      </c>
      <c r="H89" s="91">
        <v>21.099029982018799</v>
      </c>
      <c r="I89" s="91">
        <v>-10.549514991009399</v>
      </c>
      <c r="J89" s="91">
        <v>0.01</v>
      </c>
      <c r="K89" s="91">
        <f>I89/'סכום נכסי הקרן'!$C$42*100</f>
        <v>-6.3744045753323105E-5</v>
      </c>
    </row>
    <row r="90" spans="2:11">
      <c r="B90" t="s">
        <v>3376</v>
      </c>
      <c r="C90" t="s">
        <v>3377</v>
      </c>
      <c r="D90" t="s">
        <v>126</v>
      </c>
      <c r="E90" t="s">
        <v>109</v>
      </c>
      <c r="F90" t="s">
        <v>3257</v>
      </c>
      <c r="G90" s="91">
        <v>-605000</v>
      </c>
      <c r="H90" s="91">
        <v>20.053631686011133</v>
      </c>
      <c r="I90" s="91">
        <v>-121.324471700367</v>
      </c>
      <c r="J90" s="91">
        <v>0.12</v>
      </c>
      <c r="K90" s="91">
        <f>I90/'סכום נכסי הקרן'!$C$42*100</f>
        <v>-7.330870359117781E-4</v>
      </c>
    </row>
    <row r="91" spans="2:11">
      <c r="B91" t="s">
        <v>3378</v>
      </c>
      <c r="C91" t="s">
        <v>3379</v>
      </c>
      <c r="D91" t="s">
        <v>126</v>
      </c>
      <c r="E91" t="s">
        <v>109</v>
      </c>
      <c r="F91" t="s">
        <v>3380</v>
      </c>
      <c r="G91" s="91">
        <v>-11821000</v>
      </c>
      <c r="H91" s="91">
        <v>16.5852</v>
      </c>
      <c r="I91" s="91">
        <v>-1960.536492</v>
      </c>
      <c r="J91" s="91">
        <v>1.9</v>
      </c>
      <c r="K91" s="91">
        <f>I91/'סכום נכסי הקרן'!$C$42*100</f>
        <v>-1.1846281838891434E-2</v>
      </c>
    </row>
    <row r="92" spans="2:11">
      <c r="B92" t="s">
        <v>3378</v>
      </c>
      <c r="C92" t="s">
        <v>3381</v>
      </c>
      <c r="D92" t="s">
        <v>126</v>
      </c>
      <c r="E92" t="s">
        <v>109</v>
      </c>
      <c r="F92" t="s">
        <v>3380</v>
      </c>
      <c r="G92" s="91">
        <v>6000</v>
      </c>
      <c r="H92" s="91">
        <v>16.585166666666701</v>
      </c>
      <c r="I92" s="91">
        <v>0.99511000000000205</v>
      </c>
      <c r="J92" s="91">
        <v>0</v>
      </c>
      <c r="K92" s="91">
        <f>I92/'סכום נכסי הקרן'!$C$42*100</f>
        <v>6.0128202503762823E-6</v>
      </c>
    </row>
    <row r="93" spans="2:11">
      <c r="B93" t="s">
        <v>3382</v>
      </c>
      <c r="C93" t="s">
        <v>3383</v>
      </c>
      <c r="D93" t="s">
        <v>126</v>
      </c>
      <c r="E93" t="s">
        <v>109</v>
      </c>
      <c r="F93" t="s">
        <v>3384</v>
      </c>
      <c r="G93" s="91">
        <v>-1300</v>
      </c>
      <c r="H93" s="91">
        <v>16.335384615384616</v>
      </c>
      <c r="I93" s="91">
        <v>-0.21235999999999999</v>
      </c>
      <c r="J93" s="91">
        <v>0</v>
      </c>
      <c r="K93" s="91">
        <f>I93/'סכום נכסי הקרן'!$C$42*100</f>
        <v>-1.283157146817844E-6</v>
      </c>
    </row>
    <row r="94" spans="2:11">
      <c r="B94" t="s">
        <v>3385</v>
      </c>
      <c r="C94" t="s">
        <v>3386</v>
      </c>
      <c r="D94" t="s">
        <v>126</v>
      </c>
      <c r="E94" t="s">
        <v>109</v>
      </c>
      <c r="F94" t="s">
        <v>3384</v>
      </c>
      <c r="G94" s="91">
        <v>-16716000</v>
      </c>
      <c r="H94" s="91">
        <v>15.758237341772235</v>
      </c>
      <c r="I94" s="91">
        <v>-2634.14695405064</v>
      </c>
      <c r="J94" s="91">
        <v>2.5499999999999998</v>
      </c>
      <c r="K94" s="91">
        <f>I94/'סכום נכסי הקרן'!$C$42*100</f>
        <v>-1.5916483753336475E-2</v>
      </c>
    </row>
    <row r="95" spans="2:11">
      <c r="B95" t="s">
        <v>3387</v>
      </c>
      <c r="C95" t="s">
        <v>3388</v>
      </c>
      <c r="D95" t="s">
        <v>126</v>
      </c>
      <c r="E95" t="s">
        <v>109</v>
      </c>
      <c r="F95" t="s">
        <v>1427</v>
      </c>
      <c r="G95" s="91">
        <v>-22000000</v>
      </c>
      <c r="H95" s="91">
        <v>16.8200745</v>
      </c>
      <c r="I95" s="91">
        <v>-3700.4163899999999</v>
      </c>
      <c r="J95" s="91">
        <v>3.58</v>
      </c>
      <c r="K95" s="91">
        <f>I95/'סכום נכסי הקרן'!$C$42*100</f>
        <v>-2.2359275461623595E-2</v>
      </c>
    </row>
    <row r="96" spans="2:11">
      <c r="B96" t="s">
        <v>3389</v>
      </c>
      <c r="C96" t="s">
        <v>3390</v>
      </c>
      <c r="D96" t="s">
        <v>126</v>
      </c>
      <c r="E96" t="s">
        <v>109</v>
      </c>
      <c r="F96" t="s">
        <v>1499</v>
      </c>
      <c r="G96" s="91">
        <v>615000</v>
      </c>
      <c r="H96" s="91">
        <v>15.535733333333299</v>
      </c>
      <c r="I96" s="91">
        <v>95.544759999999798</v>
      </c>
      <c r="J96" s="91">
        <v>-0.09</v>
      </c>
      <c r="K96" s="91">
        <f>I96/'סכום נכסי הקרן'!$C$42*100</f>
        <v>5.7731654565358549E-4</v>
      </c>
    </row>
    <row r="97" spans="2:11">
      <c r="B97" t="s">
        <v>3391</v>
      </c>
      <c r="C97" t="s">
        <v>3392</v>
      </c>
      <c r="D97" t="s">
        <v>126</v>
      </c>
      <c r="E97" t="s">
        <v>109</v>
      </c>
      <c r="F97" t="s">
        <v>1486</v>
      </c>
      <c r="G97" s="91">
        <v>-817000</v>
      </c>
      <c r="H97" s="91">
        <v>14.547523809523819</v>
      </c>
      <c r="I97" s="91">
        <v>-118.853269523809</v>
      </c>
      <c r="J97" s="91">
        <v>0.11</v>
      </c>
      <c r="K97" s="91">
        <f>I97/'סכום נכסי הקרן'!$C$42*100</f>
        <v>-7.1815512437437836E-4</v>
      </c>
    </row>
    <row r="98" spans="2:11">
      <c r="B98" t="s">
        <v>3393</v>
      </c>
      <c r="C98" t="s">
        <v>3394</v>
      </c>
      <c r="D98" t="s">
        <v>126</v>
      </c>
      <c r="E98" t="s">
        <v>109</v>
      </c>
      <c r="F98" t="s">
        <v>3395</v>
      </c>
      <c r="G98" s="91">
        <v>-307000</v>
      </c>
      <c r="H98" s="91">
        <v>13.634833333333299</v>
      </c>
      <c r="I98" s="91">
        <v>-41.858938333333299</v>
      </c>
      <c r="J98" s="91">
        <v>0.04</v>
      </c>
      <c r="K98" s="91">
        <f>I98/'סכום נכסי הקרן'!$C$42*100</f>
        <v>-2.5292708551810151E-4</v>
      </c>
    </row>
    <row r="99" spans="2:11">
      <c r="B99" t="s">
        <v>3396</v>
      </c>
      <c r="C99" t="s">
        <v>3397</v>
      </c>
      <c r="D99" t="s">
        <v>126</v>
      </c>
      <c r="E99" t="s">
        <v>109</v>
      </c>
      <c r="F99" t="s">
        <v>3395</v>
      </c>
      <c r="G99" s="91">
        <v>-420000</v>
      </c>
      <c r="H99" s="91">
        <v>13.534816666666691</v>
      </c>
      <c r="I99" s="91">
        <v>-56.846230000000098</v>
      </c>
      <c r="J99" s="91">
        <v>0.05</v>
      </c>
      <c r="K99" s="91">
        <f>I99/'סכום נכסי הקרן'!$C$42*100</f>
        <v>-3.4348580850513777E-4</v>
      </c>
    </row>
    <row r="100" spans="2:11">
      <c r="B100" t="s">
        <v>3398</v>
      </c>
      <c r="C100" t="s">
        <v>3399</v>
      </c>
      <c r="D100" t="s">
        <v>126</v>
      </c>
      <c r="E100" t="s">
        <v>109</v>
      </c>
      <c r="F100" t="s">
        <v>3400</v>
      </c>
      <c r="G100" s="91">
        <v>-9640000</v>
      </c>
      <c r="H100" s="91">
        <v>13.241932824427463</v>
      </c>
      <c r="I100" s="91">
        <v>-1276.52232427481</v>
      </c>
      <c r="J100" s="91">
        <v>1.23</v>
      </c>
      <c r="K100" s="91">
        <f>I100/'סכום נכסי הקרן'!$C$42*100</f>
        <v>-7.7132169121574123E-3</v>
      </c>
    </row>
    <row r="101" spans="2:11">
      <c r="B101" t="s">
        <v>3401</v>
      </c>
      <c r="C101" t="s">
        <v>3402</v>
      </c>
      <c r="D101" t="s">
        <v>126</v>
      </c>
      <c r="E101" t="s">
        <v>109</v>
      </c>
      <c r="F101" t="s">
        <v>3282</v>
      </c>
      <c r="G101" s="91">
        <v>-500000</v>
      </c>
      <c r="H101" s="91">
        <v>13.09341</v>
      </c>
      <c r="I101" s="91">
        <v>-65.46705</v>
      </c>
      <c r="J101" s="91">
        <v>0.06</v>
      </c>
      <c r="K101" s="91">
        <f>I101/'סכום נכסי הקרן'!$C$42*100</f>
        <v>-3.955759704679843E-4</v>
      </c>
    </row>
    <row r="102" spans="2:11">
      <c r="B102" t="s">
        <v>3403</v>
      </c>
      <c r="C102" t="s">
        <v>3404</v>
      </c>
      <c r="D102" t="s">
        <v>126</v>
      </c>
      <c r="E102" t="s">
        <v>109</v>
      </c>
      <c r="F102" t="s">
        <v>3405</v>
      </c>
      <c r="G102" s="91">
        <v>6000</v>
      </c>
      <c r="H102" s="91">
        <v>15.5658333333333</v>
      </c>
      <c r="I102" s="91">
        <v>0.93394999999999795</v>
      </c>
      <c r="J102" s="91">
        <v>0</v>
      </c>
      <c r="K102" s="91">
        <f>I102/'סכום נכסי הקרן'!$C$42*100</f>
        <v>5.6432690585351419E-6</v>
      </c>
    </row>
    <row r="103" spans="2:11">
      <c r="B103" t="s">
        <v>3406</v>
      </c>
      <c r="C103" t="s">
        <v>3407</v>
      </c>
      <c r="D103" t="s">
        <v>126</v>
      </c>
      <c r="E103" t="s">
        <v>109</v>
      </c>
      <c r="F103" t="s">
        <v>380</v>
      </c>
      <c r="G103" s="91">
        <v>-200000</v>
      </c>
      <c r="H103" s="91">
        <v>17.365659999999998</v>
      </c>
      <c r="I103" s="91">
        <v>-34.731319999999997</v>
      </c>
      <c r="J103" s="91">
        <v>0.03</v>
      </c>
      <c r="K103" s="91">
        <f>I103/'סכום נכסי הקרן'!$C$42*100</f>
        <v>-2.0985939666800488E-4</v>
      </c>
    </row>
    <row r="104" spans="2:11">
      <c r="B104" t="s">
        <v>3408</v>
      </c>
      <c r="C104" t="s">
        <v>3409</v>
      </c>
      <c r="D104" t="s">
        <v>126</v>
      </c>
      <c r="E104" t="s">
        <v>109</v>
      </c>
      <c r="F104" t="s">
        <v>3410</v>
      </c>
      <c r="G104" s="91">
        <v>-12150000</v>
      </c>
      <c r="H104" s="91">
        <v>15.228929565217392</v>
      </c>
      <c r="I104" s="91">
        <v>-1850.3149421739099</v>
      </c>
      <c r="J104" s="91">
        <v>1.79</v>
      </c>
      <c r="K104" s="91">
        <f>I104/'סכום נכסי הקרן'!$C$42*100</f>
        <v>-1.1180282736458364E-2</v>
      </c>
    </row>
    <row r="105" spans="2:11">
      <c r="B105" t="s">
        <v>3411</v>
      </c>
      <c r="C105" t="s">
        <v>3412</v>
      </c>
      <c r="D105" t="s">
        <v>126</v>
      </c>
      <c r="E105" t="s">
        <v>109</v>
      </c>
      <c r="F105" t="s">
        <v>3410</v>
      </c>
      <c r="G105" s="91">
        <v>-5000000</v>
      </c>
      <c r="H105" s="91">
        <v>15.1094332</v>
      </c>
      <c r="I105" s="91">
        <v>-755.47166000000004</v>
      </c>
      <c r="J105" s="91">
        <v>0.73</v>
      </c>
      <c r="K105" s="91">
        <f>I105/'סכום נכסי הקרן'!$C$42*100</f>
        <v>-4.564837350477211E-3</v>
      </c>
    </row>
    <row r="106" spans="2:11">
      <c r="B106" t="s">
        <v>3413</v>
      </c>
      <c r="C106" t="s">
        <v>3414</v>
      </c>
      <c r="D106" t="s">
        <v>126</v>
      </c>
      <c r="E106" t="s">
        <v>109</v>
      </c>
      <c r="F106" t="s">
        <v>3415</v>
      </c>
      <c r="G106" s="91">
        <v>-25000</v>
      </c>
      <c r="H106" s="91">
        <v>15.198987757006281</v>
      </c>
      <c r="I106" s="91">
        <v>-3.7997469392515701</v>
      </c>
      <c r="J106" s="91">
        <v>0</v>
      </c>
      <c r="K106" s="91">
        <f>I106/'סכום נכסי הקרן'!$C$42*100</f>
        <v>-2.2959467136936715E-5</v>
      </c>
    </row>
    <row r="107" spans="2:11">
      <c r="B107" t="s">
        <v>3416</v>
      </c>
      <c r="C107" t="s">
        <v>3417</v>
      </c>
      <c r="D107" t="s">
        <v>126</v>
      </c>
      <c r="E107" t="s">
        <v>109</v>
      </c>
      <c r="F107" t="s">
        <v>3415</v>
      </c>
      <c r="G107" s="91">
        <v>-4000000</v>
      </c>
      <c r="H107" s="91">
        <v>14.179282000000001</v>
      </c>
      <c r="I107" s="91">
        <v>-567.17128000000002</v>
      </c>
      <c r="J107" s="91">
        <v>0.55000000000000004</v>
      </c>
      <c r="K107" s="91">
        <f>I107/'סכום נכסי הקרן'!$C$42*100</f>
        <v>-3.4270572678556442E-3</v>
      </c>
    </row>
    <row r="108" spans="2:11">
      <c r="B108" t="s">
        <v>3418</v>
      </c>
      <c r="C108" t="s">
        <v>3419</v>
      </c>
      <c r="D108" t="s">
        <v>126</v>
      </c>
      <c r="E108" t="s">
        <v>109</v>
      </c>
      <c r="F108" t="s">
        <v>815</v>
      </c>
      <c r="G108" s="91">
        <v>-5000</v>
      </c>
      <c r="H108" s="91">
        <v>15.035399999999999</v>
      </c>
      <c r="I108" s="91">
        <v>-0.75177000000000005</v>
      </c>
      <c r="J108" s="91">
        <v>0</v>
      </c>
      <c r="K108" s="91">
        <f>I108/'סכום נכסי הקרן'!$C$42*100</f>
        <v>-4.5424705606670309E-6</v>
      </c>
    </row>
    <row r="109" spans="2:11">
      <c r="B109" t="s">
        <v>3420</v>
      </c>
      <c r="C109" t="s">
        <v>3421</v>
      </c>
      <c r="D109" t="s">
        <v>126</v>
      </c>
      <c r="E109" t="s">
        <v>109</v>
      </c>
      <c r="F109" t="s">
        <v>815</v>
      </c>
      <c r="G109" s="91">
        <v>-38645000</v>
      </c>
      <c r="H109" s="91">
        <v>14.964696629213501</v>
      </c>
      <c r="I109" s="91">
        <v>-5783.10701235956</v>
      </c>
      <c r="J109" s="91">
        <v>5.59</v>
      </c>
      <c r="K109" s="91">
        <f>I109/'סכום נכסי הקרן'!$C$42*100</f>
        <v>-3.4943657438884723E-2</v>
      </c>
    </row>
    <row r="110" spans="2:11">
      <c r="B110" t="s">
        <v>3422</v>
      </c>
      <c r="C110" t="s">
        <v>3423</v>
      </c>
      <c r="D110" t="s">
        <v>126</v>
      </c>
      <c r="E110" t="s">
        <v>109</v>
      </c>
      <c r="F110" t="s">
        <v>3424</v>
      </c>
      <c r="G110" s="91">
        <v>1452000</v>
      </c>
      <c r="H110" s="91">
        <v>15.4857</v>
      </c>
      <c r="I110" s="91">
        <v>224.85236399999999</v>
      </c>
      <c r="J110" s="91">
        <v>-0.22</v>
      </c>
      <c r="K110" s="91">
        <f>I110/'סכום נכסי הקרן'!$C$42*100</f>
        <v>1.3586406001388554E-3</v>
      </c>
    </row>
    <row r="111" spans="2:11">
      <c r="B111" t="s">
        <v>3425</v>
      </c>
      <c r="C111" t="s">
        <v>3426</v>
      </c>
      <c r="D111" t="s">
        <v>126</v>
      </c>
      <c r="E111" t="s">
        <v>109</v>
      </c>
      <c r="F111" t="s">
        <v>3424</v>
      </c>
      <c r="G111" s="91">
        <v>-7650000</v>
      </c>
      <c r="H111" s="91">
        <v>16.269909999999999</v>
      </c>
      <c r="I111" s="91">
        <v>-1244.648115</v>
      </c>
      <c r="J111" s="91">
        <v>1.2</v>
      </c>
      <c r="K111" s="91">
        <f>I111/'סכום נכסי הקרן'!$C$42*100</f>
        <v>-7.5206212282708977E-3</v>
      </c>
    </row>
    <row r="112" spans="2:11">
      <c r="B112" t="s">
        <v>3427</v>
      </c>
      <c r="C112" t="s">
        <v>3428</v>
      </c>
      <c r="D112" t="s">
        <v>126</v>
      </c>
      <c r="E112" t="s">
        <v>109</v>
      </c>
      <c r="F112" t="s">
        <v>3429</v>
      </c>
      <c r="G112" s="91">
        <v>-1700000</v>
      </c>
      <c r="H112" s="91">
        <v>14.347812352941176</v>
      </c>
      <c r="I112" s="91">
        <v>-243.91281000000001</v>
      </c>
      <c r="J112" s="91">
        <v>0.24</v>
      </c>
      <c r="K112" s="91">
        <f>I112/'סכום נכסי הקרן'!$C$42*100</f>
        <v>-1.4738108181951541E-3</v>
      </c>
    </row>
    <row r="113" spans="2:11">
      <c r="B113" t="s">
        <v>3430</v>
      </c>
      <c r="C113" t="s">
        <v>3431</v>
      </c>
      <c r="D113" t="s">
        <v>126</v>
      </c>
      <c r="E113" t="s">
        <v>109</v>
      </c>
      <c r="F113" t="s">
        <v>3429</v>
      </c>
      <c r="G113" s="91">
        <v>-504000</v>
      </c>
      <c r="H113" s="91">
        <v>14.1476842105263</v>
      </c>
      <c r="I113" s="91">
        <v>-71.304328421052602</v>
      </c>
      <c r="J113" s="91">
        <v>7.0000000000000007E-2</v>
      </c>
      <c r="K113" s="91">
        <f>I113/'סכום נכסי הקרן'!$C$42*100</f>
        <v>-4.3084695146223569E-4</v>
      </c>
    </row>
    <row r="114" spans="2:11">
      <c r="B114" t="s">
        <v>3432</v>
      </c>
      <c r="C114" t="s">
        <v>3433</v>
      </c>
      <c r="D114" t="s">
        <v>126</v>
      </c>
      <c r="E114" t="s">
        <v>109</v>
      </c>
      <c r="F114" t="s">
        <v>3429</v>
      </c>
      <c r="G114" s="91">
        <v>805000</v>
      </c>
      <c r="H114" s="91">
        <v>14.467527586206897</v>
      </c>
      <c r="I114" s="91">
        <v>116.463597068966</v>
      </c>
      <c r="J114" s="91">
        <v>-0.11</v>
      </c>
      <c r="K114" s="91">
        <f>I114/'סכום נכסי הקרן'!$C$42*100</f>
        <v>7.0371584537180939E-4</v>
      </c>
    </row>
    <row r="115" spans="2:11">
      <c r="B115" t="s">
        <v>3434</v>
      </c>
      <c r="C115" t="s">
        <v>3435</v>
      </c>
      <c r="D115" t="s">
        <v>126</v>
      </c>
      <c r="E115" t="s">
        <v>109</v>
      </c>
      <c r="F115" t="s">
        <v>3436</v>
      </c>
      <c r="G115" s="91">
        <v>7000000</v>
      </c>
      <c r="H115" s="91">
        <v>14.86544</v>
      </c>
      <c r="I115" s="91">
        <v>1040.5808</v>
      </c>
      <c r="J115" s="91">
        <v>-1.01</v>
      </c>
      <c r="K115" s="91">
        <f>I115/'סכום נכסי הקרן'!$C$42*100</f>
        <v>6.2875715311802114E-3</v>
      </c>
    </row>
    <row r="116" spans="2:11">
      <c r="B116" t="s">
        <v>3437</v>
      </c>
      <c r="C116" t="s">
        <v>3438</v>
      </c>
      <c r="D116" t="s">
        <v>126</v>
      </c>
      <c r="E116" t="s">
        <v>109</v>
      </c>
      <c r="F116" t="s">
        <v>3291</v>
      </c>
      <c r="G116" s="91">
        <v>-16550000</v>
      </c>
      <c r="H116" s="91">
        <v>13.761429411764706</v>
      </c>
      <c r="I116" s="91">
        <v>-2277.5165676470601</v>
      </c>
      <c r="J116" s="91">
        <v>2.2000000000000002</v>
      </c>
      <c r="K116" s="91">
        <f>I116/'סכום נכסי הקרן'!$C$42*100</f>
        <v>-1.3761591923019265E-2</v>
      </c>
    </row>
    <row r="117" spans="2:11">
      <c r="B117" t="s">
        <v>3439</v>
      </c>
      <c r="C117" t="s">
        <v>3440</v>
      </c>
      <c r="D117" t="s">
        <v>126</v>
      </c>
      <c r="E117" t="s">
        <v>109</v>
      </c>
      <c r="F117" t="s">
        <v>1187</v>
      </c>
      <c r="G117" s="91">
        <v>-8570000</v>
      </c>
      <c r="H117" s="91">
        <v>14.441886666666733</v>
      </c>
      <c r="I117" s="91">
        <v>-1237.6696873333301</v>
      </c>
      <c r="J117" s="91">
        <v>1.2</v>
      </c>
      <c r="K117" s="91">
        <f>I117/'סכום נכסי הקרן'!$C$42*100</f>
        <v>-7.4784550042454748E-3</v>
      </c>
    </row>
    <row r="118" spans="2:11">
      <c r="B118" t="s">
        <v>3441</v>
      </c>
      <c r="C118" t="s">
        <v>3442</v>
      </c>
      <c r="D118" t="s">
        <v>126</v>
      </c>
      <c r="E118" t="s">
        <v>109</v>
      </c>
      <c r="F118" t="s">
        <v>1187</v>
      </c>
      <c r="G118" s="91">
        <v>-42000</v>
      </c>
      <c r="H118" s="91">
        <v>14.391857142857095</v>
      </c>
      <c r="I118" s="91">
        <v>-6.0445799999999803</v>
      </c>
      <c r="J118" s="91">
        <v>0.01</v>
      </c>
      <c r="K118" s="91">
        <f>I118/'סכום נכסי הקרן'!$C$42*100</f>
        <v>-3.6523573302468347E-5</v>
      </c>
    </row>
    <row r="119" spans="2:11">
      <c r="B119" t="s">
        <v>3443</v>
      </c>
      <c r="C119" t="s">
        <v>3444</v>
      </c>
      <c r="D119" t="s">
        <v>126</v>
      </c>
      <c r="E119" t="s">
        <v>109</v>
      </c>
      <c r="F119" t="s">
        <v>3212</v>
      </c>
      <c r="G119" s="91">
        <v>-42000</v>
      </c>
      <c r="H119" s="91">
        <v>12.59733333333331</v>
      </c>
      <c r="I119" s="91">
        <v>-5.2908799999999898</v>
      </c>
      <c r="J119" s="91">
        <v>0.01</v>
      </c>
      <c r="K119" s="91">
        <f>I119/'סכום נכסי הקרן'!$C$42*100</f>
        <v>-3.1969440972667078E-5</v>
      </c>
    </row>
    <row r="120" spans="2:11">
      <c r="B120" t="s">
        <v>3445</v>
      </c>
      <c r="C120" t="s">
        <v>3446</v>
      </c>
      <c r="D120" t="s">
        <v>126</v>
      </c>
      <c r="E120" t="s">
        <v>109</v>
      </c>
      <c r="F120" t="s">
        <v>3447</v>
      </c>
      <c r="G120" s="91">
        <v>-7000000</v>
      </c>
      <c r="H120" s="91">
        <v>10.428943571428601</v>
      </c>
      <c r="I120" s="91">
        <v>-730.02605000000199</v>
      </c>
      <c r="J120" s="91">
        <v>0.71</v>
      </c>
      <c r="K120" s="91">
        <f>I120/'סכום נכסי הקרן'!$C$42*100</f>
        <v>-4.4110856254506656E-3</v>
      </c>
    </row>
    <row r="121" spans="2:11">
      <c r="B121" t="s">
        <v>3448</v>
      </c>
      <c r="C121" t="s">
        <v>3449</v>
      </c>
      <c r="D121" t="s">
        <v>126</v>
      </c>
      <c r="E121" t="s">
        <v>109</v>
      </c>
      <c r="F121" t="s">
        <v>3447</v>
      </c>
      <c r="G121" s="91">
        <v>-110000</v>
      </c>
      <c r="H121" s="91">
        <v>10.603421052631637</v>
      </c>
      <c r="I121" s="91">
        <v>-11.663763157894801</v>
      </c>
      <c r="J121" s="91">
        <v>0.01</v>
      </c>
      <c r="K121" s="91">
        <f>I121/'סכום נכסי הקרן'!$C$42*100</f>
        <v>-7.0476742582611512E-5</v>
      </c>
    </row>
    <row r="122" spans="2:11">
      <c r="B122" t="s">
        <v>3450</v>
      </c>
      <c r="C122" t="s">
        <v>3451</v>
      </c>
      <c r="D122" t="s">
        <v>126</v>
      </c>
      <c r="E122" t="s">
        <v>109</v>
      </c>
      <c r="F122" t="s">
        <v>3243</v>
      </c>
      <c r="G122" s="91">
        <v>-12060000</v>
      </c>
      <c r="H122" s="91">
        <v>9.0893797254488007</v>
      </c>
      <c r="I122" s="91">
        <v>-1096.17919488912</v>
      </c>
      <c r="J122" s="91">
        <v>1.06</v>
      </c>
      <c r="K122" s="91">
        <f>I122/'סכום נכסי הקרן'!$C$42*100</f>
        <v>-6.6235174614569826E-3</v>
      </c>
    </row>
    <row r="123" spans="2:11">
      <c r="B123" t="s">
        <v>3452</v>
      </c>
      <c r="C123" t="s">
        <v>3453</v>
      </c>
      <c r="D123" t="s">
        <v>126</v>
      </c>
      <c r="E123" t="s">
        <v>109</v>
      </c>
      <c r="F123" t="s">
        <v>3279</v>
      </c>
      <c r="G123" s="91">
        <v>9000</v>
      </c>
      <c r="H123" s="91">
        <v>7.4818888888888893</v>
      </c>
      <c r="I123" s="91">
        <v>0.67337000000000002</v>
      </c>
      <c r="J123" s="91">
        <v>0</v>
      </c>
      <c r="K123" s="91">
        <f>I123/'סכום נכסי הקרן'!$C$42*100</f>
        <v>4.0687489543828013E-6</v>
      </c>
    </row>
    <row r="124" spans="2:11">
      <c r="B124" t="s">
        <v>3454</v>
      </c>
      <c r="C124" t="s">
        <v>3455</v>
      </c>
      <c r="D124" t="s">
        <v>126</v>
      </c>
      <c r="E124" t="s">
        <v>113</v>
      </c>
      <c r="F124" t="s">
        <v>3054</v>
      </c>
      <c r="G124" s="91">
        <v>-8100000</v>
      </c>
      <c r="H124" s="91">
        <v>5.7412140000000003</v>
      </c>
      <c r="I124" s="91">
        <v>-465.03833400000002</v>
      </c>
      <c r="J124" s="91">
        <v>0.45</v>
      </c>
      <c r="K124" s="91">
        <f>I124/'סכום נכסי הקרן'!$C$42*100</f>
        <v>-2.809932481712016E-3</v>
      </c>
    </row>
    <row r="125" spans="2:11">
      <c r="B125" t="s">
        <v>3456</v>
      </c>
      <c r="C125" t="s">
        <v>3457</v>
      </c>
      <c r="D125" t="s">
        <v>126</v>
      </c>
      <c r="E125" t="s">
        <v>109</v>
      </c>
      <c r="F125" t="s">
        <v>3458</v>
      </c>
      <c r="G125" s="91">
        <v>-3150000</v>
      </c>
      <c r="H125" s="91">
        <v>8.6198599999999992</v>
      </c>
      <c r="I125" s="91">
        <v>-271.52559000000002</v>
      </c>
      <c r="J125" s="91">
        <v>0.26</v>
      </c>
      <c r="K125" s="91">
        <f>I125/'סכום נכסי הקרן'!$C$42*100</f>
        <v>-1.6406573806386879E-3</v>
      </c>
    </row>
    <row r="126" spans="2:11">
      <c r="B126" t="s">
        <v>3459</v>
      </c>
      <c r="C126" t="s">
        <v>3460</v>
      </c>
      <c r="D126" t="s">
        <v>126</v>
      </c>
      <c r="E126" t="s">
        <v>109</v>
      </c>
      <c r="F126" t="s">
        <v>3458</v>
      </c>
      <c r="G126" s="91">
        <v>400500</v>
      </c>
      <c r="H126" s="91">
        <v>9.5328571428571358</v>
      </c>
      <c r="I126" s="91">
        <v>38.179092857142798</v>
      </c>
      <c r="J126" s="91">
        <v>-0.04</v>
      </c>
      <c r="K126" s="91">
        <f>I126/'סכום נכסי הקרן'!$C$42*100</f>
        <v>2.3069210707602603E-4</v>
      </c>
    </row>
    <row r="127" spans="2:11">
      <c r="B127" t="s">
        <v>3461</v>
      </c>
      <c r="C127" t="s">
        <v>3462</v>
      </c>
      <c r="D127" t="s">
        <v>126</v>
      </c>
      <c r="E127" t="s">
        <v>109</v>
      </c>
      <c r="F127" t="s">
        <v>3458</v>
      </c>
      <c r="G127" s="91">
        <v>-1800000</v>
      </c>
      <c r="H127" s="91">
        <v>8.9271211111111111</v>
      </c>
      <c r="I127" s="91">
        <v>-160.68817999999999</v>
      </c>
      <c r="J127" s="91">
        <v>0.16</v>
      </c>
      <c r="K127" s="91">
        <f>I127/'סכום נכסי הקרן'!$C$42*100</f>
        <v>-9.7093702475114032E-4</v>
      </c>
    </row>
    <row r="128" spans="2:11">
      <c r="B128" t="s">
        <v>3463</v>
      </c>
      <c r="C128" t="s">
        <v>3464</v>
      </c>
      <c r="D128" t="s">
        <v>126</v>
      </c>
      <c r="E128" t="s">
        <v>109</v>
      </c>
      <c r="F128" t="s">
        <v>3458</v>
      </c>
      <c r="G128" s="91">
        <v>5000</v>
      </c>
      <c r="H128" s="91">
        <v>9.7370000000000001</v>
      </c>
      <c r="I128" s="91">
        <v>0.48685</v>
      </c>
      <c r="J128" s="91">
        <v>0</v>
      </c>
      <c r="K128" s="91">
        <f>I128/'סכום נכסי הקרן'!$C$42*100</f>
        <v>2.9417265818810857E-6</v>
      </c>
    </row>
    <row r="129" spans="2:11">
      <c r="B129" t="s">
        <v>3465</v>
      </c>
      <c r="C129" t="s">
        <v>3466</v>
      </c>
      <c r="D129" t="s">
        <v>126</v>
      </c>
      <c r="E129" t="s">
        <v>109</v>
      </c>
      <c r="F129" t="s">
        <v>1600</v>
      </c>
      <c r="G129" s="91">
        <v>-7263500</v>
      </c>
      <c r="H129" s="91">
        <v>9.3058709677419351</v>
      </c>
      <c r="I129" s="91">
        <v>-675.93193774193696</v>
      </c>
      <c r="J129" s="91">
        <v>0.65</v>
      </c>
      <c r="K129" s="91">
        <f>I129/'סכום נכסי הקרן'!$C$42*100</f>
        <v>-4.084229123544926E-3</v>
      </c>
    </row>
    <row r="130" spans="2:11">
      <c r="B130" t="s">
        <v>3467</v>
      </c>
      <c r="C130" t="s">
        <v>3468</v>
      </c>
      <c r="D130" t="s">
        <v>126</v>
      </c>
      <c r="E130" t="s">
        <v>109</v>
      </c>
      <c r="F130" t="s">
        <v>1600</v>
      </c>
      <c r="G130" s="91">
        <v>-446000</v>
      </c>
      <c r="H130" s="91">
        <v>9.2828333333333326</v>
      </c>
      <c r="I130" s="91">
        <v>-41.401436666666697</v>
      </c>
      <c r="J130" s="91">
        <v>0.04</v>
      </c>
      <c r="K130" s="91">
        <f>I130/'סכום נכסי הקרן'!$C$42*100</f>
        <v>-2.5016269234959368E-4</v>
      </c>
    </row>
    <row r="131" spans="2:11">
      <c r="B131" t="s">
        <v>3469</v>
      </c>
      <c r="C131" t="s">
        <v>3470</v>
      </c>
      <c r="D131" t="s">
        <v>126</v>
      </c>
      <c r="E131" t="s">
        <v>109</v>
      </c>
      <c r="F131" t="s">
        <v>3471</v>
      </c>
      <c r="G131" s="91">
        <v>-5000000</v>
      </c>
      <c r="H131" s="91">
        <v>10.100514</v>
      </c>
      <c r="I131" s="91">
        <v>-505.02569999999997</v>
      </c>
      <c r="J131" s="91">
        <v>0.49</v>
      </c>
      <c r="K131" s="91">
        <f>I131/'סכום נכסי הקרן'!$C$42*100</f>
        <v>-3.051550839525732E-3</v>
      </c>
    </row>
    <row r="132" spans="2:11">
      <c r="B132" t="s">
        <v>3472</v>
      </c>
      <c r="C132" t="s">
        <v>3473</v>
      </c>
      <c r="D132" t="s">
        <v>126</v>
      </c>
      <c r="E132" t="s">
        <v>109</v>
      </c>
      <c r="F132" t="s">
        <v>3471</v>
      </c>
      <c r="G132" s="91">
        <v>250000</v>
      </c>
      <c r="H132" s="91">
        <v>9.2328039999999998</v>
      </c>
      <c r="I132" s="91">
        <v>23.08201</v>
      </c>
      <c r="J132" s="91">
        <v>-0.02</v>
      </c>
      <c r="K132" s="91">
        <f>I132/'סכום נכסי הקרן'!$C$42*100</f>
        <v>1.3946998537587562E-4</v>
      </c>
    </row>
    <row r="133" spans="2:11">
      <c r="B133" t="s">
        <v>3474</v>
      </c>
      <c r="C133" t="s">
        <v>3475</v>
      </c>
      <c r="D133" t="s">
        <v>126</v>
      </c>
      <c r="E133" t="s">
        <v>109</v>
      </c>
      <c r="F133" t="s">
        <v>1495</v>
      </c>
      <c r="G133" s="91">
        <v>-434000</v>
      </c>
      <c r="H133" s="91">
        <v>11.9840909090909</v>
      </c>
      <c r="I133" s="91">
        <v>-52.010954545454503</v>
      </c>
      <c r="J133" s="91">
        <v>0.05</v>
      </c>
      <c r="K133" s="91">
        <f>I133/'סכום נכסי הקרן'!$C$42*100</f>
        <v>-3.1426929759756069E-4</v>
      </c>
    </row>
    <row r="134" spans="2:11">
      <c r="B134" t="s">
        <v>3476</v>
      </c>
      <c r="C134" t="s">
        <v>3477</v>
      </c>
      <c r="D134" t="s">
        <v>126</v>
      </c>
      <c r="E134" t="s">
        <v>109</v>
      </c>
      <c r="F134" t="s">
        <v>1495</v>
      </c>
      <c r="G134" s="91">
        <v>1200000</v>
      </c>
      <c r="H134" s="91">
        <v>11.333788333333333</v>
      </c>
      <c r="I134" s="91">
        <v>136.00546</v>
      </c>
      <c r="J134" s="91">
        <v>-0.13</v>
      </c>
      <c r="K134" s="91">
        <f>I134/'סכום נכסי הקרן'!$C$42*100</f>
        <v>8.217949614110398E-4</v>
      </c>
    </row>
    <row r="135" spans="2:11">
      <c r="B135" t="s">
        <v>3478</v>
      </c>
      <c r="C135" t="s">
        <v>3479</v>
      </c>
      <c r="D135" t="s">
        <v>126</v>
      </c>
      <c r="E135" t="s">
        <v>109</v>
      </c>
      <c r="F135" t="s">
        <v>1495</v>
      </c>
      <c r="G135" s="91">
        <v>1100000</v>
      </c>
      <c r="H135" s="91">
        <v>11.437222727272728</v>
      </c>
      <c r="I135" s="91">
        <v>125.80945</v>
      </c>
      <c r="J135" s="91">
        <v>-0.12</v>
      </c>
      <c r="K135" s="91">
        <f>I135/'סכום נכסי הקרן'!$C$42*100</f>
        <v>7.6018692270070744E-4</v>
      </c>
    </row>
    <row r="136" spans="2:11">
      <c r="B136" t="s">
        <v>3480</v>
      </c>
      <c r="C136" t="s">
        <v>3481</v>
      </c>
      <c r="D136" t="s">
        <v>126</v>
      </c>
      <c r="E136" t="s">
        <v>109</v>
      </c>
      <c r="F136" t="s">
        <v>3482</v>
      </c>
      <c r="G136" s="91">
        <v>-120000</v>
      </c>
      <c r="H136" s="91">
        <v>12.524341666666666</v>
      </c>
      <c r="I136" s="91">
        <v>-15.029210000000001</v>
      </c>
      <c r="J136" s="91">
        <v>0.01</v>
      </c>
      <c r="K136" s="91">
        <f>I136/'סכום נכסי הקרן'!$C$42*100</f>
        <v>-9.0812008958966907E-5</v>
      </c>
    </row>
    <row r="137" spans="2:11">
      <c r="B137" t="s">
        <v>3483</v>
      </c>
      <c r="C137" t="s">
        <v>3484</v>
      </c>
      <c r="D137" t="s">
        <v>126</v>
      </c>
      <c r="E137" t="s">
        <v>109</v>
      </c>
      <c r="F137" t="s">
        <v>3482</v>
      </c>
      <c r="G137" s="91">
        <v>-85000</v>
      </c>
      <c r="H137" s="91">
        <v>12.164176470588234</v>
      </c>
      <c r="I137" s="91">
        <v>-10.339549999999999</v>
      </c>
      <c r="J137" s="91">
        <v>0.01</v>
      </c>
      <c r="K137" s="91">
        <f>I137/'סכום נכסי הקרן'!$C$42*100</f>
        <v>-6.2475360130817664E-5</v>
      </c>
    </row>
    <row r="138" spans="2:11">
      <c r="B138" t="s">
        <v>3485</v>
      </c>
      <c r="C138" t="s">
        <v>3486</v>
      </c>
      <c r="D138" t="s">
        <v>126</v>
      </c>
      <c r="E138" t="s">
        <v>109</v>
      </c>
      <c r="F138" t="s">
        <v>3487</v>
      </c>
      <c r="G138" s="91">
        <v>-34000</v>
      </c>
      <c r="H138" s="91">
        <v>15.087588235294088</v>
      </c>
      <c r="I138" s="91">
        <v>-5.1297799999999896</v>
      </c>
      <c r="J138" s="91">
        <v>0</v>
      </c>
      <c r="K138" s="91">
        <f>I138/'סכום נכסי הקרן'!$C$42*100</f>
        <v>-3.0996015580162119E-5</v>
      </c>
    </row>
    <row r="139" spans="2:11">
      <c r="B139" t="s">
        <v>3488</v>
      </c>
      <c r="C139" t="s">
        <v>3489</v>
      </c>
      <c r="D139" t="s">
        <v>126</v>
      </c>
      <c r="E139" t="s">
        <v>109</v>
      </c>
      <c r="F139" t="s">
        <v>3490</v>
      </c>
      <c r="G139" s="91">
        <v>-313000</v>
      </c>
      <c r="H139" s="91">
        <v>14.285153846153801</v>
      </c>
      <c r="I139" s="91">
        <v>-44.712531538461398</v>
      </c>
      <c r="J139" s="91">
        <v>0.04</v>
      </c>
      <c r="K139" s="91">
        <f>I139/'סכום נכסי הקרן'!$C$42*100</f>
        <v>-2.7016954415094653E-4</v>
      </c>
    </row>
    <row r="140" spans="2:11">
      <c r="B140" t="s">
        <v>3491</v>
      </c>
      <c r="C140" t="s">
        <v>3492</v>
      </c>
      <c r="D140" t="s">
        <v>126</v>
      </c>
      <c r="E140" t="s">
        <v>109</v>
      </c>
      <c r="F140" t="s">
        <v>3493</v>
      </c>
      <c r="G140" s="91">
        <v>-556000</v>
      </c>
      <c r="H140" s="91">
        <v>15.415727272727315</v>
      </c>
      <c r="I140" s="91">
        <v>-85.711443636363896</v>
      </c>
      <c r="J140" s="91">
        <v>0.08</v>
      </c>
      <c r="K140" s="91">
        <f>I140/'סכום נכסי הקרן'!$C$42*100</f>
        <v>-5.1790003515763403E-4</v>
      </c>
    </row>
    <row r="141" spans="2:11">
      <c r="B141" t="s">
        <v>3494</v>
      </c>
      <c r="C141" t="s">
        <v>3495</v>
      </c>
      <c r="D141" t="s">
        <v>126</v>
      </c>
      <c r="E141" t="s">
        <v>109</v>
      </c>
      <c r="F141" t="s">
        <v>2974</v>
      </c>
      <c r="G141" s="91">
        <v>-23000</v>
      </c>
      <c r="H141" s="91">
        <v>14.185130434782609</v>
      </c>
      <c r="I141" s="91">
        <v>-3.2625799999999998</v>
      </c>
      <c r="J141" s="91">
        <v>0</v>
      </c>
      <c r="K141" s="91">
        <f>I141/'סכום נכסי הקרן'!$C$42*100</f>
        <v>-1.9713707120290835E-5</v>
      </c>
    </row>
    <row r="142" spans="2:11">
      <c r="B142" t="s">
        <v>3496</v>
      </c>
      <c r="C142" t="s">
        <v>3497</v>
      </c>
      <c r="D142" t="s">
        <v>126</v>
      </c>
      <c r="E142" t="s">
        <v>109</v>
      </c>
      <c r="F142" t="s">
        <v>3498</v>
      </c>
      <c r="G142" s="91">
        <v>-317000</v>
      </c>
      <c r="H142" s="91">
        <v>16.485130434782601</v>
      </c>
      <c r="I142" s="91">
        <v>-52.257863478260802</v>
      </c>
      <c r="J142" s="91">
        <v>0.05</v>
      </c>
      <c r="K142" s="91">
        <f>I142/'סכום נכסי הקרן'!$C$42*100</f>
        <v>-3.1576121209060817E-4</v>
      </c>
    </row>
    <row r="143" spans="2:11">
      <c r="B143" t="s">
        <v>3499</v>
      </c>
      <c r="C143" t="s">
        <v>3500</v>
      </c>
      <c r="D143" t="s">
        <v>126</v>
      </c>
      <c r="E143" t="s">
        <v>109</v>
      </c>
      <c r="F143" t="s">
        <v>3498</v>
      </c>
      <c r="G143" s="91">
        <v>9000</v>
      </c>
      <c r="H143" s="91">
        <v>16.406111111111112</v>
      </c>
      <c r="I143" s="91">
        <v>1.47655</v>
      </c>
      <c r="J143" s="91">
        <v>0</v>
      </c>
      <c r="K143" s="91">
        <f>I143/'סכום נכסי הקרן'!$C$42*100</f>
        <v>8.9218576244767742E-6</v>
      </c>
    </row>
    <row r="144" spans="2:11">
      <c r="B144" t="s">
        <v>3501</v>
      </c>
      <c r="C144" t="s">
        <v>3502</v>
      </c>
      <c r="D144" t="s">
        <v>126</v>
      </c>
      <c r="E144" t="s">
        <v>109</v>
      </c>
      <c r="F144" t="s">
        <v>3498</v>
      </c>
      <c r="G144" s="91">
        <v>15000</v>
      </c>
      <c r="H144" s="91">
        <v>16.256066666666666</v>
      </c>
      <c r="I144" s="91">
        <v>2.4384100000000002</v>
      </c>
      <c r="J144" s="91">
        <v>0</v>
      </c>
      <c r="K144" s="91">
        <f>I144/'סכום נכסי הקרן'!$C$42*100</f>
        <v>1.4733769157902144E-5</v>
      </c>
    </row>
    <row r="145" spans="2:11">
      <c r="B145" t="s">
        <v>3503</v>
      </c>
      <c r="C145" t="s">
        <v>3504</v>
      </c>
      <c r="D145" t="s">
        <v>126</v>
      </c>
      <c r="E145" t="s">
        <v>109</v>
      </c>
      <c r="F145" t="s">
        <v>3276</v>
      </c>
      <c r="G145" s="91">
        <v>-20000</v>
      </c>
      <c r="H145" s="91">
        <v>16.03595</v>
      </c>
      <c r="I145" s="91">
        <v>-3.2071900000000002</v>
      </c>
      <c r="J145" s="91">
        <v>0</v>
      </c>
      <c r="K145" s="91">
        <f>I145/'סכום נכסי הקרן'!$C$42*100</f>
        <v>-1.9379020388504058E-5</v>
      </c>
    </row>
    <row r="146" spans="2:11">
      <c r="B146" t="s">
        <v>3505</v>
      </c>
      <c r="C146" t="s">
        <v>3506</v>
      </c>
      <c r="D146" t="s">
        <v>126</v>
      </c>
      <c r="E146" t="s">
        <v>109</v>
      </c>
      <c r="F146" t="s">
        <v>373</v>
      </c>
      <c r="G146" s="91">
        <v>-957000</v>
      </c>
      <c r="H146" s="91">
        <v>15.49764705882351</v>
      </c>
      <c r="I146" s="91">
        <v>-148.312482352941</v>
      </c>
      <c r="J146" s="91">
        <v>0.14000000000000001</v>
      </c>
      <c r="K146" s="91">
        <f>I146/'סכום נכסי הקרן'!$C$42*100</f>
        <v>-8.9615851240097775E-4</v>
      </c>
    </row>
    <row r="147" spans="2:11">
      <c r="B147" t="s">
        <v>3507</v>
      </c>
      <c r="C147" t="s">
        <v>3508</v>
      </c>
      <c r="D147" t="s">
        <v>126</v>
      </c>
      <c r="E147" t="s">
        <v>109</v>
      </c>
      <c r="F147" t="s">
        <v>2972</v>
      </c>
      <c r="G147" s="91">
        <v>-2000</v>
      </c>
      <c r="H147" s="91">
        <v>17.2455</v>
      </c>
      <c r="I147" s="91">
        <v>-0.34490999999999999</v>
      </c>
      <c r="J147" s="91">
        <v>0</v>
      </c>
      <c r="K147" s="91">
        <f>I147/'סכום נכסי הקרן'!$C$42*100</f>
        <v>-2.084072949279255E-6</v>
      </c>
    </row>
    <row r="148" spans="2:11">
      <c r="B148" t="s">
        <v>3509</v>
      </c>
      <c r="C148" t="s">
        <v>3510</v>
      </c>
      <c r="D148" t="s">
        <v>126</v>
      </c>
      <c r="E148" t="s">
        <v>109</v>
      </c>
      <c r="F148" t="s">
        <v>1356</v>
      </c>
      <c r="G148" s="91">
        <v>-133000</v>
      </c>
      <c r="H148" s="91">
        <v>18.737246753246755</v>
      </c>
      <c r="I148" s="91">
        <v>-24.920538181818198</v>
      </c>
      <c r="J148" s="91">
        <v>0.02</v>
      </c>
      <c r="K148" s="91">
        <f>I148/'סכום נכסי הקרן'!$C$42*100</f>
        <v>-1.5057904817548966E-4</v>
      </c>
    </row>
    <row r="149" spans="2:11">
      <c r="B149" t="s">
        <v>3511</v>
      </c>
      <c r="C149" t="s">
        <v>3512</v>
      </c>
      <c r="D149" t="s">
        <v>126</v>
      </c>
      <c r="E149" t="s">
        <v>109</v>
      </c>
      <c r="F149" t="s">
        <v>3094</v>
      </c>
      <c r="G149" s="91">
        <v>-1225000</v>
      </c>
      <c r="H149" s="91">
        <v>19.780675223402</v>
      </c>
      <c r="I149" s="91">
        <v>-242.31327148667401</v>
      </c>
      <c r="J149" s="91">
        <v>0.23</v>
      </c>
      <c r="K149" s="91">
        <f>I149/'סכום נכסי הקרן'!$C$42*100</f>
        <v>-1.4641458187838493E-3</v>
      </c>
    </row>
    <row r="150" spans="2:11">
      <c r="B150" t="s">
        <v>3513</v>
      </c>
      <c r="C150" t="s">
        <v>3514</v>
      </c>
      <c r="D150" t="s">
        <v>126</v>
      </c>
      <c r="E150" t="s">
        <v>109</v>
      </c>
      <c r="F150" t="s">
        <v>3133</v>
      </c>
      <c r="G150" s="91">
        <v>-6635000</v>
      </c>
      <c r="H150" s="91">
        <v>18.508402712886209</v>
      </c>
      <c r="I150" s="91">
        <v>-1228.03252</v>
      </c>
      <c r="J150" s="91">
        <v>1.19</v>
      </c>
      <c r="K150" s="91">
        <f>I150/'סכום נכסי הקרן'!$C$42*100</f>
        <v>-7.4202236982610992E-3</v>
      </c>
    </row>
    <row r="151" spans="2:11">
      <c r="B151" t="s">
        <v>3515</v>
      </c>
      <c r="C151" t="s">
        <v>3516</v>
      </c>
      <c r="D151" t="s">
        <v>126</v>
      </c>
      <c r="E151" t="s">
        <v>109</v>
      </c>
      <c r="F151" t="s">
        <v>3517</v>
      </c>
      <c r="G151" s="91">
        <v>-400000</v>
      </c>
      <c r="H151" s="91">
        <v>18.287033333333301</v>
      </c>
      <c r="I151" s="91">
        <v>-73.148133333333206</v>
      </c>
      <c r="J151" s="91">
        <v>7.0000000000000007E-2</v>
      </c>
      <c r="K151" s="91">
        <f>I151/'סכום נכסי הקרן'!$C$42*100</f>
        <v>-4.4198789820611725E-4</v>
      </c>
    </row>
    <row r="152" spans="2:11">
      <c r="B152" t="s">
        <v>3518</v>
      </c>
      <c r="C152" t="s">
        <v>3519</v>
      </c>
      <c r="D152" t="s">
        <v>126</v>
      </c>
      <c r="E152" t="s">
        <v>109</v>
      </c>
      <c r="F152" t="s">
        <v>3517</v>
      </c>
      <c r="G152" s="91">
        <v>660000</v>
      </c>
      <c r="H152" s="91">
        <v>18.136968421052604</v>
      </c>
      <c r="I152" s="91">
        <v>119.703991578947</v>
      </c>
      <c r="J152" s="91">
        <v>-0.12</v>
      </c>
      <c r="K152" s="91">
        <f>I152/'סכום נכסי הקרן'!$C$42*100</f>
        <v>7.2329549960985532E-4</v>
      </c>
    </row>
    <row r="153" spans="2:11">
      <c r="B153" t="s">
        <v>3520</v>
      </c>
      <c r="C153" t="s">
        <v>3521</v>
      </c>
      <c r="D153" t="s">
        <v>126</v>
      </c>
      <c r="E153" t="s">
        <v>109</v>
      </c>
      <c r="F153" t="s">
        <v>3522</v>
      </c>
      <c r="G153" s="91">
        <v>-100000</v>
      </c>
      <c r="H153" s="91">
        <v>18.886559999999999</v>
      </c>
      <c r="I153" s="91">
        <v>-18.886559999999999</v>
      </c>
      <c r="J153" s="91">
        <v>0.02</v>
      </c>
      <c r="K153" s="91">
        <f>I153/'סכום נכסי הקרן'!$C$42*100</f>
        <v>-1.1411953495387088E-4</v>
      </c>
    </row>
    <row r="154" spans="2:11">
      <c r="B154" t="s">
        <v>3523</v>
      </c>
      <c r="C154" t="s">
        <v>3524</v>
      </c>
      <c r="D154" t="s">
        <v>126</v>
      </c>
      <c r="E154" t="s">
        <v>109</v>
      </c>
      <c r="F154" t="s">
        <v>3094</v>
      </c>
      <c r="G154" s="91">
        <v>-570000</v>
      </c>
      <c r="H154" s="91">
        <v>16.63627</v>
      </c>
      <c r="I154" s="91">
        <v>-94.826739000000003</v>
      </c>
      <c r="J154" s="91">
        <v>0.09</v>
      </c>
      <c r="K154" s="91">
        <f>I154/'סכום נכסי הקרן'!$C$42*100</f>
        <v>-5.7297799895121679E-4</v>
      </c>
    </row>
    <row r="155" spans="2:11">
      <c r="B155" t="s">
        <v>3525</v>
      </c>
      <c r="C155" t="s">
        <v>3526</v>
      </c>
      <c r="D155" t="s">
        <v>126</v>
      </c>
      <c r="E155" t="s">
        <v>109</v>
      </c>
      <c r="F155" t="s">
        <v>364</v>
      </c>
      <c r="G155" s="91">
        <v>-6620000</v>
      </c>
      <c r="H155" s="91">
        <v>12.5728285714286</v>
      </c>
      <c r="I155" s="91">
        <v>-832.32125142857399</v>
      </c>
      <c r="J155" s="91">
        <v>0.81</v>
      </c>
      <c r="K155" s="91">
        <f>I155/'סכום נכסי הקרן'!$C$42*100</f>
        <v>-5.0291908185107663E-3</v>
      </c>
    </row>
    <row r="156" spans="2:11">
      <c r="B156" t="s">
        <v>3527</v>
      </c>
      <c r="C156" t="s">
        <v>3528</v>
      </c>
      <c r="D156" t="s">
        <v>126</v>
      </c>
      <c r="E156" t="s">
        <v>109</v>
      </c>
      <c r="F156" t="s">
        <v>1482</v>
      </c>
      <c r="G156" s="91">
        <v>-7500000</v>
      </c>
      <c r="H156" s="91">
        <v>12.655484533333306</v>
      </c>
      <c r="I156" s="91">
        <v>-949.16133999999795</v>
      </c>
      <c r="J156" s="91">
        <v>0.92</v>
      </c>
      <c r="K156" s="91">
        <f>I156/'סכום נכסי הקרן'!$C$42*100</f>
        <v>-5.7351815638736064E-3</v>
      </c>
    </row>
    <row r="157" spans="2:11">
      <c r="B157" t="s">
        <v>3529</v>
      </c>
      <c r="C157" t="s">
        <v>3530</v>
      </c>
      <c r="D157" t="s">
        <v>126</v>
      </c>
      <c r="E157" t="s">
        <v>109</v>
      </c>
      <c r="F157" t="s">
        <v>3531</v>
      </c>
      <c r="G157" s="91">
        <v>-150000</v>
      </c>
      <c r="H157" s="91">
        <v>13.124626666666666</v>
      </c>
      <c r="I157" s="91">
        <v>-19.68694</v>
      </c>
      <c r="J157" s="91">
        <v>0.02</v>
      </c>
      <c r="K157" s="91">
        <f>I157/'סכום נכסי הקרן'!$C$42*100</f>
        <v>-1.1895572499516899E-4</v>
      </c>
    </row>
    <row r="158" spans="2:11">
      <c r="B158" t="s">
        <v>3532</v>
      </c>
      <c r="C158" t="s">
        <v>3533</v>
      </c>
      <c r="D158" t="s">
        <v>126</v>
      </c>
      <c r="E158" t="s">
        <v>109</v>
      </c>
      <c r="F158" t="s">
        <v>3534</v>
      </c>
      <c r="G158" s="91">
        <v>-7500000</v>
      </c>
      <c r="H158" s="91">
        <v>12.463865200000001</v>
      </c>
      <c r="I158" s="91">
        <v>-934.78989000000001</v>
      </c>
      <c r="J158" s="91">
        <v>0.9</v>
      </c>
      <c r="K158" s="91">
        <f>I158/'סכום נכסי הקרן'!$C$42*100</f>
        <v>-5.6483439825134969E-3</v>
      </c>
    </row>
    <row r="159" spans="2:11">
      <c r="B159" t="s">
        <v>3535</v>
      </c>
      <c r="C159" t="s">
        <v>3536</v>
      </c>
      <c r="D159" t="s">
        <v>126</v>
      </c>
      <c r="E159" t="s">
        <v>109</v>
      </c>
      <c r="F159" t="s">
        <v>1330</v>
      </c>
      <c r="G159" s="91">
        <v>-2950000</v>
      </c>
      <c r="H159" s="91">
        <v>14.38185</v>
      </c>
      <c r="I159" s="91">
        <v>-424.26457499999998</v>
      </c>
      <c r="J159" s="91">
        <v>0.41</v>
      </c>
      <c r="K159" s="91">
        <f>I159/'סכום נכסי הקרן'!$C$42*100</f>
        <v>-2.5635624484502033E-3</v>
      </c>
    </row>
    <row r="160" spans="2:11">
      <c r="B160" t="s">
        <v>3537</v>
      </c>
      <c r="C160" t="s">
        <v>3538</v>
      </c>
      <c r="D160" t="s">
        <v>126</v>
      </c>
      <c r="E160" t="s">
        <v>109</v>
      </c>
      <c r="F160" t="s">
        <v>1330</v>
      </c>
      <c r="G160" s="91">
        <v>-132000</v>
      </c>
      <c r="H160" s="91">
        <v>13.957477272727273</v>
      </c>
      <c r="I160" s="91">
        <v>-18.423870000000001</v>
      </c>
      <c r="J160" s="91">
        <v>0.02</v>
      </c>
      <c r="K160" s="91">
        <f>I160/'סכום נכסי הקרן'!$C$42*100</f>
        <v>-1.1132379196902842E-4</v>
      </c>
    </row>
    <row r="161" spans="2:11">
      <c r="B161" t="s">
        <v>3539</v>
      </c>
      <c r="C161" t="s">
        <v>3540</v>
      </c>
      <c r="D161" t="s">
        <v>126</v>
      </c>
      <c r="E161" t="s">
        <v>109</v>
      </c>
      <c r="F161" t="s">
        <v>3541</v>
      </c>
      <c r="G161" s="91">
        <v>1315000</v>
      </c>
      <c r="H161" s="91">
        <v>14.1150857142857</v>
      </c>
      <c r="I161" s="91">
        <v>185.61337714285801</v>
      </c>
      <c r="J161" s="91">
        <v>-0.18</v>
      </c>
      <c r="K161" s="91">
        <f>I161/'סכום נכסי הקרן'!$C$42*100</f>
        <v>1.1215442240810611E-3</v>
      </c>
    </row>
    <row r="162" spans="2:11">
      <c r="B162" t="s">
        <v>3542</v>
      </c>
      <c r="C162" t="s">
        <v>3543</v>
      </c>
      <c r="D162" t="s">
        <v>126</v>
      </c>
      <c r="E162" t="s">
        <v>109</v>
      </c>
      <c r="F162" t="s">
        <v>3541</v>
      </c>
      <c r="G162" s="91">
        <v>-1000000</v>
      </c>
      <c r="H162" s="91">
        <v>13.3319442857143</v>
      </c>
      <c r="I162" s="91">
        <v>-133.319442857143</v>
      </c>
      <c r="J162" s="91">
        <v>0.13</v>
      </c>
      <c r="K162" s="91">
        <f>I162/'סכום נכסי הקרן'!$C$42*100</f>
        <v>-8.055650589184225E-4</v>
      </c>
    </row>
    <row r="163" spans="2:11">
      <c r="B163" t="s">
        <v>3544</v>
      </c>
      <c r="C163" t="s">
        <v>3545</v>
      </c>
      <c r="D163" t="s">
        <v>126</v>
      </c>
      <c r="E163" t="s">
        <v>109</v>
      </c>
      <c r="F163" t="s">
        <v>3546</v>
      </c>
      <c r="G163" s="91">
        <v>7000</v>
      </c>
      <c r="H163" s="91">
        <v>12.1124285714286</v>
      </c>
      <c r="I163" s="91">
        <v>0.84787000000000201</v>
      </c>
      <c r="J163" s="91">
        <v>0</v>
      </c>
      <c r="K163" s="91">
        <f>I163/'סכום נכסי הקרן'!$C$42*100</f>
        <v>5.1231420704108496E-6</v>
      </c>
    </row>
    <row r="164" spans="2:11">
      <c r="B164" t="s">
        <v>3547</v>
      </c>
      <c r="C164" t="s">
        <v>3548</v>
      </c>
      <c r="D164" t="s">
        <v>126</v>
      </c>
      <c r="E164" t="s">
        <v>109</v>
      </c>
      <c r="F164" t="s">
        <v>3175</v>
      </c>
      <c r="G164" s="91">
        <v>442000</v>
      </c>
      <c r="H164" s="91">
        <v>12.104149321266991</v>
      </c>
      <c r="I164" s="91">
        <v>53.500340000000101</v>
      </c>
      <c r="J164" s="91">
        <v>-0.05</v>
      </c>
      <c r="K164" s="91">
        <f>I164/'סכום נכסי הקרן'!$C$42*100</f>
        <v>3.2326871175449571E-4</v>
      </c>
    </row>
    <row r="165" spans="2:11">
      <c r="B165" t="s">
        <v>3549</v>
      </c>
      <c r="C165" t="s">
        <v>3550</v>
      </c>
      <c r="D165" t="s">
        <v>126</v>
      </c>
      <c r="E165" t="s">
        <v>109</v>
      </c>
      <c r="F165" t="s">
        <v>3175</v>
      </c>
      <c r="G165" s="91">
        <v>-1594800</v>
      </c>
      <c r="H165" s="91">
        <v>12.2773</v>
      </c>
      <c r="I165" s="91">
        <v>-195.79838040000001</v>
      </c>
      <c r="J165" s="91">
        <v>0.19</v>
      </c>
      <c r="K165" s="91">
        <f>I165/'סכום נכסי הקרן'!$C$42*100</f>
        <v>-1.1830857560068699E-3</v>
      </c>
    </row>
    <row r="166" spans="2:11">
      <c r="B166" t="s">
        <v>3551</v>
      </c>
      <c r="C166" t="s">
        <v>3552</v>
      </c>
      <c r="D166" t="s">
        <v>126</v>
      </c>
      <c r="E166" t="s">
        <v>109</v>
      </c>
      <c r="F166" t="s">
        <v>3553</v>
      </c>
      <c r="G166" s="91">
        <v>993000</v>
      </c>
      <c r="H166" s="91">
        <v>11.743978947368403</v>
      </c>
      <c r="I166" s="91">
        <v>116.617710947368</v>
      </c>
      <c r="J166" s="91">
        <v>-0.11</v>
      </c>
      <c r="K166" s="91">
        <f>I166/'סכום נכסי הקרן'!$C$42*100</f>
        <v>7.0464705805072891E-4</v>
      </c>
    </row>
    <row r="167" spans="2:11">
      <c r="B167" t="s">
        <v>3554</v>
      </c>
      <c r="C167" t="s">
        <v>3555</v>
      </c>
      <c r="D167" t="s">
        <v>126</v>
      </c>
      <c r="E167" t="s">
        <v>109</v>
      </c>
      <c r="F167" t="s">
        <v>3553</v>
      </c>
      <c r="G167" s="91">
        <v>-16000</v>
      </c>
      <c r="H167" s="91">
        <v>11.837249999999999</v>
      </c>
      <c r="I167" s="91">
        <v>-1.8939600000000001</v>
      </c>
      <c r="J167" s="91">
        <v>0</v>
      </c>
      <c r="K167" s="91">
        <f>I167/'סכום נכסי הקרן'!$C$42*100</f>
        <v>-1.14440022122204E-5</v>
      </c>
    </row>
    <row r="168" spans="2:11">
      <c r="B168" t="s">
        <v>3556</v>
      </c>
      <c r="C168" t="s">
        <v>3557</v>
      </c>
      <c r="D168" t="s">
        <v>126</v>
      </c>
      <c r="E168" t="s">
        <v>109</v>
      </c>
      <c r="F168" t="s">
        <v>3553</v>
      </c>
      <c r="G168" s="91">
        <v>630000</v>
      </c>
      <c r="H168" s="91">
        <v>11.677247619047604</v>
      </c>
      <c r="I168" s="91">
        <v>73.566659999999899</v>
      </c>
      <c r="J168" s="91">
        <v>-7.0000000000000007E-2</v>
      </c>
      <c r="K168" s="91">
        <f>I168/'סכום נכסי הקרן'!$C$42*100</f>
        <v>4.4451679010415468E-4</v>
      </c>
    </row>
    <row r="169" spans="2:11">
      <c r="B169" t="s">
        <v>3558</v>
      </c>
      <c r="C169" t="s">
        <v>3559</v>
      </c>
      <c r="D169" t="s">
        <v>126</v>
      </c>
      <c r="E169" t="s">
        <v>109</v>
      </c>
      <c r="F169" t="s">
        <v>3553</v>
      </c>
      <c r="G169" s="91">
        <v>-450000</v>
      </c>
      <c r="H169" s="91">
        <v>11.900886666666711</v>
      </c>
      <c r="I169" s="91">
        <v>-53.553990000000198</v>
      </c>
      <c r="J169" s="91">
        <v>0.05</v>
      </c>
      <c r="K169" s="91">
        <f>I169/'סכום נכסי הקרן'!$C$42*100</f>
        <v>-3.2359288476695988E-4</v>
      </c>
    </row>
    <row r="170" spans="2:11">
      <c r="B170" t="s">
        <v>3560</v>
      </c>
      <c r="C170" t="s">
        <v>3561</v>
      </c>
      <c r="D170" t="s">
        <v>126</v>
      </c>
      <c r="E170" t="s">
        <v>109</v>
      </c>
      <c r="F170" t="s">
        <v>3562</v>
      </c>
      <c r="G170" s="91">
        <v>-700000</v>
      </c>
      <c r="H170" s="91">
        <v>11.691791428571401</v>
      </c>
      <c r="I170" s="91">
        <v>-81.842539999999801</v>
      </c>
      <c r="J170" s="91">
        <v>0.08</v>
      </c>
      <c r="K170" s="91">
        <f>I170/'סכום נכסי הקרן'!$C$42*100</f>
        <v>-4.9452269784669911E-4</v>
      </c>
    </row>
    <row r="171" spans="2:11">
      <c r="B171" t="s">
        <v>3563</v>
      </c>
      <c r="C171" t="s">
        <v>3564</v>
      </c>
      <c r="D171" t="s">
        <v>126</v>
      </c>
      <c r="E171" t="s">
        <v>109</v>
      </c>
      <c r="F171" t="s">
        <v>3562</v>
      </c>
      <c r="G171" s="91">
        <v>224000</v>
      </c>
      <c r="H171" s="91">
        <v>10.891607142857099</v>
      </c>
      <c r="I171" s="91">
        <v>24.397199999999899</v>
      </c>
      <c r="J171" s="91">
        <v>-0.02</v>
      </c>
      <c r="K171" s="91">
        <f>I171/'סכום נכסי הקרן'!$C$42*100</f>
        <v>1.4741684659231577E-4</v>
      </c>
    </row>
    <row r="172" spans="2:11">
      <c r="B172" t="s">
        <v>3565</v>
      </c>
      <c r="C172" t="s">
        <v>3566</v>
      </c>
      <c r="D172" t="s">
        <v>126</v>
      </c>
      <c r="E172" t="s">
        <v>109</v>
      </c>
      <c r="F172" t="s">
        <v>1431</v>
      </c>
      <c r="G172" s="91">
        <v>-5206000</v>
      </c>
      <c r="H172" s="91">
        <v>9.8112666666666808</v>
      </c>
      <c r="I172" s="91">
        <v>-510.774542666667</v>
      </c>
      <c r="J172" s="91">
        <v>0.49</v>
      </c>
      <c r="K172" s="91">
        <f>I172/'סכום נכסי הקרן'!$C$42*100</f>
        <v>-3.0862874591982932E-3</v>
      </c>
    </row>
    <row r="173" spans="2:11">
      <c r="B173" t="s">
        <v>3567</v>
      </c>
      <c r="C173" t="s">
        <v>3568</v>
      </c>
      <c r="D173" t="s">
        <v>126</v>
      </c>
      <c r="E173" t="s">
        <v>109</v>
      </c>
      <c r="F173" t="s">
        <v>3020</v>
      </c>
      <c r="G173" s="91">
        <v>-250000</v>
      </c>
      <c r="H173" s="91">
        <v>8.9726839999999992</v>
      </c>
      <c r="I173" s="91">
        <v>-22.431709999999999</v>
      </c>
      <c r="J173" s="91">
        <v>0.02</v>
      </c>
      <c r="K173" s="91">
        <f>I173/'סכום נכסי הקרן'!$C$42*100</f>
        <v>-1.3554063383803587E-4</v>
      </c>
    </row>
    <row r="174" spans="2:11">
      <c r="B174" t="s">
        <v>3569</v>
      </c>
      <c r="C174" t="s">
        <v>3570</v>
      </c>
      <c r="D174" t="s">
        <v>126</v>
      </c>
      <c r="E174" t="s">
        <v>109</v>
      </c>
      <c r="F174" t="s">
        <v>3571</v>
      </c>
      <c r="G174" s="91">
        <v>850000</v>
      </c>
      <c r="H174" s="91">
        <v>7.0317764705882349</v>
      </c>
      <c r="I174" s="91">
        <v>59.770099999999999</v>
      </c>
      <c r="J174" s="91">
        <v>-0.06</v>
      </c>
      <c r="K174" s="91">
        <f>I174/'סכום נכסי הקרן'!$C$42*100</f>
        <v>3.6115290535419678E-4</v>
      </c>
    </row>
    <row r="175" spans="2:11">
      <c r="B175" t="s">
        <v>3572</v>
      </c>
      <c r="C175" t="s">
        <v>3573</v>
      </c>
      <c r="D175" t="s">
        <v>126</v>
      </c>
      <c r="E175" t="s">
        <v>109</v>
      </c>
      <c r="F175" t="s">
        <v>3571</v>
      </c>
      <c r="G175" s="91">
        <v>-147800</v>
      </c>
      <c r="H175" s="91">
        <v>7.5868367346938772</v>
      </c>
      <c r="I175" s="91">
        <v>-11.2133446938776</v>
      </c>
      <c r="J175" s="91">
        <v>0.01</v>
      </c>
      <c r="K175" s="91">
        <f>I175/'סכום נכסי הקרן'!$C$42*100</f>
        <v>-6.7755148727071922E-5</v>
      </c>
    </row>
    <row r="176" spans="2:11">
      <c r="B176" t="s">
        <v>3574</v>
      </c>
      <c r="C176" t="s">
        <v>3575</v>
      </c>
      <c r="D176" t="s">
        <v>126</v>
      </c>
      <c r="E176" t="s">
        <v>109</v>
      </c>
      <c r="F176" t="s">
        <v>3576</v>
      </c>
      <c r="G176" s="91">
        <v>-1637000</v>
      </c>
      <c r="H176" s="91">
        <v>4.8490781250000001</v>
      </c>
      <c r="I176" s="91">
        <v>-79.379408906250006</v>
      </c>
      <c r="J176" s="91">
        <v>0.08</v>
      </c>
      <c r="K176" s="91">
        <f>I176/'סכום נכסי הקרן'!$C$42*100</f>
        <v>-4.7963955475716102E-4</v>
      </c>
    </row>
    <row r="177" spans="2:11">
      <c r="B177" t="s">
        <v>3577</v>
      </c>
      <c r="C177" t="s">
        <v>3578</v>
      </c>
      <c r="D177" t="s">
        <v>126</v>
      </c>
      <c r="E177" t="s">
        <v>109</v>
      </c>
      <c r="F177" t="s">
        <v>3579</v>
      </c>
      <c r="G177" s="91">
        <v>150000</v>
      </c>
      <c r="H177" s="91">
        <v>7.0987733333333329</v>
      </c>
      <c r="I177" s="91">
        <v>10.648160000000001</v>
      </c>
      <c r="J177" s="91">
        <v>-0.01</v>
      </c>
      <c r="K177" s="91">
        <f>I177/'סכום נכסי הקרן'!$C$42*100</f>
        <v>6.4340095142493395E-5</v>
      </c>
    </row>
    <row r="178" spans="2:11">
      <c r="B178" t="s">
        <v>3580</v>
      </c>
      <c r="C178" t="s">
        <v>3581</v>
      </c>
      <c r="D178" t="s">
        <v>126</v>
      </c>
      <c r="E178" t="s">
        <v>109</v>
      </c>
      <c r="F178" t="s">
        <v>3579</v>
      </c>
      <c r="G178" s="91">
        <v>-2800</v>
      </c>
      <c r="H178" s="91">
        <v>7.0617857142857146</v>
      </c>
      <c r="I178" s="91">
        <v>-0.19772999999999999</v>
      </c>
      <c r="J178" s="91">
        <v>0</v>
      </c>
      <c r="K178" s="91">
        <f>I178/'סכום נכסי הקרן'!$C$42*100</f>
        <v>-1.1947573113594478E-6</v>
      </c>
    </row>
    <row r="179" spans="2:11">
      <c r="B179" t="s">
        <v>3582</v>
      </c>
      <c r="C179" t="s">
        <v>3583</v>
      </c>
      <c r="D179" t="s">
        <v>126</v>
      </c>
      <c r="E179" t="s">
        <v>109</v>
      </c>
      <c r="F179" t="s">
        <v>3579</v>
      </c>
      <c r="G179" s="91">
        <v>100000</v>
      </c>
      <c r="H179" s="91">
        <v>6.5567299999999999</v>
      </c>
      <c r="I179" s="91">
        <v>6.5567299999999999</v>
      </c>
      <c r="J179" s="91">
        <v>-0.01</v>
      </c>
      <c r="K179" s="91">
        <f>I179/'סכום נכסי הקרן'!$C$42*100</f>
        <v>3.9618171780255052E-5</v>
      </c>
    </row>
    <row r="180" spans="2:11">
      <c r="B180" t="s">
        <v>3584</v>
      </c>
      <c r="C180" t="s">
        <v>3585</v>
      </c>
      <c r="D180" t="s">
        <v>126</v>
      </c>
      <c r="E180" t="s">
        <v>109</v>
      </c>
      <c r="F180" t="s">
        <v>3579</v>
      </c>
      <c r="G180" s="91">
        <v>3000000</v>
      </c>
      <c r="H180" s="91">
        <v>6.5628416666666665</v>
      </c>
      <c r="I180" s="91">
        <v>196.88525000000001</v>
      </c>
      <c r="J180" s="91">
        <v>-0.19</v>
      </c>
      <c r="K180" s="91">
        <f>I180/'סכום נכסי הקרן'!$C$42*100</f>
        <v>1.1896530214754095E-3</v>
      </c>
    </row>
    <row r="181" spans="2:11">
      <c r="B181" t="s">
        <v>3586</v>
      </c>
      <c r="C181" t="s">
        <v>3587</v>
      </c>
      <c r="D181" t="s">
        <v>126</v>
      </c>
      <c r="E181" t="s">
        <v>109</v>
      </c>
      <c r="F181" t="s">
        <v>3588</v>
      </c>
      <c r="G181" s="91">
        <v>-1886000</v>
      </c>
      <c r="H181" s="91">
        <v>10.267099999999999</v>
      </c>
      <c r="I181" s="91">
        <v>-193.637506</v>
      </c>
      <c r="J181" s="91">
        <v>0.19</v>
      </c>
      <c r="K181" s="91">
        <f>I181/'סכום נכסי הקרן'!$C$42*100</f>
        <v>-1.1700289589182669E-3</v>
      </c>
    </row>
    <row r="182" spans="2:11">
      <c r="B182" t="s">
        <v>3589</v>
      </c>
      <c r="C182" t="s">
        <v>3590</v>
      </c>
      <c r="D182" t="s">
        <v>126</v>
      </c>
      <c r="E182" t="s">
        <v>109</v>
      </c>
      <c r="F182" t="s">
        <v>3588</v>
      </c>
      <c r="G182" s="91">
        <v>-100000</v>
      </c>
      <c r="H182" s="91">
        <v>10.03708</v>
      </c>
      <c r="I182" s="91">
        <v>-10.03708</v>
      </c>
      <c r="J182" s="91">
        <v>0.01</v>
      </c>
      <c r="K182" s="91">
        <f>I182/'סכום נכסי הקרן'!$C$42*100</f>
        <v>-6.0647725255144315E-5</v>
      </c>
    </row>
    <row r="183" spans="2:11">
      <c r="B183" t="s">
        <v>3591</v>
      </c>
      <c r="C183" t="s">
        <v>3592</v>
      </c>
      <c r="D183" t="s">
        <v>126</v>
      </c>
      <c r="E183" t="s">
        <v>109</v>
      </c>
      <c r="F183" t="s">
        <v>1348</v>
      </c>
      <c r="G183" s="91">
        <v>-19000</v>
      </c>
      <c r="H183" s="91">
        <v>7.4896273968822635</v>
      </c>
      <c r="I183" s="91">
        <v>-1.4230292054076299</v>
      </c>
      <c r="J183" s="91">
        <v>0</v>
      </c>
      <c r="K183" s="91">
        <f>I183/'סכום נכסי הקרן'!$C$42*100</f>
        <v>-8.5984653185596081E-6</v>
      </c>
    </row>
    <row r="184" spans="2:11">
      <c r="B184" t="s">
        <v>3593</v>
      </c>
      <c r="C184" t="s">
        <v>3594</v>
      </c>
      <c r="D184" t="s">
        <v>126</v>
      </c>
      <c r="E184" t="s">
        <v>109</v>
      </c>
      <c r="F184" t="s">
        <v>1321</v>
      </c>
      <c r="G184" s="91">
        <v>-1100000</v>
      </c>
      <c r="H184" s="91">
        <v>7.4383572727272727</v>
      </c>
      <c r="I184" s="91">
        <v>-81.821929999999995</v>
      </c>
      <c r="J184" s="91">
        <v>0.08</v>
      </c>
      <c r="K184" s="91">
        <f>I184/'סכום נכסי הקרן'!$C$42*100</f>
        <v>-4.9439816465402789E-4</v>
      </c>
    </row>
    <row r="185" spans="2:11">
      <c r="B185" t="s">
        <v>3595</v>
      </c>
      <c r="C185" t="s">
        <v>3596</v>
      </c>
      <c r="D185" t="s">
        <v>126</v>
      </c>
      <c r="E185" t="s">
        <v>109</v>
      </c>
      <c r="F185" t="s">
        <v>1321</v>
      </c>
      <c r="G185" s="91">
        <v>-13000</v>
      </c>
      <c r="H185" s="91">
        <v>7.2101538461538466</v>
      </c>
      <c r="I185" s="91">
        <v>-0.93732000000000004</v>
      </c>
      <c r="J185" s="91">
        <v>0</v>
      </c>
      <c r="K185" s="91">
        <f>I185/'סכום נכסי הקרן'!$C$42*100</f>
        <v>-5.6636318367644643E-6</v>
      </c>
    </row>
    <row r="186" spans="2:11">
      <c r="B186" t="s">
        <v>3597</v>
      </c>
      <c r="C186" t="s">
        <v>3598</v>
      </c>
      <c r="D186" t="s">
        <v>126</v>
      </c>
      <c r="E186" t="s">
        <v>113</v>
      </c>
      <c r="F186" t="s">
        <v>3599</v>
      </c>
      <c r="G186" s="91">
        <v>-2950000</v>
      </c>
      <c r="H186" s="91">
        <v>5.6995854166666664</v>
      </c>
      <c r="I186" s="91">
        <v>-168.13776979166701</v>
      </c>
      <c r="J186" s="91">
        <v>0.16</v>
      </c>
      <c r="K186" s="91">
        <f>I186/'סכום נכסי הקרן'!$C$42*100</f>
        <v>-1.0159501834535267E-3</v>
      </c>
    </row>
    <row r="187" spans="2:11">
      <c r="B187" t="s">
        <v>3600</v>
      </c>
      <c r="C187" t="s">
        <v>3601</v>
      </c>
      <c r="D187" t="s">
        <v>126</v>
      </c>
      <c r="E187" t="s">
        <v>109</v>
      </c>
      <c r="F187" t="s">
        <v>1348</v>
      </c>
      <c r="G187" s="91">
        <v>-7960000</v>
      </c>
      <c r="H187" s="91">
        <v>7.4721566251338798</v>
      </c>
      <c r="I187" s="91">
        <v>-594.78366736065698</v>
      </c>
      <c r="J187" s="91">
        <v>0.57999999999999996</v>
      </c>
      <c r="K187" s="91">
        <f>I187/'סכום נכסי הקרן'!$C$42*100</f>
        <v>-3.5939014578280004E-3</v>
      </c>
    </row>
    <row r="188" spans="2:11">
      <c r="B188" t="s">
        <v>3600</v>
      </c>
      <c r="C188" t="s">
        <v>3602</v>
      </c>
      <c r="D188" t="s">
        <v>126</v>
      </c>
      <c r="E188" t="s">
        <v>109</v>
      </c>
      <c r="F188" t="s">
        <v>3603</v>
      </c>
      <c r="G188" s="91">
        <v>-140000</v>
      </c>
      <c r="H188" s="91">
        <v>7.4721566251338603</v>
      </c>
      <c r="I188" s="91">
        <v>-10.4610192751874</v>
      </c>
      <c r="J188" s="91">
        <v>0.01</v>
      </c>
      <c r="K188" s="91">
        <f>I188/'סכום נכסי הקרן'!$C$42*100</f>
        <v>-6.3209322122602827E-5</v>
      </c>
    </row>
    <row r="189" spans="2:11">
      <c r="B189" t="s">
        <v>3604</v>
      </c>
      <c r="C189" t="s">
        <v>3605</v>
      </c>
      <c r="D189" t="s">
        <v>126</v>
      </c>
      <c r="E189" t="s">
        <v>109</v>
      </c>
      <c r="F189" t="s">
        <v>3606</v>
      </c>
      <c r="G189" s="91">
        <v>-7100000</v>
      </c>
      <c r="H189" s="91">
        <v>4.9654521875000004</v>
      </c>
      <c r="I189" s="91">
        <v>-352.54710531249998</v>
      </c>
      <c r="J189" s="91">
        <v>0.34</v>
      </c>
      <c r="K189" s="91">
        <f>I189/'סכום נכסי הקרן'!$C$42*100</f>
        <v>-2.1302191456567974E-3</v>
      </c>
    </row>
    <row r="190" spans="2:11">
      <c r="B190" t="s">
        <v>3607</v>
      </c>
      <c r="C190" t="s">
        <v>3608</v>
      </c>
      <c r="D190" t="s">
        <v>126</v>
      </c>
      <c r="E190" t="s">
        <v>109</v>
      </c>
      <c r="F190" t="s">
        <v>2804</v>
      </c>
      <c r="G190" s="91">
        <v>180000</v>
      </c>
      <c r="H190" s="91">
        <v>2.604844444444439</v>
      </c>
      <c r="I190" s="91">
        <v>4.6887199999999902</v>
      </c>
      <c r="J190" s="91">
        <v>0</v>
      </c>
      <c r="K190" s="91">
        <f>I190/'סכום נכסי הקרן'!$C$42*100</f>
        <v>2.8330969002767703E-5</v>
      </c>
    </row>
    <row r="191" spans="2:11">
      <c r="B191" t="s">
        <v>3609</v>
      </c>
      <c r="C191" t="s">
        <v>3610</v>
      </c>
      <c r="D191" t="s">
        <v>126</v>
      </c>
      <c r="E191" t="s">
        <v>109</v>
      </c>
      <c r="F191" t="s">
        <v>2804</v>
      </c>
      <c r="G191" s="91">
        <v>2800000</v>
      </c>
      <c r="H191" s="91">
        <v>2.3495499999999998</v>
      </c>
      <c r="I191" s="91">
        <v>65.787400000000005</v>
      </c>
      <c r="J191" s="91">
        <v>-0.06</v>
      </c>
      <c r="K191" s="91">
        <f>I191/'סכום נכסי הקרן'!$C$42*100</f>
        <v>3.9751164287325411E-4</v>
      </c>
    </row>
    <row r="192" spans="2:11">
      <c r="B192" t="s">
        <v>3611</v>
      </c>
      <c r="C192" t="s">
        <v>3612</v>
      </c>
      <c r="D192" t="s">
        <v>126</v>
      </c>
      <c r="E192" t="s">
        <v>109</v>
      </c>
      <c r="F192" t="s">
        <v>2804</v>
      </c>
      <c r="G192" s="91">
        <v>4000</v>
      </c>
      <c r="H192" s="91">
        <v>2.34775</v>
      </c>
      <c r="I192" s="91">
        <v>9.3909999999999993E-2</v>
      </c>
      <c r="J192" s="91">
        <v>0</v>
      </c>
      <c r="K192" s="91">
        <f>I192/'סכום נכסי הקרן'!$C$42*100</f>
        <v>5.6743872507846928E-7</v>
      </c>
    </row>
    <row r="193" spans="2:11">
      <c r="B193" t="s">
        <v>3613</v>
      </c>
      <c r="C193" t="s">
        <v>3614</v>
      </c>
      <c r="D193" t="s">
        <v>126</v>
      </c>
      <c r="E193" t="s">
        <v>109</v>
      </c>
      <c r="F193" t="s">
        <v>3615</v>
      </c>
      <c r="G193" s="91">
        <v>420000</v>
      </c>
      <c r="H193" s="91">
        <v>2.9271452380952381</v>
      </c>
      <c r="I193" s="91">
        <v>12.29401</v>
      </c>
      <c r="J193" s="91">
        <v>-0.01</v>
      </c>
      <c r="K193" s="91">
        <f>I193/'סכום נכסי הקרן'!$C$42*100</f>
        <v>7.4284925572377296E-5</v>
      </c>
    </row>
    <row r="194" spans="2:11">
      <c r="B194" t="s">
        <v>3616</v>
      </c>
      <c r="C194" t="s">
        <v>3617</v>
      </c>
      <c r="D194" t="s">
        <v>126</v>
      </c>
      <c r="E194" t="s">
        <v>109</v>
      </c>
      <c r="F194" t="s">
        <v>3615</v>
      </c>
      <c r="G194" s="91">
        <v>1124000</v>
      </c>
      <c r="H194" s="91">
        <v>2.8481854838709699</v>
      </c>
      <c r="I194" s="91">
        <v>32.013604838709703</v>
      </c>
      <c r="J194" s="91">
        <v>-0.03</v>
      </c>
      <c r="K194" s="91">
        <f>I194/'סכום נכסי הקרן'!$C$42*100</f>
        <v>1.9343796310130281E-4</v>
      </c>
    </row>
    <row r="195" spans="2:11">
      <c r="B195" t="s">
        <v>3618</v>
      </c>
      <c r="C195" t="s">
        <v>3619</v>
      </c>
      <c r="D195" t="s">
        <v>126</v>
      </c>
      <c r="E195" t="s">
        <v>109</v>
      </c>
      <c r="F195" t="s">
        <v>3615</v>
      </c>
      <c r="G195" s="91">
        <v>4000000</v>
      </c>
      <c r="H195" s="91">
        <v>3.3605689999999999</v>
      </c>
      <c r="I195" s="91">
        <v>134.42276000000001</v>
      </c>
      <c r="J195" s="91">
        <v>-0.13</v>
      </c>
      <c r="K195" s="91">
        <f>I195/'סכום נכסי הקרן'!$C$42*100</f>
        <v>8.12231706484177E-4</v>
      </c>
    </row>
    <row r="196" spans="2:11">
      <c r="B196" t="s">
        <v>3620</v>
      </c>
      <c r="C196" t="s">
        <v>3621</v>
      </c>
      <c r="D196" t="s">
        <v>126</v>
      </c>
      <c r="E196" t="s">
        <v>109</v>
      </c>
      <c r="F196" t="s">
        <v>3615</v>
      </c>
      <c r="G196" s="91">
        <v>1500000</v>
      </c>
      <c r="H196" s="91">
        <v>2.5427186666666666</v>
      </c>
      <c r="I196" s="91">
        <v>38.140779999999999</v>
      </c>
      <c r="J196" s="91">
        <v>-0.04</v>
      </c>
      <c r="K196" s="91">
        <f>I196/'סכום נכסי הקרן'!$C$42*100</f>
        <v>2.3046060671598744E-4</v>
      </c>
    </row>
    <row r="197" spans="2:11">
      <c r="B197" t="s">
        <v>3622</v>
      </c>
      <c r="C197" t="s">
        <v>3623</v>
      </c>
      <c r="D197" t="s">
        <v>126</v>
      </c>
      <c r="E197" t="s">
        <v>109</v>
      </c>
      <c r="F197" t="s">
        <v>3170</v>
      </c>
      <c r="G197" s="91">
        <v>30000</v>
      </c>
      <c r="H197" s="91">
        <v>2.8051666666666701</v>
      </c>
      <c r="I197" s="91">
        <v>0.84155000000000102</v>
      </c>
      <c r="J197" s="91">
        <v>0</v>
      </c>
      <c r="K197" s="91">
        <f>I197/'סכום נכסי הקרן'!$C$42*100</f>
        <v>5.0849543082716048E-6</v>
      </c>
    </row>
    <row r="198" spans="2:11">
      <c r="B198" t="s">
        <v>3624</v>
      </c>
      <c r="C198" t="s">
        <v>3625</v>
      </c>
      <c r="D198" t="s">
        <v>126</v>
      </c>
      <c r="E198" t="s">
        <v>109</v>
      </c>
      <c r="F198" t="s">
        <v>3170</v>
      </c>
      <c r="G198" s="91">
        <v>4000</v>
      </c>
      <c r="H198" s="91">
        <v>2.778</v>
      </c>
      <c r="I198" s="91">
        <v>0.11112</v>
      </c>
      <c r="J198" s="91">
        <v>0</v>
      </c>
      <c r="K198" s="91">
        <f>I198/'סכום נכסי הקרן'!$C$42*100</f>
        <v>6.7142786849877018E-7</v>
      </c>
    </row>
    <row r="199" spans="2:11">
      <c r="B199" t="s">
        <v>3626</v>
      </c>
      <c r="C199" t="s">
        <v>3627</v>
      </c>
      <c r="D199" t="s">
        <v>126</v>
      </c>
      <c r="E199" t="s">
        <v>109</v>
      </c>
      <c r="F199" t="s">
        <v>3170</v>
      </c>
      <c r="G199" s="91">
        <v>1000000</v>
      </c>
      <c r="H199" s="91">
        <v>2.7527249999999999</v>
      </c>
      <c r="I199" s="91">
        <v>27.527249999999999</v>
      </c>
      <c r="J199" s="91">
        <v>-0.03</v>
      </c>
      <c r="K199" s="91">
        <f>I199/'סכום נכסי הקרן'!$C$42*100</f>
        <v>1.6632975875749433E-4</v>
      </c>
    </row>
    <row r="200" spans="2:11">
      <c r="B200" t="s">
        <v>3628</v>
      </c>
      <c r="C200" t="s">
        <v>3629</v>
      </c>
      <c r="D200" t="s">
        <v>126</v>
      </c>
      <c r="E200" t="s">
        <v>109</v>
      </c>
      <c r="F200" t="s">
        <v>3170</v>
      </c>
      <c r="G200" s="91">
        <v>130000</v>
      </c>
      <c r="H200" s="91">
        <v>2.767869230769231</v>
      </c>
      <c r="I200" s="91">
        <v>3.59823</v>
      </c>
      <c r="J200" s="91">
        <v>0</v>
      </c>
      <c r="K200" s="91">
        <f>I200/'סכום נכסי הקרן'!$C$42*100</f>
        <v>2.1741827747195193E-5</v>
      </c>
    </row>
    <row r="201" spans="2:11">
      <c r="B201" t="s">
        <v>3630</v>
      </c>
      <c r="C201" t="s">
        <v>3631</v>
      </c>
      <c r="D201" t="s">
        <v>126</v>
      </c>
      <c r="E201" t="s">
        <v>109</v>
      </c>
      <c r="F201" t="s">
        <v>824</v>
      </c>
      <c r="G201" s="91">
        <v>-424000</v>
      </c>
      <c r="H201" s="91">
        <v>4.429785377358491</v>
      </c>
      <c r="I201" s="91">
        <v>-18.78229</v>
      </c>
      <c r="J201" s="91">
        <v>0.02</v>
      </c>
      <c r="K201" s="91">
        <f>I201/'סכום נכסי הקרן'!$C$42*100</f>
        <v>-1.1348949730224771E-4</v>
      </c>
    </row>
    <row r="202" spans="2:11">
      <c r="B202" t="s">
        <v>3632</v>
      </c>
      <c r="C202" t="s">
        <v>3633</v>
      </c>
      <c r="D202" t="s">
        <v>126</v>
      </c>
      <c r="E202" t="s">
        <v>109</v>
      </c>
      <c r="F202" t="s">
        <v>824</v>
      </c>
      <c r="G202" s="91">
        <v>-113100</v>
      </c>
      <c r="H202" s="91">
        <v>4.4265166666666778</v>
      </c>
      <c r="I202" s="91">
        <v>-5.00639035000001</v>
      </c>
      <c r="J202" s="91">
        <v>0</v>
      </c>
      <c r="K202" s="91">
        <f>I202/'סכום נכסי הקרן'!$C$42*100</f>
        <v>-3.0250449978161615E-5</v>
      </c>
    </row>
    <row r="203" spans="2:11">
      <c r="B203" t="s">
        <v>3634</v>
      </c>
      <c r="C203" t="s">
        <v>3635</v>
      </c>
      <c r="D203" t="s">
        <v>126</v>
      </c>
      <c r="E203" t="s">
        <v>109</v>
      </c>
      <c r="F203" t="s">
        <v>3636</v>
      </c>
      <c r="G203" s="91">
        <v>-400000</v>
      </c>
      <c r="H203" s="91">
        <v>3.3596300000000001</v>
      </c>
      <c r="I203" s="91">
        <v>-13.43852</v>
      </c>
      <c r="J203" s="91">
        <v>0.01</v>
      </c>
      <c r="K203" s="91">
        <f>I203/'סכום נכסי הקרן'!$C$42*100</f>
        <v>-8.1200475516361538E-5</v>
      </c>
    </row>
    <row r="204" spans="2:11">
      <c r="B204" t="s">
        <v>3637</v>
      </c>
      <c r="C204" t="s">
        <v>3638</v>
      </c>
      <c r="D204" t="s">
        <v>126</v>
      </c>
      <c r="E204" t="s">
        <v>109</v>
      </c>
      <c r="F204" t="s">
        <v>3636</v>
      </c>
      <c r="G204" s="91">
        <v>-721000</v>
      </c>
      <c r="H204" s="91">
        <v>3.3563999999999998</v>
      </c>
      <c r="I204" s="91">
        <v>-24.199643999999999</v>
      </c>
      <c r="J204" s="91">
        <v>0.02</v>
      </c>
      <c r="K204" s="91">
        <f>I204/'סכום נכסי הקרן'!$C$42*100</f>
        <v>-1.4622314065288925E-4</v>
      </c>
    </row>
    <row r="205" spans="2:11">
      <c r="B205" t="s">
        <v>3639</v>
      </c>
      <c r="C205" t="s">
        <v>3640</v>
      </c>
      <c r="D205" t="s">
        <v>126</v>
      </c>
      <c r="E205" t="s">
        <v>109</v>
      </c>
      <c r="F205" t="s">
        <v>3641</v>
      </c>
      <c r="G205" s="91">
        <v>-10500000</v>
      </c>
      <c r="H205" s="91">
        <v>2.6895319999999998</v>
      </c>
      <c r="I205" s="91">
        <v>-282.40086000000002</v>
      </c>
      <c r="J205" s="91">
        <v>0.27</v>
      </c>
      <c r="K205" s="91">
        <f>I205/'סכום נכסי הקרן'!$C$42*100</f>
        <v>-1.7063697578475489E-3</v>
      </c>
    </row>
    <row r="206" spans="2:11">
      <c r="B206" t="s">
        <v>3642</v>
      </c>
      <c r="C206" t="s">
        <v>3643</v>
      </c>
      <c r="D206" t="s">
        <v>126</v>
      </c>
      <c r="E206" t="s">
        <v>109</v>
      </c>
      <c r="F206" t="s">
        <v>3641</v>
      </c>
      <c r="G206" s="91">
        <v>-515000</v>
      </c>
      <c r="H206" s="91">
        <v>2.6863199999999998</v>
      </c>
      <c r="I206" s="91">
        <v>-13.834548</v>
      </c>
      <c r="J206" s="91">
        <v>0.01</v>
      </c>
      <c r="K206" s="91">
        <f>I206/'סכום נכסי הקרן'!$C$42*100</f>
        <v>-8.3593422203779015E-5</v>
      </c>
    </row>
    <row r="207" spans="2:11">
      <c r="B207" t="s">
        <v>3644</v>
      </c>
      <c r="C207" t="s">
        <v>3645</v>
      </c>
      <c r="D207" t="s">
        <v>126</v>
      </c>
      <c r="E207" t="s">
        <v>109</v>
      </c>
      <c r="F207" t="s">
        <v>3009</v>
      </c>
      <c r="G207" s="91">
        <v>21000</v>
      </c>
      <c r="H207" s="91">
        <v>2.7397619047619002</v>
      </c>
      <c r="I207" s="91">
        <v>0.57534999999999903</v>
      </c>
      <c r="J207" s="91">
        <v>0</v>
      </c>
      <c r="K207" s="91">
        <f>I207/'סכום נכסי הקרן'!$C$42*100</f>
        <v>3.4764760991789665E-6</v>
      </c>
    </row>
    <row r="208" spans="2:11">
      <c r="B208" t="s">
        <v>3646</v>
      </c>
      <c r="C208" t="s">
        <v>3647</v>
      </c>
      <c r="D208" t="s">
        <v>126</v>
      </c>
      <c r="E208" t="s">
        <v>109</v>
      </c>
      <c r="F208" t="s">
        <v>3009</v>
      </c>
      <c r="G208" s="91">
        <v>260000</v>
      </c>
      <c r="H208" s="91">
        <v>2.8905038461538499</v>
      </c>
      <c r="I208" s="91">
        <v>7.5153100000000101</v>
      </c>
      <c r="J208" s="91">
        <v>-0.01</v>
      </c>
      <c r="K208" s="91">
        <f>I208/'סכום נכסי הקרן'!$C$42*100</f>
        <v>4.541026434851961E-5</v>
      </c>
    </row>
    <row r="209" spans="2:11">
      <c r="B209" t="s">
        <v>3648</v>
      </c>
      <c r="C209" t="s">
        <v>3649</v>
      </c>
      <c r="D209" t="s">
        <v>126</v>
      </c>
      <c r="E209" t="s">
        <v>109</v>
      </c>
      <c r="F209" t="s">
        <v>1103</v>
      </c>
      <c r="G209" s="91">
        <v>360000</v>
      </c>
      <c r="H209" s="91">
        <v>1.8533333333333286</v>
      </c>
      <c r="I209" s="91">
        <v>6.6719999999999899</v>
      </c>
      <c r="J209" s="91">
        <v>-0.01</v>
      </c>
      <c r="K209" s="91">
        <f>I209/'סכום נכסי הקרן'!$C$42*100</f>
        <v>4.0314675473576203E-5</v>
      </c>
    </row>
    <row r="210" spans="2:11">
      <c r="B210" t="s">
        <v>3650</v>
      </c>
      <c r="C210" t="s">
        <v>3651</v>
      </c>
      <c r="D210" t="s">
        <v>126</v>
      </c>
      <c r="E210" t="s">
        <v>109</v>
      </c>
      <c r="F210" t="s">
        <v>1103</v>
      </c>
      <c r="G210" s="91">
        <v>150000</v>
      </c>
      <c r="H210" s="91">
        <v>1.86134</v>
      </c>
      <c r="I210" s="91">
        <v>2.7920099999999999</v>
      </c>
      <c r="J210" s="91">
        <v>0</v>
      </c>
      <c r="K210" s="91">
        <f>I210/'סכום נכסי הקרן'!$C$42*100</f>
        <v>1.6870350280122852E-5</v>
      </c>
    </row>
    <row r="211" spans="2:11">
      <c r="B211" t="s">
        <v>3652</v>
      </c>
      <c r="C211" t="s">
        <v>3653</v>
      </c>
      <c r="D211" t="s">
        <v>126</v>
      </c>
      <c r="E211" t="s">
        <v>109</v>
      </c>
      <c r="F211" t="s">
        <v>1103</v>
      </c>
      <c r="G211" s="91">
        <v>6000</v>
      </c>
      <c r="H211" s="91">
        <v>1.9076666666666666</v>
      </c>
      <c r="I211" s="91">
        <v>0.11446000000000001</v>
      </c>
      <c r="J211" s="91">
        <v>0</v>
      </c>
      <c r="K211" s="91">
        <f>I211/'סכום נכסי הקרן'!$C$42*100</f>
        <v>6.9160937570526673E-7</v>
      </c>
    </row>
    <row r="212" spans="2:11">
      <c r="B212" t="s">
        <v>3654</v>
      </c>
      <c r="C212" t="s">
        <v>3655</v>
      </c>
      <c r="D212" t="s">
        <v>126</v>
      </c>
      <c r="E212" t="s">
        <v>109</v>
      </c>
      <c r="F212" t="s">
        <v>1103</v>
      </c>
      <c r="G212" s="91">
        <v>260000</v>
      </c>
      <c r="H212" s="91">
        <v>1.8977666666666699</v>
      </c>
      <c r="I212" s="91">
        <v>4.9341933333333401</v>
      </c>
      <c r="J212" s="91">
        <v>0</v>
      </c>
      <c r="K212" s="91">
        <f>I212/'סכום נכסי הקרן'!$C$42*100</f>
        <v>2.9814209076321512E-5</v>
      </c>
    </row>
    <row r="213" spans="2:11">
      <c r="B213" t="s">
        <v>3656</v>
      </c>
      <c r="C213" t="s">
        <v>3657</v>
      </c>
      <c r="D213" t="s">
        <v>126</v>
      </c>
      <c r="E213" t="s">
        <v>109</v>
      </c>
      <c r="F213" t="s">
        <v>1103</v>
      </c>
      <c r="G213" s="91">
        <v>800000</v>
      </c>
      <c r="H213" s="91">
        <v>1.9727012500000001</v>
      </c>
      <c r="I213" s="91">
        <v>15.781610000000001</v>
      </c>
      <c r="J213" s="91">
        <v>-0.02</v>
      </c>
      <c r="K213" s="91">
        <f>I213/'סכום נכסי הקרן'!$C$42*100</f>
        <v>9.5358286211113001E-5</v>
      </c>
    </row>
    <row r="214" spans="2:11">
      <c r="B214" t="s">
        <v>3658</v>
      </c>
      <c r="C214" t="s">
        <v>3659</v>
      </c>
      <c r="D214" t="s">
        <v>126</v>
      </c>
      <c r="E214" t="s">
        <v>109</v>
      </c>
      <c r="F214" t="s">
        <v>1103</v>
      </c>
      <c r="G214" s="91">
        <v>5000000</v>
      </c>
      <c r="H214" s="91">
        <v>1.9934917999999999</v>
      </c>
      <c r="I214" s="91">
        <v>99.674589999999995</v>
      </c>
      <c r="J214" s="91">
        <v>-0.1</v>
      </c>
      <c r="K214" s="91">
        <f>I214/'סכום נכסי הקרן'!$C$42*100</f>
        <v>6.0227049592502546E-4</v>
      </c>
    </row>
    <row r="215" spans="2:11">
      <c r="B215" t="s">
        <v>3660</v>
      </c>
      <c r="C215" t="s">
        <v>3661</v>
      </c>
      <c r="D215" t="s">
        <v>126</v>
      </c>
      <c r="E215" t="s">
        <v>109</v>
      </c>
      <c r="F215" t="s">
        <v>1103</v>
      </c>
      <c r="G215" s="91">
        <v>200000</v>
      </c>
      <c r="H215" s="91">
        <v>2.401265</v>
      </c>
      <c r="I215" s="91">
        <v>4.80253</v>
      </c>
      <c r="J215" s="91">
        <v>0</v>
      </c>
      <c r="K215" s="91">
        <f>I215/'סכום נכסי הקרן'!$C$42*100</f>
        <v>2.9018650839645414E-5</v>
      </c>
    </row>
    <row r="216" spans="2:11">
      <c r="B216" t="s">
        <v>3662</v>
      </c>
      <c r="C216" t="s">
        <v>3663</v>
      </c>
      <c r="D216" t="s">
        <v>126</v>
      </c>
      <c r="E216" t="s">
        <v>109</v>
      </c>
      <c r="F216" t="s">
        <v>1103</v>
      </c>
      <c r="G216" s="91">
        <v>600000</v>
      </c>
      <c r="H216" s="91">
        <v>1.9612799999999999</v>
      </c>
      <c r="I216" s="91">
        <v>11.76768</v>
      </c>
      <c r="J216" s="91">
        <v>-0.01</v>
      </c>
      <c r="K216" s="91">
        <f>I216/'סכום נכסי הקרן'!$C$42*100</f>
        <v>7.1104646324474506E-5</v>
      </c>
    </row>
    <row r="217" spans="2:11">
      <c r="B217" t="s">
        <v>3664</v>
      </c>
      <c r="C217" t="s">
        <v>3665</v>
      </c>
      <c r="D217" t="s">
        <v>126</v>
      </c>
      <c r="E217" t="s">
        <v>109</v>
      </c>
      <c r="F217" t="s">
        <v>1086</v>
      </c>
      <c r="G217" s="91">
        <v>3016800</v>
      </c>
      <c r="H217" s="91">
        <v>1.3491086956521687</v>
      </c>
      <c r="I217" s="91">
        <v>40.6999111304347</v>
      </c>
      <c r="J217" s="91">
        <v>-0.04</v>
      </c>
      <c r="K217" s="91">
        <f>I217/'סכום נכסי הקרן'!$C$42*100</f>
        <v>2.459238173001903E-4</v>
      </c>
    </row>
    <row r="218" spans="2:11">
      <c r="B218" t="s">
        <v>3666</v>
      </c>
      <c r="C218" t="s">
        <v>3667</v>
      </c>
      <c r="D218" t="s">
        <v>126</v>
      </c>
      <c r="E218" t="s">
        <v>109</v>
      </c>
      <c r="F218" t="s">
        <v>1086</v>
      </c>
      <c r="G218" s="91">
        <v>525000</v>
      </c>
      <c r="H218" s="91">
        <v>0.94893142857142854</v>
      </c>
      <c r="I218" s="91">
        <v>4.9818899999999999</v>
      </c>
      <c r="J218" s="91">
        <v>0</v>
      </c>
      <c r="K218" s="91">
        <f>I218/'סכום נכסי הקרן'!$C$42*100</f>
        <v>3.0102409861369132E-5</v>
      </c>
    </row>
    <row r="219" spans="2:11">
      <c r="B219" t="s">
        <v>3668</v>
      </c>
      <c r="C219" t="s">
        <v>3669</v>
      </c>
      <c r="D219" t="s">
        <v>126</v>
      </c>
      <c r="E219" t="s">
        <v>109</v>
      </c>
      <c r="F219" t="s">
        <v>1086</v>
      </c>
      <c r="G219" s="91">
        <v>500000</v>
      </c>
      <c r="H219" s="91">
        <v>0.96735800000000005</v>
      </c>
      <c r="I219" s="91">
        <v>4.8367899999999997</v>
      </c>
      <c r="J219" s="91">
        <v>0</v>
      </c>
      <c r="K219" s="91">
        <f>I219/'סכום נכסי הקרן'!$C$42*100</f>
        <v>2.9225662347697684E-5</v>
      </c>
    </row>
    <row r="220" spans="2:11">
      <c r="B220" t="s">
        <v>3670</v>
      </c>
      <c r="C220" t="s">
        <v>3671</v>
      </c>
      <c r="D220" t="s">
        <v>126</v>
      </c>
      <c r="E220" t="s">
        <v>109</v>
      </c>
      <c r="F220" t="s">
        <v>1086</v>
      </c>
      <c r="G220" s="91">
        <v>170000</v>
      </c>
      <c r="H220" s="91">
        <v>1.8665588235294117</v>
      </c>
      <c r="I220" s="91">
        <v>3.1731500000000001</v>
      </c>
      <c r="J220" s="91">
        <v>0</v>
      </c>
      <c r="K220" s="91">
        <f>I220/'סכום נכסי הקרן'!$C$42*100</f>
        <v>1.9173338201285751E-5</v>
      </c>
    </row>
    <row r="221" spans="2:11">
      <c r="B221" t="s">
        <v>3672</v>
      </c>
      <c r="C221" t="s">
        <v>3673</v>
      </c>
      <c r="D221" t="s">
        <v>126</v>
      </c>
      <c r="E221" t="s">
        <v>109</v>
      </c>
      <c r="F221" t="s">
        <v>1086</v>
      </c>
      <c r="G221" s="91">
        <v>14000</v>
      </c>
      <c r="H221" s="91">
        <v>1.4362142857142928</v>
      </c>
      <c r="I221" s="91">
        <v>0.201070000000001</v>
      </c>
      <c r="J221" s="91">
        <v>0</v>
      </c>
      <c r="K221" s="91">
        <f>I221/'סכום נכסי הקרן'!$C$42*100</f>
        <v>1.2149388185659501E-6</v>
      </c>
    </row>
    <row r="222" spans="2:11">
      <c r="B222" t="s">
        <v>3674</v>
      </c>
      <c r="C222" t="s">
        <v>3675</v>
      </c>
      <c r="D222" t="s">
        <v>126</v>
      </c>
      <c r="E222" t="s">
        <v>109</v>
      </c>
      <c r="F222" t="s">
        <v>1086</v>
      </c>
      <c r="G222" s="91">
        <v>10446000</v>
      </c>
      <c r="H222" s="91">
        <v>1.02928767123288</v>
      </c>
      <c r="I222" s="91">
        <v>107.519390136987</v>
      </c>
      <c r="J222" s="91">
        <v>-0.1</v>
      </c>
      <c r="K222" s="91">
        <f>I222/'סכום נכסי הקרן'!$C$42*100</f>
        <v>6.496716607448243E-4</v>
      </c>
    </row>
    <row r="223" spans="2:11">
      <c r="B223" t="s">
        <v>3676</v>
      </c>
      <c r="C223" t="s">
        <v>3677</v>
      </c>
      <c r="D223" t="s">
        <v>126</v>
      </c>
      <c r="E223" t="s">
        <v>109</v>
      </c>
      <c r="F223" t="s">
        <v>3678</v>
      </c>
      <c r="G223" s="91">
        <v>-310000</v>
      </c>
      <c r="H223" s="91">
        <v>-0.1008741935483871</v>
      </c>
      <c r="I223" s="91">
        <v>0.31270999999999999</v>
      </c>
      <c r="J223" s="91">
        <v>0</v>
      </c>
      <c r="K223" s="91">
        <f>I223/'סכום נכסי הקרן'!$C$42*100</f>
        <v>1.8895087181268035E-6</v>
      </c>
    </row>
    <row r="224" spans="2:11">
      <c r="B224" t="s">
        <v>3679</v>
      </c>
      <c r="C224" t="s">
        <v>3680</v>
      </c>
      <c r="D224" t="s">
        <v>126</v>
      </c>
      <c r="E224" t="s">
        <v>109</v>
      </c>
      <c r="F224" t="s">
        <v>3678</v>
      </c>
      <c r="G224" s="91">
        <v>-87000</v>
      </c>
      <c r="H224" s="91">
        <v>-8.3941176470588241E-2</v>
      </c>
      <c r="I224" s="91">
        <v>7.3028823529411702E-2</v>
      </c>
      <c r="J224" s="91">
        <v>0</v>
      </c>
      <c r="K224" s="91">
        <f>I224/'סכום נכסי הקרן'!$C$42*100</f>
        <v>4.4126698453316896E-7</v>
      </c>
    </row>
    <row r="225" spans="2:11">
      <c r="B225" t="s">
        <v>3681</v>
      </c>
      <c r="C225" t="s">
        <v>3682</v>
      </c>
      <c r="D225" t="s">
        <v>126</v>
      </c>
      <c r="E225" t="s">
        <v>109</v>
      </c>
      <c r="F225" t="s">
        <v>3678</v>
      </c>
      <c r="G225" s="91">
        <v>540000</v>
      </c>
      <c r="H225" s="91">
        <v>-0.14394259259259296</v>
      </c>
      <c r="I225" s="91">
        <v>-0.77729000000000203</v>
      </c>
      <c r="J225" s="91">
        <v>0</v>
      </c>
      <c r="K225" s="91">
        <f>I225/'סכום נכסי הקרן'!$C$42*100</f>
        <v>-4.6966717774065011E-6</v>
      </c>
    </row>
    <row r="226" spans="2:11">
      <c r="B226" t="s">
        <v>3683</v>
      </c>
      <c r="C226" t="s">
        <v>3684</v>
      </c>
      <c r="D226" t="s">
        <v>126</v>
      </c>
      <c r="E226" t="s">
        <v>109</v>
      </c>
      <c r="F226" t="s">
        <v>3685</v>
      </c>
      <c r="G226" s="91">
        <v>3000000</v>
      </c>
      <c r="H226" s="91">
        <v>-0.28306833333333298</v>
      </c>
      <c r="I226" s="91">
        <v>-8.4920499999999901</v>
      </c>
      <c r="J226" s="91">
        <v>0.01</v>
      </c>
      <c r="K226" s="91">
        <f>I226/'סכום נכסי הקרן'!$C$42*100</f>
        <v>-5.1312086309260024E-5</v>
      </c>
    </row>
    <row r="227" spans="2:11">
      <c r="B227" t="s">
        <v>3686</v>
      </c>
      <c r="C227" t="s">
        <v>3687</v>
      </c>
      <c r="D227" t="s">
        <v>126</v>
      </c>
      <c r="E227" t="s">
        <v>109</v>
      </c>
      <c r="F227" t="s">
        <v>3685</v>
      </c>
      <c r="G227" s="91">
        <v>300000</v>
      </c>
      <c r="H227" s="91">
        <v>-0.23736333333333301</v>
      </c>
      <c r="I227" s="91">
        <v>-0.712089999999999</v>
      </c>
      <c r="J227" s="91">
        <v>0</v>
      </c>
      <c r="K227" s="91">
        <f>I227/'סכום נכסי הקרן'!$C$42*100</f>
        <v>-4.3027094211599042E-6</v>
      </c>
    </row>
    <row r="228" spans="2:11">
      <c r="B228" t="s">
        <v>3688</v>
      </c>
      <c r="C228" t="s">
        <v>3689</v>
      </c>
      <c r="D228" t="s">
        <v>126</v>
      </c>
      <c r="E228" t="s">
        <v>109</v>
      </c>
      <c r="F228" t="s">
        <v>3228</v>
      </c>
      <c r="G228" s="91">
        <v>-100000</v>
      </c>
      <c r="H228" s="91">
        <v>-1.18405</v>
      </c>
      <c r="I228" s="91">
        <v>1.18405</v>
      </c>
      <c r="J228" s="91">
        <v>0</v>
      </c>
      <c r="K228" s="91">
        <f>I228/'סכום נכסי הקרן'!$C$42*100</f>
        <v>7.1544651520515552E-6</v>
      </c>
    </row>
    <row r="229" spans="2:11">
      <c r="B229" t="s">
        <v>3690</v>
      </c>
      <c r="C229" t="s">
        <v>3691</v>
      </c>
      <c r="D229" t="s">
        <v>126</v>
      </c>
      <c r="E229" t="s">
        <v>109</v>
      </c>
      <c r="F229" t="s">
        <v>3246</v>
      </c>
      <c r="G229" s="91">
        <v>5000000</v>
      </c>
      <c r="H229" s="91">
        <v>-1.9986691999999999</v>
      </c>
      <c r="I229" s="91">
        <v>-99.933459999999997</v>
      </c>
      <c r="J229" s="91">
        <v>0.1</v>
      </c>
      <c r="K229" s="91">
        <f>I229/'סכום נכסי הקרן'!$C$42*100</f>
        <v>-6.0383468358087748E-4</v>
      </c>
    </row>
    <row r="230" spans="2:11">
      <c r="B230" t="s">
        <v>3692</v>
      </c>
      <c r="C230" t="s">
        <v>3693</v>
      </c>
      <c r="D230" t="s">
        <v>126</v>
      </c>
      <c r="E230" t="s">
        <v>109</v>
      </c>
      <c r="F230" t="s">
        <v>3246</v>
      </c>
      <c r="G230" s="91">
        <v>-1000000</v>
      </c>
      <c r="H230" s="91">
        <v>-2.7712649350649432</v>
      </c>
      <c r="I230" s="91">
        <v>27.7126493506494</v>
      </c>
      <c r="J230" s="91">
        <v>-0.03</v>
      </c>
      <c r="K230" s="91">
        <f>I230/'סכום נכסי הקרן'!$C$42*100</f>
        <v>1.674500097548628E-4</v>
      </c>
    </row>
    <row r="231" spans="2:11">
      <c r="B231" t="s">
        <v>3694</v>
      </c>
      <c r="C231" t="s">
        <v>3695</v>
      </c>
      <c r="D231" t="s">
        <v>126</v>
      </c>
      <c r="E231" t="s">
        <v>109</v>
      </c>
      <c r="F231" t="s">
        <v>3246</v>
      </c>
      <c r="G231" s="91">
        <v>-1233000</v>
      </c>
      <c r="H231" s="91">
        <v>-2.7742055555555587</v>
      </c>
      <c r="I231" s="91">
        <v>34.205954500000097</v>
      </c>
      <c r="J231" s="91">
        <v>-0.03</v>
      </c>
      <c r="K231" s="91">
        <f>I231/'סכום נכסי הקרן'!$C$42*100</f>
        <v>2.0668494528348615E-4</v>
      </c>
    </row>
    <row r="232" spans="2:11">
      <c r="B232" t="s">
        <v>3696</v>
      </c>
      <c r="C232" t="s">
        <v>3697</v>
      </c>
      <c r="D232" t="s">
        <v>126</v>
      </c>
      <c r="E232" t="s">
        <v>109</v>
      </c>
      <c r="F232" t="s">
        <v>3698</v>
      </c>
      <c r="G232" s="91">
        <v>500000</v>
      </c>
      <c r="H232" s="91">
        <v>-0.76749999999999996</v>
      </c>
      <c r="I232" s="91">
        <v>-3.8374999999999999</v>
      </c>
      <c r="J232" s="91">
        <v>0</v>
      </c>
      <c r="K232" s="91">
        <f>I232/'סכום נכסי הקרן'!$C$42*100</f>
        <v>-2.3187585001476159E-5</v>
      </c>
    </row>
    <row r="233" spans="2:11">
      <c r="B233" t="s">
        <v>3699</v>
      </c>
      <c r="C233" t="s">
        <v>3700</v>
      </c>
      <c r="D233" t="s">
        <v>126</v>
      </c>
      <c r="E233" t="s">
        <v>109</v>
      </c>
      <c r="F233" t="s">
        <v>3273</v>
      </c>
      <c r="G233" s="91">
        <v>4715000</v>
      </c>
      <c r="H233" s="91">
        <v>-1.17204</v>
      </c>
      <c r="I233" s="91">
        <v>-55.261685999999997</v>
      </c>
      <c r="J233" s="91">
        <v>0.05</v>
      </c>
      <c r="K233" s="91">
        <f>I233/'סכום נכסי הקרן'!$C$42*100</f>
        <v>-3.3391141145273874E-4</v>
      </c>
    </row>
    <row r="234" spans="2:11">
      <c r="B234" t="s">
        <v>3701</v>
      </c>
      <c r="C234" t="s">
        <v>3702</v>
      </c>
      <c r="D234" t="s">
        <v>126</v>
      </c>
      <c r="E234" t="s">
        <v>109</v>
      </c>
      <c r="F234" t="s">
        <v>3703</v>
      </c>
      <c r="G234" s="91">
        <v>134000</v>
      </c>
      <c r="H234" s="91">
        <v>-2.6532313432835819</v>
      </c>
      <c r="I234" s="91">
        <v>-3.5553300000000001</v>
      </c>
      <c r="J234" s="91">
        <v>0</v>
      </c>
      <c r="K234" s="91">
        <f>I234/'סכום נכסי הקרן'!$C$42*100</f>
        <v>-2.1482610184572827E-5</v>
      </c>
    </row>
    <row r="235" spans="2:11">
      <c r="B235" t="s">
        <v>3704</v>
      </c>
      <c r="C235" t="s">
        <v>3705</v>
      </c>
      <c r="D235" t="s">
        <v>126</v>
      </c>
      <c r="E235" t="s">
        <v>109</v>
      </c>
      <c r="F235" t="s">
        <v>3703</v>
      </c>
      <c r="G235" s="91">
        <v>210000</v>
      </c>
      <c r="H235" s="91">
        <v>-2.6378300000000001</v>
      </c>
      <c r="I235" s="91">
        <v>-5.5394430000000003</v>
      </c>
      <c r="J235" s="91">
        <v>0.01</v>
      </c>
      <c r="K235" s="91">
        <f>I235/'סכום נכסי הקרן'!$C$42*100</f>
        <v>-3.34713499474481E-5</v>
      </c>
    </row>
    <row r="236" spans="2:11">
      <c r="B236" t="s">
        <v>3706</v>
      </c>
      <c r="C236" t="s">
        <v>3707</v>
      </c>
      <c r="D236" t="s">
        <v>126</v>
      </c>
      <c r="E236" t="s">
        <v>109</v>
      </c>
      <c r="F236" t="s">
        <v>3703</v>
      </c>
      <c r="G236" s="91">
        <v>434000</v>
      </c>
      <c r="H236" s="91">
        <v>-2.5927230769230785</v>
      </c>
      <c r="I236" s="91">
        <v>-11.2524181538462</v>
      </c>
      <c r="J236" s="91">
        <v>0.01</v>
      </c>
      <c r="K236" s="91">
        <f>I236/'סכום נכסי הקרן'!$C$42*100</f>
        <v>-6.7991244928850076E-5</v>
      </c>
    </row>
    <row r="237" spans="2:11">
      <c r="B237" t="s">
        <v>3708</v>
      </c>
      <c r="C237" t="s">
        <v>3709</v>
      </c>
      <c r="D237" t="s">
        <v>126</v>
      </c>
      <c r="E237" t="s">
        <v>109</v>
      </c>
      <c r="F237" t="s">
        <v>3703</v>
      </c>
      <c r="G237" s="91">
        <v>720000</v>
      </c>
      <c r="H237" s="91">
        <v>-2.5742039999999999</v>
      </c>
      <c r="I237" s="91">
        <v>-18.5342688</v>
      </c>
      <c r="J237" s="91">
        <v>0.02</v>
      </c>
      <c r="K237" s="91">
        <f>I237/'סכום נכסי הקרן'!$C$42*100</f>
        <v>-1.1199086208213875E-4</v>
      </c>
    </row>
    <row r="238" spans="2:11">
      <c r="B238" t="s">
        <v>3710</v>
      </c>
      <c r="C238" t="s">
        <v>3711</v>
      </c>
      <c r="D238" t="s">
        <v>126</v>
      </c>
      <c r="E238" t="s">
        <v>109</v>
      </c>
      <c r="F238" t="s">
        <v>3703</v>
      </c>
      <c r="G238" s="91">
        <v>350000</v>
      </c>
      <c r="H238" s="91">
        <v>-2.88286</v>
      </c>
      <c r="I238" s="91">
        <v>-10.090009999999999</v>
      </c>
      <c r="J238" s="91">
        <v>0.01</v>
      </c>
      <c r="K238" s="91">
        <f>I238/'סכום נכסי הקרן'!$C$42*100</f>
        <v>-6.0967547763060429E-5</v>
      </c>
    </row>
    <row r="239" spans="2:11">
      <c r="B239" t="s">
        <v>3712</v>
      </c>
      <c r="C239" t="s">
        <v>3713</v>
      </c>
      <c r="D239" t="s">
        <v>126</v>
      </c>
      <c r="E239" t="s">
        <v>109</v>
      </c>
      <c r="F239" t="s">
        <v>3703</v>
      </c>
      <c r="G239" s="91">
        <v>-9080000</v>
      </c>
      <c r="H239" s="91">
        <v>-2.9316200000000001</v>
      </c>
      <c r="I239" s="91">
        <v>266.19109600000002</v>
      </c>
      <c r="J239" s="91">
        <v>-0.26</v>
      </c>
      <c r="K239" s="91">
        <f>I239/'סכום נכסי הקרן'!$C$42*100</f>
        <v>1.6084244078530554E-3</v>
      </c>
    </row>
    <row r="240" spans="2:11">
      <c r="B240" t="s">
        <v>3714</v>
      </c>
      <c r="C240" t="s">
        <v>3715</v>
      </c>
      <c r="D240" t="s">
        <v>126</v>
      </c>
      <c r="E240" t="s">
        <v>109</v>
      </c>
      <c r="F240" t="s">
        <v>3703</v>
      </c>
      <c r="G240" s="91">
        <v>-50000</v>
      </c>
      <c r="H240" s="91">
        <v>-2.6476000000000002</v>
      </c>
      <c r="I240" s="91">
        <v>1.3238000000000001</v>
      </c>
      <c r="J240" s="91">
        <v>0</v>
      </c>
      <c r="K240" s="91">
        <f>I240/'סכום נכסי הקרן'!$C$42*100</f>
        <v>7.998885999988049E-6</v>
      </c>
    </row>
    <row r="241" spans="2:11">
      <c r="B241" t="s">
        <v>3716</v>
      </c>
      <c r="C241" t="s">
        <v>3717</v>
      </c>
      <c r="D241" t="s">
        <v>126</v>
      </c>
      <c r="E241" t="s">
        <v>109</v>
      </c>
      <c r="F241" t="s">
        <v>3703</v>
      </c>
      <c r="G241" s="91">
        <v>-69000</v>
      </c>
      <c r="H241" s="91">
        <v>-3.0342285714285699</v>
      </c>
      <c r="I241" s="91">
        <v>2.0936177142857102</v>
      </c>
      <c r="J241" s="91">
        <v>0</v>
      </c>
      <c r="K241" s="91">
        <f>I241/'סכום נכסי הקרן'!$C$42*100</f>
        <v>1.2650407481588567E-5</v>
      </c>
    </row>
    <row r="242" spans="2:11">
      <c r="B242" t="s">
        <v>3718</v>
      </c>
      <c r="C242" t="s">
        <v>3719</v>
      </c>
      <c r="D242" t="s">
        <v>126</v>
      </c>
      <c r="E242" t="s">
        <v>109</v>
      </c>
      <c r="F242" t="s">
        <v>3720</v>
      </c>
      <c r="G242" s="91">
        <v>-6267500</v>
      </c>
      <c r="H242" s="91">
        <v>-2.3412021857923557</v>
      </c>
      <c r="I242" s="91">
        <v>146.73484699453601</v>
      </c>
      <c r="J242" s="91">
        <v>-0.14000000000000001</v>
      </c>
      <c r="K242" s="91">
        <f>I242/'סכום נכסי הקרן'!$C$42*100</f>
        <v>8.866258598995185E-4</v>
      </c>
    </row>
    <row r="243" spans="2:11">
      <c r="B243" t="s">
        <v>3721</v>
      </c>
      <c r="C243" t="s">
        <v>3722</v>
      </c>
      <c r="D243" t="s">
        <v>126</v>
      </c>
      <c r="E243" t="s">
        <v>109</v>
      </c>
      <c r="F243" t="s">
        <v>3720</v>
      </c>
      <c r="G243" s="91">
        <v>-1963300</v>
      </c>
      <c r="H243" s="91">
        <v>-2.4441742424242427</v>
      </c>
      <c r="I243" s="91">
        <v>47.986472901515199</v>
      </c>
      <c r="J243" s="91">
        <v>-0.05</v>
      </c>
      <c r="K243" s="91">
        <f>I243/'סכום נכסי הקרן'!$C$42*100</f>
        <v>2.89951900801281E-4</v>
      </c>
    </row>
    <row r="244" spans="2:11">
      <c r="B244" t="s">
        <v>3723</v>
      </c>
      <c r="C244" t="s">
        <v>3724</v>
      </c>
      <c r="D244" t="s">
        <v>126</v>
      </c>
      <c r="E244" t="s">
        <v>109</v>
      </c>
      <c r="F244" t="s">
        <v>3720</v>
      </c>
      <c r="G244" s="91">
        <v>-6267500</v>
      </c>
      <c r="H244" s="91">
        <v>-2.3774885245901638</v>
      </c>
      <c r="I244" s="91">
        <v>149.00909327868899</v>
      </c>
      <c r="J244" s="91">
        <v>-0.14000000000000001</v>
      </c>
      <c r="K244" s="91">
        <f>I244/'סכום נכסי הקרן'!$C$42*100</f>
        <v>9.0036769156807571E-4</v>
      </c>
    </row>
    <row r="245" spans="2:11">
      <c r="B245" t="s">
        <v>3725</v>
      </c>
      <c r="C245" t="s">
        <v>3726</v>
      </c>
      <c r="D245" t="s">
        <v>126</v>
      </c>
      <c r="E245" t="s">
        <v>109</v>
      </c>
      <c r="F245" t="s">
        <v>425</v>
      </c>
      <c r="G245" s="91">
        <v>-200000</v>
      </c>
      <c r="H245" s="91">
        <v>-0.52397499999999997</v>
      </c>
      <c r="I245" s="91">
        <v>1.0479499999999999</v>
      </c>
      <c r="J245" s="91">
        <v>0</v>
      </c>
      <c r="K245" s="91">
        <f>I245/'סכום נכסי הקרן'!$C$42*100</f>
        <v>6.332098945223957E-6</v>
      </c>
    </row>
    <row r="246" spans="2:11">
      <c r="B246" t="s">
        <v>3725</v>
      </c>
      <c r="C246" t="s">
        <v>3727</v>
      </c>
      <c r="D246" t="s">
        <v>126</v>
      </c>
      <c r="E246" t="s">
        <v>109</v>
      </c>
      <c r="F246" t="s">
        <v>425</v>
      </c>
      <c r="G246" s="91">
        <v>50000</v>
      </c>
      <c r="H246" s="91">
        <v>-0.52398</v>
      </c>
      <c r="I246" s="91">
        <v>-0.26199</v>
      </c>
      <c r="J246" s="91">
        <v>0</v>
      </c>
      <c r="K246" s="91">
        <f>I246/'סכום נכסי הקרן'!$C$42*100</f>
        <v>-1.5830398422245571E-6</v>
      </c>
    </row>
    <row r="247" spans="2:11">
      <c r="B247" t="s">
        <v>3728</v>
      </c>
      <c r="C247" t="s">
        <v>3729</v>
      </c>
      <c r="D247" t="s">
        <v>126</v>
      </c>
      <c r="E247" t="s">
        <v>109</v>
      </c>
      <c r="F247" t="s">
        <v>425</v>
      </c>
      <c r="G247" s="91">
        <v>-5600000</v>
      </c>
      <c r="H247" s="91">
        <v>0.216393</v>
      </c>
      <c r="I247" s="91">
        <v>-12.118008</v>
      </c>
      <c r="J247" s="91">
        <v>0.01</v>
      </c>
      <c r="K247" s="91">
        <f>I247/'סכום נכסי הקרן'!$C$42*100</f>
        <v>-7.3221456820473765E-5</v>
      </c>
    </row>
    <row r="248" spans="2:11">
      <c r="B248" t="s">
        <v>3730</v>
      </c>
      <c r="C248" t="s">
        <v>3731</v>
      </c>
      <c r="D248" t="s">
        <v>126</v>
      </c>
      <c r="E248" t="s">
        <v>109</v>
      </c>
      <c r="F248" t="s">
        <v>3266</v>
      </c>
      <c r="G248" s="91">
        <v>-200000</v>
      </c>
      <c r="H248" s="91">
        <v>35.6427405349407</v>
      </c>
      <c r="I248" s="91">
        <v>-71.285481069881399</v>
      </c>
      <c r="J248" s="91">
        <v>7.0000000000000007E-2</v>
      </c>
      <c r="K248" s="91">
        <f>I248/'סכום נכסי הקרן'!$C$42*100</f>
        <v>-4.3073306884143173E-4</v>
      </c>
    </row>
    <row r="249" spans="2:11">
      <c r="B249" t="s">
        <v>3732</v>
      </c>
      <c r="C249" t="s">
        <v>3733</v>
      </c>
      <c r="D249" t="s">
        <v>126</v>
      </c>
      <c r="E249" t="s">
        <v>109</v>
      </c>
      <c r="F249" t="s">
        <v>731</v>
      </c>
      <c r="G249" s="91">
        <v>200000</v>
      </c>
      <c r="H249" s="91">
        <v>31.292852985158451</v>
      </c>
      <c r="I249" s="91">
        <v>62.585705970316901</v>
      </c>
      <c r="J249" s="91">
        <v>-0.06</v>
      </c>
      <c r="K249" s="91">
        <f>I249/'סכום נכסי הקרן'!$C$42*100</f>
        <v>3.7816583115677315E-4</v>
      </c>
    </row>
    <row r="250" spans="2:11">
      <c r="B250" s="92" t="s">
        <v>3209</v>
      </c>
      <c r="C250" s="16"/>
      <c r="D250" s="16"/>
      <c r="G250" s="93">
        <v>-109124047.28</v>
      </c>
      <c r="I250" s="93">
        <v>7740.6755452518973</v>
      </c>
      <c r="J250" s="93">
        <v>-7.49</v>
      </c>
      <c r="K250" s="93">
        <f>I250/'סכום נכסי הקרן'!$C$42*100</f>
        <v>4.6772005778339065E-2</v>
      </c>
    </row>
    <row r="251" spans="2:11">
      <c r="B251" t="s">
        <v>3734</v>
      </c>
      <c r="C251" t="s">
        <v>3735</v>
      </c>
      <c r="D251" t="s">
        <v>126</v>
      </c>
      <c r="E251" t="s">
        <v>113</v>
      </c>
      <c r="F251" t="s">
        <v>3221</v>
      </c>
      <c r="G251" s="91">
        <v>130000</v>
      </c>
      <c r="H251" s="91">
        <v>0.63715384615384618</v>
      </c>
      <c r="I251" s="91">
        <v>0.82830000000000004</v>
      </c>
      <c r="J251" s="91">
        <v>0</v>
      </c>
      <c r="K251" s="91">
        <f>I251/'סכום נכסי הקרן'!$C$42*100</f>
        <v>5.0048929398625938E-6</v>
      </c>
    </row>
    <row r="252" spans="2:11">
      <c r="B252" t="s">
        <v>3736</v>
      </c>
      <c r="C252" t="s">
        <v>3737</v>
      </c>
      <c r="D252" t="s">
        <v>126</v>
      </c>
      <c r="E252" t="s">
        <v>113</v>
      </c>
      <c r="F252" t="s">
        <v>3221</v>
      </c>
      <c r="G252" s="91">
        <v>-655300</v>
      </c>
      <c r="H252" s="91">
        <v>-0.77812299710056465</v>
      </c>
      <c r="I252" s="91">
        <v>5.0990399999999996</v>
      </c>
      <c r="J252" s="91">
        <v>0</v>
      </c>
      <c r="K252" s="91">
        <f>I252/'סכום נכסי הקרן'!$C$42*100</f>
        <v>3.0810273205453288E-5</v>
      </c>
    </row>
    <row r="253" spans="2:11">
      <c r="B253" t="s">
        <v>3738</v>
      </c>
      <c r="C253" t="s">
        <v>3739</v>
      </c>
      <c r="D253" t="s">
        <v>126</v>
      </c>
      <c r="E253" t="s">
        <v>109</v>
      </c>
      <c r="F253" t="s">
        <v>3221</v>
      </c>
      <c r="G253" s="91">
        <v>-447327.22</v>
      </c>
      <c r="H253" s="91">
        <v>-6.980880796835927</v>
      </c>
      <c r="I253" s="91">
        <v>31.22738</v>
      </c>
      <c r="J253" s="91">
        <v>-0.03</v>
      </c>
      <c r="K253" s="91">
        <f>I253/'סכום נכסי הקרן'!$C$42*100</f>
        <v>1.8868730374551048E-4</v>
      </c>
    </row>
    <row r="254" spans="2:11">
      <c r="B254" t="s">
        <v>297</v>
      </c>
      <c r="C254" t="s">
        <v>297</v>
      </c>
      <c r="D254" t="s">
        <v>126</v>
      </c>
      <c r="E254" t="s">
        <v>113</v>
      </c>
      <c r="F254" t="s">
        <v>3576</v>
      </c>
      <c r="G254" s="91">
        <v>-7100000</v>
      </c>
      <c r="H254" s="91">
        <v>-1.3233307807256254</v>
      </c>
      <c r="I254" s="91">
        <v>93.956485431519397</v>
      </c>
      <c r="J254" s="91">
        <v>-0.09</v>
      </c>
      <c r="K254" s="91">
        <f>I254/'סכום נכסי הקרן'!$C$42*100</f>
        <v>5.6771960713571654E-4</v>
      </c>
    </row>
    <row r="255" spans="2:11">
      <c r="B255" t="s">
        <v>3740</v>
      </c>
      <c r="C255" t="s">
        <v>3741</v>
      </c>
      <c r="D255" t="s">
        <v>126</v>
      </c>
      <c r="E255" t="s">
        <v>113</v>
      </c>
      <c r="F255" t="s">
        <v>1126</v>
      </c>
      <c r="G255" s="91">
        <v>-10910000</v>
      </c>
      <c r="H255" s="91">
        <v>-1.5282018914272226</v>
      </c>
      <c r="I255" s="91">
        <v>166.72682635471</v>
      </c>
      <c r="J255" s="91">
        <v>-0.16</v>
      </c>
      <c r="K255" s="91">
        <f>I255/'סכום נכסי הקרן'!$C$42*100</f>
        <v>1.0074247447885846E-3</v>
      </c>
    </row>
    <row r="256" spans="2:11">
      <c r="B256" t="s">
        <v>3742</v>
      </c>
      <c r="C256" t="s">
        <v>3743</v>
      </c>
      <c r="D256" t="s">
        <v>126</v>
      </c>
      <c r="E256" t="s">
        <v>116</v>
      </c>
      <c r="F256" t="s">
        <v>3744</v>
      </c>
      <c r="G256" s="91">
        <v>-8800000</v>
      </c>
      <c r="H256" s="91">
        <v>-13.0499933554925</v>
      </c>
      <c r="I256" s="91">
        <v>1148.39941528334</v>
      </c>
      <c r="J256" s="91">
        <v>-1.1100000000000001</v>
      </c>
      <c r="K256" s="91">
        <f>I256/'סכום נכסי הקרן'!$C$42*100</f>
        <v>6.9390512202027266E-3</v>
      </c>
    </row>
    <row r="257" spans="2:11">
      <c r="B257" t="s">
        <v>3745</v>
      </c>
      <c r="C257" t="s">
        <v>3746</v>
      </c>
      <c r="D257" t="s">
        <v>126</v>
      </c>
      <c r="E257" t="s">
        <v>113</v>
      </c>
      <c r="F257" t="s">
        <v>3415</v>
      </c>
      <c r="G257" s="91">
        <v>-10600000</v>
      </c>
      <c r="H257" s="91">
        <v>-13.748441944226132</v>
      </c>
      <c r="I257" s="91">
        <v>1457.3348460879699</v>
      </c>
      <c r="J257" s="91">
        <v>-1.41</v>
      </c>
      <c r="K257" s="91">
        <f>I257/'סכום נכסי הקרן'!$C$42*100</f>
        <v>8.8057526043721097E-3</v>
      </c>
    </row>
    <row r="258" spans="2:11">
      <c r="B258" t="s">
        <v>3747</v>
      </c>
      <c r="C258" t="s">
        <v>3748</v>
      </c>
      <c r="D258" t="s">
        <v>126</v>
      </c>
      <c r="E258" t="s">
        <v>116</v>
      </c>
      <c r="F258" t="s">
        <v>3615</v>
      </c>
      <c r="G258" s="91">
        <v>-3300000</v>
      </c>
      <c r="H258" s="91">
        <v>-3.5952850150009392</v>
      </c>
      <c r="I258" s="91">
        <v>118.64440549503099</v>
      </c>
      <c r="J258" s="91">
        <v>-0.11</v>
      </c>
      <c r="K258" s="91">
        <f>I258/'סכום נכסי הקרן'!$C$42*100</f>
        <v>7.1689309117019826E-4</v>
      </c>
    </row>
    <row r="259" spans="2:11">
      <c r="B259" t="s">
        <v>3749</v>
      </c>
      <c r="C259" t="s">
        <v>3750</v>
      </c>
      <c r="D259" t="s">
        <v>126</v>
      </c>
      <c r="E259" t="s">
        <v>113</v>
      </c>
      <c r="F259" t="s">
        <v>3571</v>
      </c>
      <c r="G259" s="91">
        <v>-2300000</v>
      </c>
      <c r="H259" s="91">
        <v>-1.3604343120634435</v>
      </c>
      <c r="I259" s="91">
        <v>31.289989177459201</v>
      </c>
      <c r="J259" s="91">
        <v>-0.03</v>
      </c>
      <c r="K259" s="91">
        <f>I259/'סכום נכסי הקרן'!$C$42*100</f>
        <v>1.8906561140002716E-4</v>
      </c>
    </row>
    <row r="260" spans="2:11">
      <c r="B260" t="s">
        <v>3751</v>
      </c>
      <c r="C260" t="s">
        <v>3752</v>
      </c>
      <c r="D260" t="s">
        <v>126</v>
      </c>
      <c r="E260" t="s">
        <v>109</v>
      </c>
      <c r="F260" t="s">
        <v>1482</v>
      </c>
      <c r="G260" s="91">
        <v>2507474.54</v>
      </c>
      <c r="H260" s="91">
        <v>22.960490552822403</v>
      </c>
      <c r="I260" s="91">
        <v>575.72845487112704</v>
      </c>
      <c r="J260" s="91">
        <v>-0.56000000000000005</v>
      </c>
      <c r="K260" s="91">
        <f>I260/'סכום נכסי הקרן'!$C$42*100</f>
        <v>3.4787628625648956E-3</v>
      </c>
    </row>
    <row r="261" spans="2:11">
      <c r="B261" t="s">
        <v>3753</v>
      </c>
      <c r="C261" t="s">
        <v>3754</v>
      </c>
      <c r="D261" t="s">
        <v>126</v>
      </c>
      <c r="E261" t="s">
        <v>109</v>
      </c>
      <c r="F261" t="s">
        <v>652</v>
      </c>
      <c r="G261" s="91">
        <v>2426393.09</v>
      </c>
      <c r="H261" s="91">
        <v>11.533810984729312</v>
      </c>
      <c r="I261" s="91">
        <v>279.85559274713302</v>
      </c>
      <c r="J261" s="91">
        <v>-0.27</v>
      </c>
      <c r="K261" s="91">
        <f>I261/'סכום נכסי הקרן'!$C$42*100</f>
        <v>1.6909903179055741E-3</v>
      </c>
    </row>
    <row r="262" spans="2:11">
      <c r="B262" t="s">
        <v>3755</v>
      </c>
      <c r="C262" t="s">
        <v>3756</v>
      </c>
      <c r="D262" t="s">
        <v>126</v>
      </c>
      <c r="E262" t="s">
        <v>113</v>
      </c>
      <c r="F262" t="s">
        <v>1431</v>
      </c>
      <c r="G262" s="91">
        <v>-8400000</v>
      </c>
      <c r="H262" s="91">
        <v>-3.9453263712068454</v>
      </c>
      <c r="I262" s="91">
        <v>331.40741518137497</v>
      </c>
      <c r="J262" s="91">
        <v>-0.32</v>
      </c>
      <c r="K262" s="91">
        <f>I262/'סכום נכסי הקרן'!$C$42*100</f>
        <v>2.0024853705896111E-3</v>
      </c>
    </row>
    <row r="263" spans="2:11">
      <c r="B263" t="s">
        <v>3757</v>
      </c>
      <c r="C263" t="s">
        <v>3758</v>
      </c>
      <c r="D263" t="s">
        <v>126</v>
      </c>
      <c r="E263" t="s">
        <v>109</v>
      </c>
      <c r="F263" t="s">
        <v>3302</v>
      </c>
      <c r="G263" s="91">
        <v>-11600000</v>
      </c>
      <c r="H263" s="91">
        <v>36.933001645951208</v>
      </c>
      <c r="I263" s="91">
        <v>-4284.2281909303401</v>
      </c>
      <c r="J263" s="91">
        <v>4.1399999999999997</v>
      </c>
      <c r="K263" s="91">
        <f>I263/'סכום נכסי הקרן'!$C$42*100</f>
        <v>-2.5886880871118616E-2</v>
      </c>
    </row>
    <row r="264" spans="2:11">
      <c r="B264" t="s">
        <v>3759</v>
      </c>
      <c r="C264" t="s">
        <v>3760</v>
      </c>
      <c r="D264" t="s">
        <v>126</v>
      </c>
      <c r="E264" t="s">
        <v>113</v>
      </c>
      <c r="F264" t="s">
        <v>3761</v>
      </c>
      <c r="G264" s="91">
        <v>-9500000</v>
      </c>
      <c r="H264" s="91">
        <v>-9.6778232827798742</v>
      </c>
      <c r="I264" s="91">
        <v>919.39321186408802</v>
      </c>
      <c r="J264" s="91">
        <v>-0.89</v>
      </c>
      <c r="K264" s="91">
        <f>I264/'סכום נכסי הקרן'!$C$42*100</f>
        <v>5.5553115960596004E-3</v>
      </c>
    </row>
    <row r="265" spans="2:11">
      <c r="B265" t="s">
        <v>3762</v>
      </c>
      <c r="C265" t="s">
        <v>3763</v>
      </c>
      <c r="D265" t="s">
        <v>126</v>
      </c>
      <c r="E265" t="s">
        <v>109</v>
      </c>
      <c r="F265" t="s">
        <v>1482</v>
      </c>
      <c r="G265" s="91">
        <v>1339429.28</v>
      </c>
      <c r="H265" s="91">
        <v>22.95775627084873</v>
      </c>
      <c r="I265" s="91">
        <v>307.50290952278402</v>
      </c>
      <c r="J265" s="91">
        <v>-0.3</v>
      </c>
      <c r="K265" s="91">
        <f>I265/'סכום נכסי הקרן'!$C$42*100</f>
        <v>1.8580455642373385E-3</v>
      </c>
    </row>
    <row r="266" spans="2:11">
      <c r="B266" t="s">
        <v>3764</v>
      </c>
      <c r="C266" t="s">
        <v>3765</v>
      </c>
      <c r="D266" t="s">
        <v>126</v>
      </c>
      <c r="E266" t="s">
        <v>116</v>
      </c>
      <c r="F266" t="s">
        <v>3615</v>
      </c>
      <c r="G266" s="91">
        <v>-3950000</v>
      </c>
      <c r="H266" s="91">
        <v>-3.5915794737815698</v>
      </c>
      <c r="I266" s="91">
        <v>141.867389214372</v>
      </c>
      <c r="J266" s="91">
        <v>-0.14000000000000001</v>
      </c>
      <c r="K266" s="91">
        <f>I266/'סכום נכסי הקרן'!$C$42*100</f>
        <v>8.5721489155589652E-4</v>
      </c>
    </row>
    <row r="267" spans="2:11">
      <c r="B267" t="s">
        <v>3766</v>
      </c>
      <c r="C267" t="s">
        <v>3767</v>
      </c>
      <c r="D267" t="s">
        <v>126</v>
      </c>
      <c r="E267" t="s">
        <v>113</v>
      </c>
      <c r="F267" t="s">
        <v>1126</v>
      </c>
      <c r="G267" s="91">
        <v>900000</v>
      </c>
      <c r="H267" s="91">
        <v>-1.154817629146689</v>
      </c>
      <c r="I267" s="91">
        <v>-10.3933586623202</v>
      </c>
      <c r="J267" s="91">
        <v>0.01</v>
      </c>
      <c r="K267" s="91">
        <f>I267/'סכום נכסי הקרן'!$C$42*100</f>
        <v>-6.2800491839316787E-5</v>
      </c>
    </row>
    <row r="268" spans="2:11">
      <c r="B268" t="s">
        <v>3768</v>
      </c>
      <c r="C268" t="s">
        <v>3769</v>
      </c>
      <c r="D268" t="s">
        <v>126</v>
      </c>
      <c r="E268" t="s">
        <v>116</v>
      </c>
      <c r="F268" t="s">
        <v>3579</v>
      </c>
      <c r="G268" s="91">
        <v>-1642000</v>
      </c>
      <c r="H268" s="91">
        <v>-9.6448645433640543</v>
      </c>
      <c r="I268" s="91">
        <v>158.36867580203801</v>
      </c>
      <c r="J268" s="91">
        <v>-0.15</v>
      </c>
      <c r="K268" s="91">
        <f>I268/'סכום נכסי הקרן'!$C$42*100</f>
        <v>9.5692172813836515E-4</v>
      </c>
    </row>
    <row r="269" spans="2:11">
      <c r="B269" t="s">
        <v>3770</v>
      </c>
      <c r="C269" t="s">
        <v>3771</v>
      </c>
      <c r="D269" t="s">
        <v>126</v>
      </c>
      <c r="E269" t="s">
        <v>113</v>
      </c>
      <c r="F269" t="s">
        <v>652</v>
      </c>
      <c r="G269" s="91">
        <v>-3176000</v>
      </c>
      <c r="H269" s="91">
        <v>4.0365069604580608</v>
      </c>
      <c r="I269" s="91">
        <v>-128.19946106414801</v>
      </c>
      <c r="J269" s="91">
        <v>0.12</v>
      </c>
      <c r="K269" s="91">
        <f>I269/'סכום נכסי הקרן'!$C$42*100</f>
        <v>-7.7462824770511138E-4</v>
      </c>
    </row>
    <row r="270" spans="2:11">
      <c r="B270" t="s">
        <v>3772</v>
      </c>
      <c r="C270" t="s">
        <v>3773</v>
      </c>
      <c r="D270" t="s">
        <v>126</v>
      </c>
      <c r="E270" t="s">
        <v>113</v>
      </c>
      <c r="F270" t="s">
        <v>3170</v>
      </c>
      <c r="G270" s="91">
        <v>-3102000</v>
      </c>
      <c r="H270" s="91">
        <v>2.9254566835726052</v>
      </c>
      <c r="I270" s="91">
        <v>-90.747666324421999</v>
      </c>
      <c r="J270" s="91">
        <v>0.09</v>
      </c>
      <c r="K270" s="91">
        <f>I270/'סכום נכסי הקרן'!$C$42*100</f>
        <v>-5.4833074308355192E-4</v>
      </c>
    </row>
    <row r="271" spans="2:11">
      <c r="B271" t="s">
        <v>3774</v>
      </c>
      <c r="C271" t="s">
        <v>3775</v>
      </c>
      <c r="D271" t="s">
        <v>126</v>
      </c>
      <c r="E271" t="s">
        <v>109</v>
      </c>
      <c r="F271" t="s">
        <v>1330</v>
      </c>
      <c r="G271" s="91">
        <v>2631000</v>
      </c>
      <c r="H271" s="91">
        <v>-7.7007089175826966</v>
      </c>
      <c r="I271" s="91">
        <v>-202.605651621601</v>
      </c>
      <c r="J271" s="91">
        <v>0.2</v>
      </c>
      <c r="K271" s="91">
        <f>I271/'סכום נכסי הקרן'!$C$42*100</f>
        <v>-1.2242177899036712E-3</v>
      </c>
    </row>
    <row r="272" spans="2:11">
      <c r="B272" t="s">
        <v>3776</v>
      </c>
      <c r="C272" t="s">
        <v>3777</v>
      </c>
      <c r="D272" t="s">
        <v>126</v>
      </c>
      <c r="E272" t="s">
        <v>109</v>
      </c>
      <c r="F272" t="s">
        <v>3576</v>
      </c>
      <c r="G272" s="91">
        <v>969000</v>
      </c>
      <c r="H272" s="91">
        <v>-7.5915275985636983</v>
      </c>
      <c r="I272" s="91">
        <v>-73.561902430082398</v>
      </c>
      <c r="J272" s="91">
        <v>7.0000000000000007E-2</v>
      </c>
      <c r="K272" s="91">
        <f>I272/'סכום נכסי הקרן'!$C$42*100</f>
        <v>-4.4448804311865306E-4</v>
      </c>
    </row>
    <row r="273" spans="2:11">
      <c r="B273" t="s">
        <v>3778</v>
      </c>
      <c r="C273" t="s">
        <v>3779</v>
      </c>
      <c r="D273" t="s">
        <v>126</v>
      </c>
      <c r="E273" t="s">
        <v>113</v>
      </c>
      <c r="F273" t="s">
        <v>3395</v>
      </c>
      <c r="G273" s="91">
        <v>-620000</v>
      </c>
      <c r="H273" s="91">
        <v>-10.532440322580596</v>
      </c>
      <c r="I273" s="91">
        <v>65.301129999999702</v>
      </c>
      <c r="J273" s="91">
        <v>-0.06</v>
      </c>
      <c r="K273" s="91">
        <f>I273/'סכום נכסי הקרן'!$C$42*100</f>
        <v>3.9457342086447891E-4</v>
      </c>
    </row>
    <row r="274" spans="2:11">
      <c r="B274" t="s">
        <v>3780</v>
      </c>
      <c r="C274" t="s">
        <v>3781</v>
      </c>
      <c r="D274" t="s">
        <v>126</v>
      </c>
      <c r="E274" t="s">
        <v>109</v>
      </c>
      <c r="F274" t="s">
        <v>3405</v>
      </c>
      <c r="G274" s="91">
        <v>3350144.8</v>
      </c>
      <c r="H274" s="91">
        <v>2.2294938917975617</v>
      </c>
      <c r="I274" s="91">
        <v>74.691273682373605</v>
      </c>
      <c r="J274" s="91">
        <v>-7.0000000000000007E-2</v>
      </c>
      <c r="K274" s="91">
        <f>I274/'סכום נכסי הקרן'!$C$42*100</f>
        <v>4.5131211918659467E-4</v>
      </c>
    </row>
    <row r="275" spans="2:11">
      <c r="B275" t="s">
        <v>3782</v>
      </c>
      <c r="C275" t="s">
        <v>3783</v>
      </c>
      <c r="D275" t="s">
        <v>126</v>
      </c>
      <c r="E275" t="s">
        <v>113</v>
      </c>
      <c r="F275" t="s">
        <v>3415</v>
      </c>
      <c r="G275" s="91">
        <v>-300000</v>
      </c>
      <c r="H275" s="91">
        <v>-13.556330000000001</v>
      </c>
      <c r="I275" s="91">
        <v>40.668990000000001</v>
      </c>
      <c r="J275" s="91">
        <v>-0.04</v>
      </c>
      <c r="K275" s="91">
        <f>I275/'סכום נכסי הקרן'!$C$42*100</f>
        <v>2.457369804688427E-4</v>
      </c>
    </row>
    <row r="276" spans="2:11">
      <c r="B276" t="s">
        <v>3784</v>
      </c>
      <c r="C276" t="s">
        <v>3785</v>
      </c>
      <c r="D276" t="s">
        <v>126</v>
      </c>
      <c r="E276" t="s">
        <v>109</v>
      </c>
      <c r="F276" t="s">
        <v>815</v>
      </c>
      <c r="G276" s="91">
        <v>-1000000</v>
      </c>
      <c r="H276" s="91">
        <v>-4.012912</v>
      </c>
      <c r="I276" s="91">
        <v>40.12912</v>
      </c>
      <c r="J276" s="91">
        <v>-0.04</v>
      </c>
      <c r="K276" s="91">
        <f>I276/'סכום נכסי הקרן'!$C$42*100</f>
        <v>2.4247488756597702E-4</v>
      </c>
    </row>
    <row r="277" spans="2:11">
      <c r="B277" t="s">
        <v>3786</v>
      </c>
      <c r="C277" t="s">
        <v>3787</v>
      </c>
      <c r="D277" t="s">
        <v>126</v>
      </c>
      <c r="E277" t="s">
        <v>109</v>
      </c>
      <c r="F277" t="s">
        <v>3429</v>
      </c>
      <c r="G277" s="91">
        <v>1640000</v>
      </c>
      <c r="H277" s="91">
        <v>-5.2580857142857198</v>
      </c>
      <c r="I277" s="91">
        <v>-86.232605714285697</v>
      </c>
      <c r="J277" s="91">
        <v>0.08</v>
      </c>
      <c r="K277" s="91">
        <f>I277/'סכום נכסי הקרן'!$C$42*100</f>
        <v>-5.2104908792150579E-4</v>
      </c>
    </row>
    <row r="278" spans="2:11">
      <c r="B278" t="s">
        <v>3788</v>
      </c>
      <c r="C278" t="s">
        <v>3789</v>
      </c>
      <c r="D278" t="s">
        <v>126</v>
      </c>
      <c r="E278" t="s">
        <v>116</v>
      </c>
      <c r="F278" t="s">
        <v>352</v>
      </c>
      <c r="G278" s="91">
        <v>-283000</v>
      </c>
      <c r="H278" s="91">
        <v>-11.815431095406396</v>
      </c>
      <c r="I278" s="91">
        <v>33.437670000000097</v>
      </c>
      <c r="J278" s="91">
        <v>-0.03</v>
      </c>
      <c r="K278" s="91">
        <f>I278/'סכום נכסי הקרן'!$C$42*100</f>
        <v>2.0204268804594437E-4</v>
      </c>
    </row>
    <row r="279" spans="2:11">
      <c r="B279" t="s">
        <v>3790</v>
      </c>
      <c r="C279" t="s">
        <v>3791</v>
      </c>
      <c r="D279" t="s">
        <v>126</v>
      </c>
      <c r="E279" t="s">
        <v>113</v>
      </c>
      <c r="F279" t="s">
        <v>909</v>
      </c>
      <c r="G279" s="91">
        <v>-8080793</v>
      </c>
      <c r="H279" s="91">
        <v>-14.459921011058425</v>
      </c>
      <c r="I279" s="91">
        <v>1168.4762848671301</v>
      </c>
      <c r="J279" s="91">
        <v>-1.1299999999999999</v>
      </c>
      <c r="K279" s="91">
        <f>I279/'סכום נכסי הקרן'!$C$42*100</f>
        <v>7.0603630430138486E-3</v>
      </c>
    </row>
    <row r="280" spans="2:11">
      <c r="B280" t="s">
        <v>3790</v>
      </c>
      <c r="C280" t="s">
        <v>3792</v>
      </c>
      <c r="D280" t="s">
        <v>126</v>
      </c>
      <c r="E280" t="s">
        <v>113</v>
      </c>
      <c r="F280" t="s">
        <v>909</v>
      </c>
      <c r="G280" s="91">
        <v>98250</v>
      </c>
      <c r="H280" s="91">
        <v>-14.460470588235294</v>
      </c>
      <c r="I280" s="91">
        <v>-14.2074123529412</v>
      </c>
      <c r="J280" s="91">
        <v>0.01</v>
      </c>
      <c r="K280" s="91">
        <f>I280/'סכום נכסי הקרן'!$C$42*100</f>
        <v>-8.5846405624715691E-5</v>
      </c>
    </row>
    <row r="281" spans="2:11">
      <c r="B281" t="s">
        <v>3793</v>
      </c>
      <c r="C281" t="s">
        <v>3794</v>
      </c>
      <c r="D281" t="s">
        <v>126</v>
      </c>
      <c r="E281" t="s">
        <v>116</v>
      </c>
      <c r="F281" t="s">
        <v>1187</v>
      </c>
      <c r="G281" s="91">
        <v>-13773000</v>
      </c>
      <c r="H281" s="91">
        <v>-18.394233250620239</v>
      </c>
      <c r="I281" s="91">
        <v>2533.4377456079401</v>
      </c>
      <c r="J281" s="91">
        <v>-2.4500000000000002</v>
      </c>
      <c r="K281" s="91">
        <f>I281/'סכום נכסי הקרן'!$C$42*100</f>
        <v>1.5307961712633808E-2</v>
      </c>
    </row>
    <row r="282" spans="2:11">
      <c r="B282" t="s">
        <v>3793</v>
      </c>
      <c r="C282" t="s">
        <v>3795</v>
      </c>
      <c r="D282" t="s">
        <v>126</v>
      </c>
      <c r="E282" t="s">
        <v>116</v>
      </c>
      <c r="F282" t="s">
        <v>1187</v>
      </c>
      <c r="G282" s="91">
        <v>218700</v>
      </c>
      <c r="H282" s="91">
        <v>-18.394229508196666</v>
      </c>
      <c r="I282" s="91">
        <v>-40.228179934426201</v>
      </c>
      <c r="J282" s="91">
        <v>0.04</v>
      </c>
      <c r="K282" s="91">
        <f>I282/'סכום נכסי הקרן'!$C$42*100</f>
        <v>-2.4307344408708409E-4</v>
      </c>
    </row>
    <row r="283" spans="2:11">
      <c r="B283" t="s">
        <v>3796</v>
      </c>
      <c r="C283" t="s">
        <v>3797</v>
      </c>
      <c r="D283" t="s">
        <v>126</v>
      </c>
      <c r="E283" t="s">
        <v>113</v>
      </c>
      <c r="F283" t="s">
        <v>3212</v>
      </c>
      <c r="G283" s="91">
        <v>6000</v>
      </c>
      <c r="H283" s="91">
        <v>-15.118</v>
      </c>
      <c r="I283" s="91">
        <v>-0.90708</v>
      </c>
      <c r="J283" s="91">
        <v>0</v>
      </c>
      <c r="K283" s="91">
        <f>I283/'סכום נכסי הקרן'!$C$42*100</f>
        <v>-5.4809106457691185E-6</v>
      </c>
    </row>
    <row r="284" spans="2:11">
      <c r="B284" t="s">
        <v>3798</v>
      </c>
      <c r="C284" t="s">
        <v>3799</v>
      </c>
      <c r="D284" t="s">
        <v>126</v>
      </c>
      <c r="E284" t="s">
        <v>113</v>
      </c>
      <c r="F284" t="s">
        <v>3761</v>
      </c>
      <c r="G284" s="91">
        <v>-7608800</v>
      </c>
      <c r="H284" s="91">
        <v>-9.6625506072874607</v>
      </c>
      <c r="I284" s="91">
        <v>735.20415060728806</v>
      </c>
      <c r="J284" s="91">
        <v>-0.71</v>
      </c>
      <c r="K284" s="91">
        <f>I284/'סכום נכסי הקרן'!$C$42*100</f>
        <v>4.4423736118943506E-3</v>
      </c>
    </row>
    <row r="285" spans="2:11">
      <c r="B285" t="s">
        <v>3800</v>
      </c>
      <c r="C285" t="s">
        <v>3801</v>
      </c>
      <c r="D285" t="s">
        <v>126</v>
      </c>
      <c r="E285" t="s">
        <v>113</v>
      </c>
      <c r="F285" t="s">
        <v>370</v>
      </c>
      <c r="G285" s="91">
        <v>618000</v>
      </c>
      <c r="H285" s="91">
        <v>-10.443645161290299</v>
      </c>
      <c r="I285" s="91">
        <v>-64.541727096774096</v>
      </c>
      <c r="J285" s="91">
        <v>0.06</v>
      </c>
      <c r="K285" s="91">
        <f>I285/'סכום נכסי הקרן'!$C$42*100</f>
        <v>-3.8998482949798729E-4</v>
      </c>
    </row>
    <row r="286" spans="2:11">
      <c r="B286" t="s">
        <v>3802</v>
      </c>
      <c r="C286" t="s">
        <v>3803</v>
      </c>
      <c r="D286" t="s">
        <v>126</v>
      </c>
      <c r="E286" t="s">
        <v>113</v>
      </c>
      <c r="F286" t="s">
        <v>3804</v>
      </c>
      <c r="G286" s="91">
        <v>-571200</v>
      </c>
      <c r="H286" s="91">
        <v>-9.8132533972821747</v>
      </c>
      <c r="I286" s="91">
        <v>56.053303405275798</v>
      </c>
      <c r="J286" s="91">
        <v>-0.05</v>
      </c>
      <c r="K286" s="91">
        <f>I286/'סכום נכסי הקרן'!$C$42*100</f>
        <v>3.3869465467709851E-4</v>
      </c>
    </row>
    <row r="287" spans="2:11">
      <c r="B287" t="s">
        <v>3805</v>
      </c>
      <c r="C287" t="s">
        <v>3806</v>
      </c>
      <c r="D287" t="s">
        <v>126</v>
      </c>
      <c r="E287" t="s">
        <v>113</v>
      </c>
      <c r="F287" t="s">
        <v>3804</v>
      </c>
      <c r="G287" s="91">
        <v>-45500</v>
      </c>
      <c r="H287" s="91">
        <v>-10.1108235294118</v>
      </c>
      <c r="I287" s="91">
        <v>4.6004247058823697</v>
      </c>
      <c r="J287" s="91">
        <v>0</v>
      </c>
      <c r="K287" s="91">
        <f>I287/'סכום נכסי הקרן'!$C$42*100</f>
        <v>2.7797456393625642E-5</v>
      </c>
    </row>
    <row r="288" spans="2:11">
      <c r="B288" t="s">
        <v>3807</v>
      </c>
      <c r="C288" t="s">
        <v>3808</v>
      </c>
      <c r="D288" t="s">
        <v>126</v>
      </c>
      <c r="E288" t="s">
        <v>113</v>
      </c>
      <c r="F288" t="s">
        <v>3458</v>
      </c>
      <c r="G288" s="91">
        <v>60000</v>
      </c>
      <c r="H288" s="91">
        <v>-2.3833333333333333</v>
      </c>
      <c r="I288" s="91">
        <v>-1.43</v>
      </c>
      <c r="J288" s="91">
        <v>0</v>
      </c>
      <c r="K288" s="91">
        <f>I288/'סכום נכסי הקרן'!$C$42*100</f>
        <v>-8.6405854207455126E-6</v>
      </c>
    </row>
    <row r="289" spans="2:11">
      <c r="B289" t="s">
        <v>3809</v>
      </c>
      <c r="C289" t="s">
        <v>3810</v>
      </c>
      <c r="D289" t="s">
        <v>126</v>
      </c>
      <c r="E289" t="s">
        <v>113</v>
      </c>
      <c r="F289" t="s">
        <v>1600</v>
      </c>
      <c r="G289" s="91">
        <v>408000</v>
      </c>
      <c r="H289" s="91">
        <v>0.47575000000000001</v>
      </c>
      <c r="I289" s="91">
        <v>1.94106</v>
      </c>
      <c r="J289" s="91">
        <v>0</v>
      </c>
      <c r="K289" s="91">
        <f>I289/'סכום נכסי הקרן'!$C$42*100</f>
        <v>1.1728597718036563E-5</v>
      </c>
    </row>
    <row r="290" spans="2:11">
      <c r="B290" t="s">
        <v>3811</v>
      </c>
      <c r="C290" t="s">
        <v>3812</v>
      </c>
      <c r="D290" t="s">
        <v>126</v>
      </c>
      <c r="E290" t="s">
        <v>113</v>
      </c>
      <c r="F290" t="s">
        <v>3471</v>
      </c>
      <c r="G290" s="91">
        <v>8000</v>
      </c>
      <c r="H290" s="91">
        <v>-1.4312499999999999</v>
      </c>
      <c r="I290" s="91">
        <v>-0.1145</v>
      </c>
      <c r="J290" s="91">
        <v>0</v>
      </c>
      <c r="K290" s="91">
        <f>I290/'סכום נכסי הקרן'!$C$42*100</f>
        <v>-6.9185107040235056E-7</v>
      </c>
    </row>
    <row r="291" spans="2:11">
      <c r="B291" t="s">
        <v>3813</v>
      </c>
      <c r="C291" t="s">
        <v>3814</v>
      </c>
      <c r="D291" t="s">
        <v>126</v>
      </c>
      <c r="E291" t="s">
        <v>113</v>
      </c>
      <c r="F291" t="s">
        <v>3471</v>
      </c>
      <c r="G291" s="91">
        <v>9000</v>
      </c>
      <c r="H291" s="91">
        <v>-1.4463333333333332</v>
      </c>
      <c r="I291" s="91">
        <v>-0.13017000000000001</v>
      </c>
      <c r="J291" s="91">
        <v>0</v>
      </c>
      <c r="K291" s="91">
        <f>I291/'סכום נכסי הקרן'!$C$42*100</f>
        <v>-7.8653496798492547E-7</v>
      </c>
    </row>
    <row r="292" spans="2:11">
      <c r="B292" t="s">
        <v>3815</v>
      </c>
      <c r="C292" t="s">
        <v>3816</v>
      </c>
      <c r="D292" t="s">
        <v>126</v>
      </c>
      <c r="E292" t="s">
        <v>109</v>
      </c>
      <c r="F292" t="s">
        <v>3471</v>
      </c>
      <c r="G292" s="91">
        <v>-4251.62</v>
      </c>
      <c r="H292" s="91">
        <v>1.223298413310691</v>
      </c>
      <c r="I292" s="91">
        <v>-5.2010000000000001E-2</v>
      </c>
      <c r="J292" s="91">
        <v>0</v>
      </c>
      <c r="K292" s="91">
        <f>I292/'סכום נכסי הקרן'!$C$42*100</f>
        <v>-3.1426352988319866E-7</v>
      </c>
    </row>
    <row r="293" spans="2:11">
      <c r="B293" t="s">
        <v>3817</v>
      </c>
      <c r="C293" t="s">
        <v>3818</v>
      </c>
      <c r="D293" t="s">
        <v>126</v>
      </c>
      <c r="E293" t="s">
        <v>113</v>
      </c>
      <c r="F293" t="s">
        <v>1495</v>
      </c>
      <c r="G293" s="91">
        <v>-9600</v>
      </c>
      <c r="H293" s="91">
        <v>-3.5628125000000002</v>
      </c>
      <c r="I293" s="91">
        <v>0.34203</v>
      </c>
      <c r="J293" s="91">
        <v>0</v>
      </c>
      <c r="K293" s="91">
        <f>I293/'סכום נכסי הקרן'!$C$42*100</f>
        <v>2.0666709310892224E-6</v>
      </c>
    </row>
    <row r="294" spans="2:11">
      <c r="B294" t="s">
        <v>3819</v>
      </c>
      <c r="C294" t="s">
        <v>3820</v>
      </c>
      <c r="D294" t="s">
        <v>126</v>
      </c>
      <c r="E294" t="s">
        <v>113</v>
      </c>
      <c r="F294" t="s">
        <v>1495</v>
      </c>
      <c r="G294" s="91">
        <v>-5600</v>
      </c>
      <c r="H294" s="91">
        <v>-3.5171428571428573</v>
      </c>
      <c r="I294" s="91">
        <v>0.19696</v>
      </c>
      <c r="J294" s="91">
        <v>0</v>
      </c>
      <c r="K294" s="91">
        <f>I294/'סכום נכסי הקרן'!$C$42*100</f>
        <v>1.1901046884405847E-6</v>
      </c>
    </row>
    <row r="295" spans="2:11">
      <c r="B295" t="s">
        <v>3821</v>
      </c>
      <c r="C295" t="s">
        <v>3822</v>
      </c>
      <c r="D295" t="s">
        <v>126</v>
      </c>
      <c r="E295" t="s">
        <v>113</v>
      </c>
      <c r="F295" t="s">
        <v>3482</v>
      </c>
      <c r="G295" s="91">
        <v>-13100</v>
      </c>
      <c r="H295" s="91">
        <v>-7.2649019607843126</v>
      </c>
      <c r="I295" s="91">
        <v>0.95170215686274495</v>
      </c>
      <c r="J295" s="91">
        <v>0</v>
      </c>
      <c r="K295" s="91">
        <f>I295/'סכום נכסי הקרן'!$C$42*100</f>
        <v>5.7505341129232823E-6</v>
      </c>
    </row>
    <row r="296" spans="2:11">
      <c r="B296" t="s">
        <v>3823</v>
      </c>
      <c r="C296" t="s">
        <v>3824</v>
      </c>
      <c r="D296" t="s">
        <v>126</v>
      </c>
      <c r="E296" t="s">
        <v>113</v>
      </c>
      <c r="F296" t="s">
        <v>3487</v>
      </c>
      <c r="G296" s="91">
        <v>-136400</v>
      </c>
      <c r="H296" s="91">
        <v>-10.761447368421106</v>
      </c>
      <c r="I296" s="91">
        <v>14.678614210526399</v>
      </c>
      <c r="J296" s="91">
        <v>-0.01</v>
      </c>
      <c r="K296" s="91">
        <f>I296/'סכום נכסי הקרן'!$C$42*100</f>
        <v>8.8693580380575047E-5</v>
      </c>
    </row>
    <row r="297" spans="2:11">
      <c r="B297" t="s">
        <v>3825</v>
      </c>
      <c r="C297" t="s">
        <v>3826</v>
      </c>
      <c r="D297" t="s">
        <v>126</v>
      </c>
      <c r="E297" t="s">
        <v>109</v>
      </c>
      <c r="F297" t="s">
        <v>3487</v>
      </c>
      <c r="G297" s="91">
        <v>-235000</v>
      </c>
      <c r="H297" s="91">
        <v>2.0970066666666667</v>
      </c>
      <c r="I297" s="91">
        <v>-4.9279656666666698</v>
      </c>
      <c r="J297" s="91">
        <v>0</v>
      </c>
      <c r="K297" s="91">
        <f>I297/'סכום נכסי הקרן'!$C$42*100</f>
        <v>-2.977657922610802E-5</v>
      </c>
    </row>
    <row r="298" spans="2:11">
      <c r="B298" t="s">
        <v>3827</v>
      </c>
      <c r="C298" t="s">
        <v>3828</v>
      </c>
      <c r="D298" t="s">
        <v>126</v>
      </c>
      <c r="E298" t="s">
        <v>113</v>
      </c>
      <c r="F298" t="s">
        <v>3829</v>
      </c>
      <c r="G298" s="91">
        <v>-68000</v>
      </c>
      <c r="H298" s="91">
        <v>-8.7309076923076994</v>
      </c>
      <c r="I298" s="91">
        <v>5.9370172307692304</v>
      </c>
      <c r="J298" s="91">
        <v>-0.01</v>
      </c>
      <c r="K298" s="91">
        <f>I298/'סכום נכסי הקרן'!$C$42*100</f>
        <v>3.5873639529300353E-5</v>
      </c>
    </row>
    <row r="299" spans="2:11">
      <c r="B299" t="s">
        <v>3830</v>
      </c>
      <c r="C299" t="s">
        <v>3831</v>
      </c>
      <c r="D299" t="s">
        <v>126</v>
      </c>
      <c r="E299" t="s">
        <v>113</v>
      </c>
      <c r="F299" t="s">
        <v>3829</v>
      </c>
      <c r="G299" s="91">
        <v>-47000</v>
      </c>
      <c r="H299" s="91">
        <v>-8.65015</v>
      </c>
      <c r="I299" s="91">
        <v>4.0655704999999998</v>
      </c>
      <c r="J299" s="91">
        <v>0</v>
      </c>
      <c r="K299" s="91">
        <f>I299/'סכום נכסי הקרן'!$C$42*100</f>
        <v>2.4565670761757376E-5</v>
      </c>
    </row>
    <row r="300" spans="2:11">
      <c r="B300" t="s">
        <v>3832</v>
      </c>
      <c r="C300" t="s">
        <v>3833</v>
      </c>
      <c r="D300" t="s">
        <v>126</v>
      </c>
      <c r="E300" t="s">
        <v>113</v>
      </c>
      <c r="F300" t="s">
        <v>3829</v>
      </c>
      <c r="G300" s="91">
        <v>-1435000</v>
      </c>
      <c r="H300" s="91">
        <v>-9.0886200000000006</v>
      </c>
      <c r="I300" s="91">
        <v>130.42169699999999</v>
      </c>
      <c r="J300" s="91">
        <v>-0.13</v>
      </c>
      <c r="K300" s="91">
        <f>I300/'סכום נכסי הקרן'!$C$42*100</f>
        <v>7.8805581373922289E-4</v>
      </c>
    </row>
    <row r="301" spans="2:11">
      <c r="B301" t="s">
        <v>3834</v>
      </c>
      <c r="C301" t="s">
        <v>3835</v>
      </c>
      <c r="D301" t="s">
        <v>126</v>
      </c>
      <c r="E301" t="s">
        <v>113</v>
      </c>
      <c r="F301" t="s">
        <v>3490</v>
      </c>
      <c r="G301" s="91">
        <v>-86000</v>
      </c>
      <c r="H301" s="91">
        <v>-10.8443</v>
      </c>
      <c r="I301" s="91">
        <v>9.326098</v>
      </c>
      <c r="J301" s="91">
        <v>-0.01</v>
      </c>
      <c r="K301" s="91">
        <f>I301/'סכום נכסי הקרן'!$C$42*100</f>
        <v>5.6351710777093625E-5</v>
      </c>
    </row>
    <row r="302" spans="2:11">
      <c r="B302" t="s">
        <v>3836</v>
      </c>
      <c r="C302" t="s">
        <v>3837</v>
      </c>
      <c r="D302" t="s">
        <v>126</v>
      </c>
      <c r="E302" t="s">
        <v>113</v>
      </c>
      <c r="F302" t="s">
        <v>2974</v>
      </c>
      <c r="G302" s="91">
        <v>-22500</v>
      </c>
      <c r="H302" s="91">
        <v>-11.941377777777777</v>
      </c>
      <c r="I302" s="91">
        <v>2.6868099999999999</v>
      </c>
      <c r="J302" s="91">
        <v>0</v>
      </c>
      <c r="K302" s="91">
        <f>I302/'סכום נכסי הקרן'!$C$42*100</f>
        <v>1.6234693226792482E-5</v>
      </c>
    </row>
    <row r="303" spans="2:11">
      <c r="B303" t="s">
        <v>3838</v>
      </c>
      <c r="C303" t="s">
        <v>3839</v>
      </c>
      <c r="D303" t="s">
        <v>126</v>
      </c>
      <c r="E303" t="s">
        <v>113</v>
      </c>
      <c r="F303" t="s">
        <v>3498</v>
      </c>
      <c r="G303" s="91">
        <v>-1875000</v>
      </c>
      <c r="H303" s="91">
        <v>-13.026466666666723</v>
      </c>
      <c r="I303" s="91">
        <v>244.246250000001</v>
      </c>
      <c r="J303" s="91">
        <v>-0.24</v>
      </c>
      <c r="K303" s="91">
        <f>I303/'סכום נכסי הקרן'!$C$42*100</f>
        <v>1.4758255851900506E-3</v>
      </c>
    </row>
    <row r="304" spans="2:11">
      <c r="B304" t="s">
        <v>3840</v>
      </c>
      <c r="C304" t="s">
        <v>3841</v>
      </c>
      <c r="D304" t="s">
        <v>126</v>
      </c>
      <c r="E304" t="s">
        <v>109</v>
      </c>
      <c r="F304" t="s">
        <v>3498</v>
      </c>
      <c r="G304" s="91">
        <v>579068.03</v>
      </c>
      <c r="H304" s="91">
        <v>-2.664170563862764</v>
      </c>
      <c r="I304" s="91">
        <v>-15.42736</v>
      </c>
      <c r="J304" s="91">
        <v>0.01</v>
      </c>
      <c r="K304" s="91">
        <f>I304/'סכום נכסי הקרן'!$C$42*100</f>
        <v>-9.3217777550064671E-5</v>
      </c>
    </row>
    <row r="305" spans="2:11">
      <c r="B305" t="s">
        <v>3842</v>
      </c>
      <c r="C305" t="s">
        <v>3843</v>
      </c>
      <c r="D305" t="s">
        <v>126</v>
      </c>
      <c r="E305" t="s">
        <v>113</v>
      </c>
      <c r="F305" t="s">
        <v>2972</v>
      </c>
      <c r="G305" s="91">
        <v>-148000</v>
      </c>
      <c r="H305" s="91">
        <v>-9.957486486486486</v>
      </c>
      <c r="I305" s="91">
        <v>14.737080000000001</v>
      </c>
      <c r="J305" s="91">
        <v>-0.01</v>
      </c>
      <c r="K305" s="91">
        <f>I305/'סכום נכסי הקרן'!$C$42*100</f>
        <v>8.9046852162489717E-5</v>
      </c>
    </row>
    <row r="306" spans="2:11">
      <c r="B306" t="s">
        <v>3844</v>
      </c>
      <c r="C306" t="s">
        <v>3845</v>
      </c>
      <c r="D306" t="s">
        <v>126</v>
      </c>
      <c r="E306" t="s">
        <v>113</v>
      </c>
      <c r="F306" t="s">
        <v>2972</v>
      </c>
      <c r="G306" s="91">
        <v>-2400</v>
      </c>
      <c r="H306" s="91">
        <v>-10.107083333333291</v>
      </c>
      <c r="I306" s="91">
        <v>0.24256999999999901</v>
      </c>
      <c r="J306" s="91">
        <v>0</v>
      </c>
      <c r="K306" s="91">
        <f>I306/'סכום נכסי הקרן'!$C$42*100</f>
        <v>1.4656970667903708E-6</v>
      </c>
    </row>
    <row r="307" spans="2:11">
      <c r="B307" t="s">
        <v>3846</v>
      </c>
      <c r="C307" t="s">
        <v>3847</v>
      </c>
      <c r="D307" t="s">
        <v>126</v>
      </c>
      <c r="E307" t="s">
        <v>113</v>
      </c>
      <c r="F307" t="s">
        <v>2972</v>
      </c>
      <c r="G307" s="91">
        <v>-6360000</v>
      </c>
      <c r="H307" s="91">
        <v>-9.3872113636363643</v>
      </c>
      <c r="I307" s="91">
        <v>597.02664272727202</v>
      </c>
      <c r="J307" s="91">
        <v>-0.57999999999999996</v>
      </c>
      <c r="K307" s="91">
        <f>I307/'סכום נכסי הקרן'!$C$42*100</f>
        <v>3.6074543391230117E-3</v>
      </c>
    </row>
    <row r="308" spans="2:11">
      <c r="B308" t="s">
        <v>3848</v>
      </c>
      <c r="C308" t="s">
        <v>3849</v>
      </c>
      <c r="D308" t="s">
        <v>126</v>
      </c>
      <c r="E308" t="s">
        <v>116</v>
      </c>
      <c r="F308" t="s">
        <v>3517</v>
      </c>
      <c r="G308" s="91">
        <v>-131000</v>
      </c>
      <c r="H308" s="91">
        <v>-13.8323</v>
      </c>
      <c r="I308" s="91">
        <v>18.120312999999999</v>
      </c>
      <c r="J308" s="91">
        <v>-0.02</v>
      </c>
      <c r="K308" s="91">
        <f>I308/'סכום נכסי הקרן'!$C$42*100</f>
        <v>1.0948958903996181E-4</v>
      </c>
    </row>
    <row r="309" spans="2:11">
      <c r="B309" t="s">
        <v>3850</v>
      </c>
      <c r="C309" t="s">
        <v>3851</v>
      </c>
      <c r="D309" t="s">
        <v>126</v>
      </c>
      <c r="E309" t="s">
        <v>109</v>
      </c>
      <c r="F309" t="s">
        <v>3517</v>
      </c>
      <c r="G309" s="91">
        <v>-1080542.1299999999</v>
      </c>
      <c r="H309" s="91">
        <v>-3.8593692556201784</v>
      </c>
      <c r="I309" s="91">
        <v>41.702110759243403</v>
      </c>
      <c r="J309" s="91">
        <v>-0.04</v>
      </c>
      <c r="K309" s="91">
        <f>I309/'סכום נכסי הקרן'!$C$42*100</f>
        <v>2.5197947569275043E-4</v>
      </c>
    </row>
    <row r="310" spans="2:11">
      <c r="B310" t="s">
        <v>3852</v>
      </c>
      <c r="C310" t="s">
        <v>3853</v>
      </c>
      <c r="D310" t="s">
        <v>126</v>
      </c>
      <c r="E310" t="s">
        <v>113</v>
      </c>
      <c r="F310" t="s">
        <v>3094</v>
      </c>
      <c r="G310" s="91">
        <v>-110000</v>
      </c>
      <c r="H310" s="91">
        <v>-12.735590909090909</v>
      </c>
      <c r="I310" s="91">
        <v>14.00915</v>
      </c>
      <c r="J310" s="91">
        <v>-0.01</v>
      </c>
      <c r="K310" s="91">
        <f>I310/'סכום נכסי הקרן'!$C$42*100</f>
        <v>8.4648431641284611E-5</v>
      </c>
    </row>
    <row r="311" spans="2:11">
      <c r="B311" t="s">
        <v>3854</v>
      </c>
      <c r="C311" t="s">
        <v>3855</v>
      </c>
      <c r="D311" t="s">
        <v>126</v>
      </c>
      <c r="E311" t="s">
        <v>113</v>
      </c>
      <c r="F311" t="s">
        <v>3094</v>
      </c>
      <c r="G311" s="91">
        <v>-495500</v>
      </c>
      <c r="H311" s="91">
        <v>-12.922000000000001</v>
      </c>
      <c r="I311" s="91">
        <v>64.028509999999997</v>
      </c>
      <c r="J311" s="91">
        <v>-0.06</v>
      </c>
      <c r="K311" s="91">
        <f>I311/'סכום נכסי הקרן'!$C$42*100</f>
        <v>3.8688378322941137E-4</v>
      </c>
    </row>
    <row r="312" spans="2:11">
      <c r="B312" t="s">
        <v>3856</v>
      </c>
      <c r="C312" t="s">
        <v>3857</v>
      </c>
      <c r="D312" t="s">
        <v>126</v>
      </c>
      <c r="E312" t="s">
        <v>109</v>
      </c>
      <c r="F312" t="s">
        <v>364</v>
      </c>
      <c r="G312" s="91">
        <v>667035.13</v>
      </c>
      <c r="H312" s="91">
        <v>22.383314583630707</v>
      </c>
      <c r="I312" s="91">
        <v>149.30457153123001</v>
      </c>
      <c r="J312" s="91">
        <v>-0.14000000000000001</v>
      </c>
      <c r="K312" s="91">
        <f>I312/'סכום נכסי הקרן'!$C$42*100</f>
        <v>9.0215307973664442E-4</v>
      </c>
    </row>
    <row r="313" spans="2:11">
      <c r="B313" t="s">
        <v>3858</v>
      </c>
      <c r="C313" t="s">
        <v>3859</v>
      </c>
      <c r="D313" t="s">
        <v>126</v>
      </c>
      <c r="E313" t="s">
        <v>109</v>
      </c>
      <c r="F313" t="s">
        <v>3531</v>
      </c>
      <c r="G313" s="91">
        <v>31210.62</v>
      </c>
      <c r="H313" s="91">
        <v>-0.48545789329207623</v>
      </c>
      <c r="I313" s="91">
        <v>-0.151514418335395</v>
      </c>
      <c r="J313" s="91">
        <v>0</v>
      </c>
      <c r="K313" s="91">
        <f>I313/'סכום נכסי הקרן'!$C$42*100</f>
        <v>-9.1550578608500048E-7</v>
      </c>
    </row>
    <row r="314" spans="2:11">
      <c r="B314" t="s">
        <v>3860</v>
      </c>
      <c r="C314" t="s">
        <v>3861</v>
      </c>
      <c r="D314" t="s">
        <v>126</v>
      </c>
      <c r="E314" t="s">
        <v>109</v>
      </c>
      <c r="F314" t="s">
        <v>3531</v>
      </c>
      <c r="G314" s="91">
        <v>489770.68</v>
      </c>
      <c r="H314" s="91">
        <v>-0.82062327297619853</v>
      </c>
      <c r="I314" s="91">
        <v>-4.0191721842937804</v>
      </c>
      <c r="J314" s="91">
        <v>0</v>
      </c>
      <c r="K314" s="91">
        <f>I314/'סכום נכסי הקרן'!$C$42*100</f>
        <v>-2.4285315090262051E-5</v>
      </c>
    </row>
    <row r="315" spans="2:11">
      <c r="B315" t="s">
        <v>3862</v>
      </c>
      <c r="C315" t="s">
        <v>3863</v>
      </c>
      <c r="D315" t="s">
        <v>126</v>
      </c>
      <c r="E315" t="s">
        <v>113</v>
      </c>
      <c r="F315" t="s">
        <v>3744</v>
      </c>
      <c r="G315" s="91">
        <v>283000</v>
      </c>
      <c r="H315" s="91">
        <v>-4.1873174603174599</v>
      </c>
      <c r="I315" s="91">
        <v>-11.8501084126984</v>
      </c>
      <c r="J315" s="91">
        <v>0.01</v>
      </c>
      <c r="K315" s="91">
        <f>I315/'סכום נכסי הקרן'!$C$42*100</f>
        <v>-7.160270908043045E-5</v>
      </c>
    </row>
    <row r="316" spans="2:11">
      <c r="B316" t="s">
        <v>3864</v>
      </c>
      <c r="C316" t="s">
        <v>3865</v>
      </c>
      <c r="D316" t="s">
        <v>126</v>
      </c>
      <c r="E316" t="s">
        <v>113</v>
      </c>
      <c r="F316" t="s">
        <v>1330</v>
      </c>
      <c r="G316" s="91">
        <v>-117900</v>
      </c>
      <c r="H316" s="91">
        <v>-4.6846932515337372</v>
      </c>
      <c r="I316" s="91">
        <v>5.5232533435582898</v>
      </c>
      <c r="J316" s="91">
        <v>-0.01</v>
      </c>
      <c r="K316" s="91">
        <f>I316/'סכום נכסי הקרן'!$C$42*100</f>
        <v>3.3373526094708861E-5</v>
      </c>
    </row>
    <row r="317" spans="2:11">
      <c r="B317" t="s">
        <v>3866</v>
      </c>
      <c r="C317" t="s">
        <v>3867</v>
      </c>
      <c r="D317" t="s">
        <v>126</v>
      </c>
      <c r="E317" t="s">
        <v>113</v>
      </c>
      <c r="F317" t="s">
        <v>3175</v>
      </c>
      <c r="G317" s="91">
        <v>-39600</v>
      </c>
      <c r="H317" s="91">
        <v>-6.2257575757575774</v>
      </c>
      <c r="I317" s="91">
        <v>2.4653999999999998</v>
      </c>
      <c r="J317" s="91">
        <v>0</v>
      </c>
      <c r="K317" s="91">
        <f>I317/'סכום נכסי הקרן'!$C$42*100</f>
        <v>1.4896852654759429E-5</v>
      </c>
    </row>
    <row r="318" spans="2:11">
      <c r="B318" t="s">
        <v>3868</v>
      </c>
      <c r="C318" t="s">
        <v>3869</v>
      </c>
      <c r="D318" t="s">
        <v>126</v>
      </c>
      <c r="E318" t="s">
        <v>113</v>
      </c>
      <c r="F318" t="s">
        <v>3175</v>
      </c>
      <c r="G318" s="91">
        <v>-122400</v>
      </c>
      <c r="H318" s="91">
        <v>-6.28857142857143</v>
      </c>
      <c r="I318" s="91">
        <v>7.6972114285714301</v>
      </c>
      <c r="J318" s="91">
        <v>-0.01</v>
      </c>
      <c r="K318" s="91">
        <f>I318/'סכום נכסי הקרן'!$C$42*100</f>
        <v>4.6509379615461568E-5</v>
      </c>
    </row>
    <row r="319" spans="2:11">
      <c r="B319" t="s">
        <v>3870</v>
      </c>
      <c r="C319" t="s">
        <v>3871</v>
      </c>
      <c r="D319" t="s">
        <v>126</v>
      </c>
      <c r="E319" t="s">
        <v>113</v>
      </c>
      <c r="F319" t="s">
        <v>3562</v>
      </c>
      <c r="G319" s="91">
        <v>-110000</v>
      </c>
      <c r="H319" s="91">
        <v>-3.6551727272727272</v>
      </c>
      <c r="I319" s="91">
        <v>4.0206900000000001</v>
      </c>
      <c r="J319" s="91">
        <v>0</v>
      </c>
      <c r="K319" s="91">
        <f>I319/'סכום נכסי הקרן'!$C$42*100</f>
        <v>2.4294486290445647E-5</v>
      </c>
    </row>
    <row r="320" spans="2:11">
      <c r="B320" t="s">
        <v>3872</v>
      </c>
      <c r="C320" t="s">
        <v>3873</v>
      </c>
      <c r="D320" t="s">
        <v>126</v>
      </c>
      <c r="E320" t="s">
        <v>113</v>
      </c>
      <c r="F320" t="s">
        <v>3571</v>
      </c>
      <c r="G320" s="91">
        <v>-6400</v>
      </c>
      <c r="H320" s="91">
        <v>-1.8465306122448999</v>
      </c>
      <c r="I320" s="91">
        <v>0.11817795918367401</v>
      </c>
      <c r="J320" s="91">
        <v>0</v>
      </c>
      <c r="K320" s="91">
        <f>I320/'סכום נכסי הקרן'!$C$42*100</f>
        <v>7.1407465117196635E-7</v>
      </c>
    </row>
    <row r="321" spans="2:11">
      <c r="B321" t="s">
        <v>3874</v>
      </c>
      <c r="C321" t="s">
        <v>3875</v>
      </c>
      <c r="D321" t="s">
        <v>126</v>
      </c>
      <c r="E321" t="s">
        <v>113</v>
      </c>
      <c r="F321" t="s">
        <v>3876</v>
      </c>
      <c r="G321" s="91">
        <v>235000</v>
      </c>
      <c r="H321" s="91">
        <v>-0.81422399999999995</v>
      </c>
      <c r="I321" s="91">
        <v>-1.9134264000000001</v>
      </c>
      <c r="J321" s="91">
        <v>0</v>
      </c>
      <c r="K321" s="91">
        <f>I321/'סכום נכסי הקרן'!$C$42*100</f>
        <v>-1.1561625353503198E-5</v>
      </c>
    </row>
    <row r="322" spans="2:11">
      <c r="B322" t="s">
        <v>3877</v>
      </c>
      <c r="C322" t="s">
        <v>3878</v>
      </c>
      <c r="D322" t="s">
        <v>126</v>
      </c>
      <c r="E322" t="s">
        <v>113</v>
      </c>
      <c r="F322" t="s">
        <v>3876</v>
      </c>
      <c r="G322" s="91">
        <v>-847000</v>
      </c>
      <c r="H322" s="91">
        <v>-0.28614049586776857</v>
      </c>
      <c r="I322" s="91">
        <v>2.42361</v>
      </c>
      <c r="J322" s="91">
        <v>0</v>
      </c>
      <c r="K322" s="91">
        <f>I322/'סכום נכסי הקרן'!$C$42*100</f>
        <v>1.4644342119981143E-5</v>
      </c>
    </row>
    <row r="323" spans="2:11">
      <c r="B323" t="s">
        <v>3879</v>
      </c>
      <c r="C323" t="s">
        <v>3880</v>
      </c>
      <c r="D323" t="s">
        <v>126</v>
      </c>
      <c r="E323" t="s">
        <v>109</v>
      </c>
      <c r="F323" t="s">
        <v>3876</v>
      </c>
      <c r="G323" s="91">
        <v>-257977.01</v>
      </c>
      <c r="H323" s="91">
        <v>-8.0920311464963479</v>
      </c>
      <c r="I323" s="91">
        <v>20.875579999999999</v>
      </c>
      <c r="J323" s="91">
        <v>-0.02</v>
      </c>
      <c r="K323" s="91">
        <f>I323/'סכום נכסי הקרן'!$C$42*100</f>
        <v>1.2613792461371091E-4</v>
      </c>
    </row>
    <row r="324" spans="2:11">
      <c r="B324" t="s">
        <v>3881</v>
      </c>
      <c r="C324" t="s">
        <v>3882</v>
      </c>
      <c r="D324" t="s">
        <v>126</v>
      </c>
      <c r="E324" t="s">
        <v>109</v>
      </c>
      <c r="F324" t="s">
        <v>3876</v>
      </c>
      <c r="G324" s="91">
        <v>-362867.62</v>
      </c>
      <c r="H324" s="91">
        <v>-8.1134773321262657</v>
      </c>
      <c r="I324" s="91">
        <v>29.441182094326098</v>
      </c>
      <c r="J324" s="91">
        <v>-0.03</v>
      </c>
      <c r="K324" s="91">
        <f>I324/'סכום נכסי הקרן'!$C$42*100</f>
        <v>1.7789443970192163E-4</v>
      </c>
    </row>
    <row r="325" spans="2:11">
      <c r="B325" t="s">
        <v>3883</v>
      </c>
      <c r="C325" t="s">
        <v>3884</v>
      </c>
      <c r="D325" t="s">
        <v>126</v>
      </c>
      <c r="E325" t="s">
        <v>113</v>
      </c>
      <c r="F325" t="s">
        <v>3579</v>
      </c>
      <c r="G325" s="91">
        <v>-8300</v>
      </c>
      <c r="H325" s="91">
        <v>-0.42156626506024097</v>
      </c>
      <c r="I325" s="91">
        <v>3.499E-2</v>
      </c>
      <c r="J325" s="91">
        <v>0</v>
      </c>
      <c r="K325" s="91">
        <f>I325/'סכום נכסי הקרן'!$C$42*100</f>
        <v>2.1142243627404578E-7</v>
      </c>
    </row>
    <row r="326" spans="2:11">
      <c r="B326" t="s">
        <v>3885</v>
      </c>
      <c r="C326" t="s">
        <v>3886</v>
      </c>
      <c r="D326" t="s">
        <v>126</v>
      </c>
      <c r="E326" t="s">
        <v>116</v>
      </c>
      <c r="F326" t="s">
        <v>3579</v>
      </c>
      <c r="G326" s="91">
        <v>-8710000</v>
      </c>
      <c r="H326" s="91">
        <v>-9.0702829268292682</v>
      </c>
      <c r="I326" s="91">
        <v>790.02164292683005</v>
      </c>
      <c r="J326" s="91">
        <v>-0.76</v>
      </c>
      <c r="K326" s="91">
        <f>I326/'סכום נכסי הקרן'!$C$42*100</f>
        <v>4.7736010419209681E-3</v>
      </c>
    </row>
    <row r="327" spans="2:11">
      <c r="B327" t="s">
        <v>3887</v>
      </c>
      <c r="C327" t="s">
        <v>3888</v>
      </c>
      <c r="D327" t="s">
        <v>126</v>
      </c>
      <c r="E327" t="s">
        <v>116</v>
      </c>
      <c r="F327" t="s">
        <v>3579</v>
      </c>
      <c r="G327" s="91">
        <v>-30000</v>
      </c>
      <c r="H327" s="91">
        <v>-10.433199999999999</v>
      </c>
      <c r="I327" s="91">
        <v>3.1299600000000001</v>
      </c>
      <c r="J327" s="91">
        <v>0</v>
      </c>
      <c r="K327" s="91">
        <f>I327/'סכום נכסי הקרן'!$C$42*100</f>
        <v>1.8912368352109527E-5</v>
      </c>
    </row>
    <row r="328" spans="2:11">
      <c r="B328" t="s">
        <v>3889</v>
      </c>
      <c r="C328" t="s">
        <v>3890</v>
      </c>
      <c r="D328" t="s">
        <v>126</v>
      </c>
      <c r="E328" t="s">
        <v>113</v>
      </c>
      <c r="F328" t="s">
        <v>1126</v>
      </c>
      <c r="G328" s="91">
        <v>31000</v>
      </c>
      <c r="H328" s="91">
        <v>-1.3265833333333332</v>
      </c>
      <c r="I328" s="91">
        <v>-0.411240833333333</v>
      </c>
      <c r="J328" s="91">
        <v>0</v>
      </c>
      <c r="K328" s="91">
        <f>I328/'סכום נכסי הקרן'!$C$42*100</f>
        <v>-2.4848682160246381E-6</v>
      </c>
    </row>
    <row r="329" spans="2:11">
      <c r="B329" t="s">
        <v>3891</v>
      </c>
      <c r="C329" t="s">
        <v>3892</v>
      </c>
      <c r="D329" t="s">
        <v>126</v>
      </c>
      <c r="E329" t="s">
        <v>113</v>
      </c>
      <c r="F329" t="s">
        <v>1126</v>
      </c>
      <c r="G329" s="91">
        <v>200000</v>
      </c>
      <c r="H329" s="91">
        <v>-1.3242449999999999</v>
      </c>
      <c r="I329" s="91">
        <v>-2.6484899999999998</v>
      </c>
      <c r="J329" s="91">
        <v>0</v>
      </c>
      <c r="K329" s="91">
        <f>I329/'סכום נכסי הקרן'!$C$42*100</f>
        <v>-1.600314970698621E-5</v>
      </c>
    </row>
    <row r="330" spans="2:11">
      <c r="B330" t="s">
        <v>3893</v>
      </c>
      <c r="C330" t="s">
        <v>3894</v>
      </c>
      <c r="D330" t="s">
        <v>126</v>
      </c>
      <c r="E330" t="s">
        <v>113</v>
      </c>
      <c r="F330" t="s">
        <v>1126</v>
      </c>
      <c r="G330" s="91">
        <v>40000</v>
      </c>
      <c r="H330" s="91">
        <v>-1.3286500000000001</v>
      </c>
      <c r="I330" s="91">
        <v>-0.53146000000000004</v>
      </c>
      <c r="J330" s="91">
        <v>0</v>
      </c>
      <c r="K330" s="91">
        <f>I330/'סכום נכסי הקרן'!$C$42*100</f>
        <v>-3.2112765928037837E-6</v>
      </c>
    </row>
    <row r="331" spans="2:11">
      <c r="B331" t="s">
        <v>3895</v>
      </c>
      <c r="C331" t="s">
        <v>3896</v>
      </c>
      <c r="D331" t="s">
        <v>126</v>
      </c>
      <c r="E331" t="s">
        <v>113</v>
      </c>
      <c r="F331" t="s">
        <v>1126</v>
      </c>
      <c r="G331" s="91">
        <v>-921000</v>
      </c>
      <c r="H331" s="91">
        <v>-0.86327777777777737</v>
      </c>
      <c r="I331" s="91">
        <v>7.95078833333333</v>
      </c>
      <c r="J331" s="91">
        <v>-0.01</v>
      </c>
      <c r="K331" s="91">
        <f>I331/'סכום נכסי הקרן'!$C$42*100</f>
        <v>4.8041584445058379E-5</v>
      </c>
    </row>
    <row r="332" spans="2:11">
      <c r="B332" t="s">
        <v>3897</v>
      </c>
      <c r="C332" t="s">
        <v>3898</v>
      </c>
      <c r="D332" t="s">
        <v>126</v>
      </c>
      <c r="E332" t="s">
        <v>113</v>
      </c>
      <c r="F332" t="s">
        <v>1126</v>
      </c>
      <c r="G332" s="91">
        <v>200000</v>
      </c>
      <c r="H332" s="91">
        <v>-1.5226649999999999</v>
      </c>
      <c r="I332" s="91">
        <v>-3.0453299999999999</v>
      </c>
      <c r="J332" s="91">
        <v>0</v>
      </c>
      <c r="K332" s="91">
        <f>I332/'סכום נכסי הקרן'!$C$42*100</f>
        <v>-1.8401002796754496E-5</v>
      </c>
    </row>
    <row r="333" spans="2:11">
      <c r="B333" t="s">
        <v>3899</v>
      </c>
      <c r="C333" t="s">
        <v>3900</v>
      </c>
      <c r="D333" t="s">
        <v>126</v>
      </c>
      <c r="E333" t="s">
        <v>109</v>
      </c>
      <c r="F333" t="s">
        <v>3588</v>
      </c>
      <c r="G333" s="91">
        <v>3087171.29</v>
      </c>
      <c r="H333" s="91">
        <v>0.50801089574867342</v>
      </c>
      <c r="I333" s="91">
        <v>15.6831665236249</v>
      </c>
      <c r="J333" s="91">
        <v>-0.02</v>
      </c>
      <c r="K333" s="91">
        <f>I333/'סכום נכסי הקרן'!$C$42*100</f>
        <v>9.476345455605412E-5</v>
      </c>
    </row>
    <row r="334" spans="2:11">
      <c r="B334" t="s">
        <v>3901</v>
      </c>
      <c r="C334" t="s">
        <v>3902</v>
      </c>
      <c r="D334" t="s">
        <v>126</v>
      </c>
      <c r="E334" t="s">
        <v>113</v>
      </c>
      <c r="F334" t="s">
        <v>652</v>
      </c>
      <c r="G334" s="91">
        <v>-4197000</v>
      </c>
      <c r="H334" s="91">
        <v>4.5912678571428582</v>
      </c>
      <c r="I334" s="91">
        <v>-192.695511964286</v>
      </c>
      <c r="J334" s="91">
        <v>0.19</v>
      </c>
      <c r="K334" s="91">
        <f>I334/'סכום נכסי הקרן'!$C$42*100</f>
        <v>-1.1643370848403512E-3</v>
      </c>
    </row>
    <row r="335" spans="2:11">
      <c r="B335" t="s">
        <v>3903</v>
      </c>
      <c r="C335" t="s">
        <v>3904</v>
      </c>
      <c r="D335" t="s">
        <v>126</v>
      </c>
      <c r="E335" t="s">
        <v>109</v>
      </c>
      <c r="F335" t="s">
        <v>652</v>
      </c>
      <c r="G335" s="91">
        <v>2938.91</v>
      </c>
      <c r="H335" s="91">
        <v>-12.208267691082714</v>
      </c>
      <c r="I335" s="91">
        <v>-0.358789999999999</v>
      </c>
      <c r="J335" s="91">
        <v>0</v>
      </c>
      <c r="K335" s="91">
        <f>I335/'סכום נכסי הקרן'!$C$42*100</f>
        <v>-2.1679410091673246E-6</v>
      </c>
    </row>
    <row r="336" spans="2:11">
      <c r="B336" t="s">
        <v>3905</v>
      </c>
      <c r="C336" t="s">
        <v>3906</v>
      </c>
      <c r="D336" t="s">
        <v>126</v>
      </c>
      <c r="E336" t="s">
        <v>113</v>
      </c>
      <c r="F336" t="s">
        <v>2804</v>
      </c>
      <c r="G336" s="91">
        <v>468000</v>
      </c>
      <c r="H336" s="91">
        <v>2.714285714285709E-2</v>
      </c>
      <c r="I336" s="91">
        <v>0.12702857142857199</v>
      </c>
      <c r="J336" s="91">
        <v>0</v>
      </c>
      <c r="K336" s="91">
        <f>I336/'סכום נכסי הקרן'!$C$42*100</f>
        <v>7.6755330231038398E-7</v>
      </c>
    </row>
    <row r="337" spans="2:11">
      <c r="B337" t="s">
        <v>3907</v>
      </c>
      <c r="C337" t="s">
        <v>3908</v>
      </c>
      <c r="D337" t="s">
        <v>126</v>
      </c>
      <c r="E337" t="s">
        <v>113</v>
      </c>
      <c r="F337" t="s">
        <v>2804</v>
      </c>
      <c r="G337" s="91">
        <v>-44000</v>
      </c>
      <c r="H337" s="91">
        <v>0.16261363636363591</v>
      </c>
      <c r="I337" s="91">
        <v>-7.1549999999999794E-2</v>
      </c>
      <c r="J337" s="91">
        <v>0</v>
      </c>
      <c r="K337" s="91">
        <f>I337/'סכום נכסי הקרן'!$C$42*100</f>
        <v>-4.3233138940862915E-7</v>
      </c>
    </row>
    <row r="338" spans="2:11">
      <c r="B338" t="s">
        <v>3909</v>
      </c>
      <c r="C338" t="s">
        <v>3910</v>
      </c>
      <c r="D338" t="s">
        <v>126</v>
      </c>
      <c r="E338" t="s">
        <v>113</v>
      </c>
      <c r="F338" t="s">
        <v>2804</v>
      </c>
      <c r="G338" s="91">
        <v>5500</v>
      </c>
      <c r="H338" s="91">
        <v>2.8545454545454544E-2</v>
      </c>
      <c r="I338" s="91">
        <v>1.57E-3</v>
      </c>
      <c r="J338" s="91">
        <v>0</v>
      </c>
      <c r="K338" s="91">
        <f>I338/'סכום נכסי הקרן'!$C$42*100</f>
        <v>9.4865168605387788E-9</v>
      </c>
    </row>
    <row r="339" spans="2:11">
      <c r="B339" t="s">
        <v>3911</v>
      </c>
      <c r="C339" t="s">
        <v>3912</v>
      </c>
      <c r="D339" t="s">
        <v>126</v>
      </c>
      <c r="E339" t="s">
        <v>113</v>
      </c>
      <c r="F339" t="s">
        <v>3615</v>
      </c>
      <c r="G339" s="91">
        <v>3800</v>
      </c>
      <c r="H339" s="91">
        <v>1.4215789473684211</v>
      </c>
      <c r="I339" s="91">
        <v>5.4019999999999999E-2</v>
      </c>
      <c r="J339" s="91">
        <v>0</v>
      </c>
      <c r="K339" s="91">
        <f>I339/'סכום נכסי הקרן'!$C$42*100</f>
        <v>3.2640868841165915E-7</v>
      </c>
    </row>
    <row r="340" spans="2:11">
      <c r="B340" t="s">
        <v>3913</v>
      </c>
      <c r="C340" t="s">
        <v>3914</v>
      </c>
      <c r="D340" t="s">
        <v>126</v>
      </c>
      <c r="E340" t="s">
        <v>116</v>
      </c>
      <c r="F340" t="s">
        <v>3615</v>
      </c>
      <c r="G340" s="91">
        <v>-430000</v>
      </c>
      <c r="H340" s="91">
        <v>-2.7793173913043501</v>
      </c>
      <c r="I340" s="91">
        <v>11.9510647826087</v>
      </c>
      <c r="J340" s="91">
        <v>-0.01</v>
      </c>
      <c r="K340" s="91">
        <f>I340/'סכום נכסי הקרן'!$C$42*100</f>
        <v>7.2212724561534177E-5</v>
      </c>
    </row>
    <row r="341" spans="2:11">
      <c r="B341" t="s">
        <v>3915</v>
      </c>
      <c r="C341" t="s">
        <v>3916</v>
      </c>
      <c r="D341" t="s">
        <v>126</v>
      </c>
      <c r="E341" t="s">
        <v>113</v>
      </c>
      <c r="F341" t="s">
        <v>3170</v>
      </c>
      <c r="G341" s="91">
        <v>-185000</v>
      </c>
      <c r="H341" s="91">
        <v>3.5824702702702704</v>
      </c>
      <c r="I341" s="91">
        <v>-6.6275700000000004</v>
      </c>
      <c r="J341" s="91">
        <v>0.01</v>
      </c>
      <c r="K341" s="91">
        <f>I341/'סכום נכסי הקרן'!$C$42*100</f>
        <v>-4.0046213088790451E-5</v>
      </c>
    </row>
    <row r="342" spans="2:11">
      <c r="B342" t="s">
        <v>3917</v>
      </c>
      <c r="C342" t="s">
        <v>3918</v>
      </c>
      <c r="D342" t="s">
        <v>126</v>
      </c>
      <c r="E342" t="s">
        <v>116</v>
      </c>
      <c r="F342" t="s">
        <v>824</v>
      </c>
      <c r="G342" s="91">
        <v>-485000</v>
      </c>
      <c r="H342" s="91">
        <v>-0.31328387096774235</v>
      </c>
      <c r="I342" s="91">
        <v>1.5194267741935501</v>
      </c>
      <c r="J342" s="91">
        <v>0</v>
      </c>
      <c r="K342" s="91">
        <f>I342/'סכום נכסי הקרן'!$C$42*100</f>
        <v>9.1809348482427781E-6</v>
      </c>
    </row>
    <row r="343" spans="2:11">
      <c r="B343" t="s">
        <v>3919</v>
      </c>
      <c r="C343" t="s">
        <v>3920</v>
      </c>
      <c r="D343" t="s">
        <v>126</v>
      </c>
      <c r="E343" t="s">
        <v>113</v>
      </c>
      <c r="F343" t="s">
        <v>3636</v>
      </c>
      <c r="G343" s="91">
        <v>103000</v>
      </c>
      <c r="H343" s="91">
        <v>3.1983125000000001</v>
      </c>
      <c r="I343" s="91">
        <v>3.2942618750000001</v>
      </c>
      <c r="J343" s="91">
        <v>0</v>
      </c>
      <c r="K343" s="91">
        <f>I343/'סכום נכסי הקרן'!$C$42*100</f>
        <v>1.9905140649820122E-5</v>
      </c>
    </row>
    <row r="344" spans="2:11">
      <c r="B344" t="s">
        <v>3921</v>
      </c>
      <c r="C344" t="s">
        <v>3922</v>
      </c>
      <c r="D344" t="s">
        <v>126</v>
      </c>
      <c r="E344" t="s">
        <v>116</v>
      </c>
      <c r="F344" t="s">
        <v>3636</v>
      </c>
      <c r="G344" s="91">
        <v>200000</v>
      </c>
      <c r="H344" s="91">
        <v>1.4987444444444444</v>
      </c>
      <c r="I344" s="91">
        <v>2.99748888888888</v>
      </c>
      <c r="J344" s="91">
        <v>0</v>
      </c>
      <c r="K344" s="91">
        <f>I344/'סכום נכסי הקרן'!$C$42*100</f>
        <v>1.8111929225300645E-5</v>
      </c>
    </row>
    <row r="345" spans="2:11">
      <c r="B345" t="s">
        <v>3923</v>
      </c>
      <c r="C345" t="s">
        <v>3924</v>
      </c>
      <c r="D345" t="s">
        <v>126</v>
      </c>
      <c r="E345" t="s">
        <v>113</v>
      </c>
      <c r="F345" t="s">
        <v>3641</v>
      </c>
      <c r="G345" s="91">
        <v>1731000</v>
      </c>
      <c r="H345" s="91">
        <v>0.8125</v>
      </c>
      <c r="I345" s="91">
        <v>14.064375</v>
      </c>
      <c r="J345" s="91">
        <v>-0.01</v>
      </c>
      <c r="K345" s="91">
        <f>I345/'סכום נכסי הקרן'!$C$42*100</f>
        <v>8.4982121382445918E-5</v>
      </c>
    </row>
    <row r="346" spans="2:11">
      <c r="B346" t="s">
        <v>3925</v>
      </c>
      <c r="C346" t="s">
        <v>3926</v>
      </c>
      <c r="D346" t="s">
        <v>126</v>
      </c>
      <c r="E346" t="s">
        <v>116</v>
      </c>
      <c r="F346" t="s">
        <v>1103</v>
      </c>
      <c r="G346" s="91">
        <v>-218700</v>
      </c>
      <c r="H346" s="91">
        <v>0.92290163934426361</v>
      </c>
      <c r="I346" s="91">
        <v>-2.0183858852459</v>
      </c>
      <c r="J346" s="91">
        <v>0</v>
      </c>
      <c r="K346" s="91">
        <f>I346/'סכום נכסי הקרן'!$C$42*100</f>
        <v>-1.2195829128317657E-5</v>
      </c>
    </row>
    <row r="347" spans="2:11">
      <c r="B347" t="s">
        <v>3927</v>
      </c>
      <c r="C347" t="s">
        <v>3928</v>
      </c>
      <c r="D347" t="s">
        <v>126</v>
      </c>
      <c r="E347" t="s">
        <v>109</v>
      </c>
      <c r="F347" t="s">
        <v>1103</v>
      </c>
      <c r="G347" s="91">
        <v>-125724.04</v>
      </c>
      <c r="H347" s="91">
        <v>-8.2767543900116483</v>
      </c>
      <c r="I347" s="91">
        <v>10.40587</v>
      </c>
      <c r="J347" s="91">
        <v>-0.01</v>
      </c>
      <c r="K347" s="91">
        <f>I347/'סכום נכסי הקרן'!$C$42*100</f>
        <v>6.2876089938582595E-5</v>
      </c>
    </row>
    <row r="348" spans="2:11">
      <c r="B348" t="s">
        <v>3929</v>
      </c>
      <c r="C348" t="s">
        <v>3930</v>
      </c>
      <c r="D348" t="s">
        <v>126</v>
      </c>
      <c r="E348" t="s">
        <v>109</v>
      </c>
      <c r="F348" t="s">
        <v>1103</v>
      </c>
      <c r="G348" s="91">
        <v>-134202.97</v>
      </c>
      <c r="H348" s="91">
        <v>-8.3479001992280804</v>
      </c>
      <c r="I348" s="91">
        <v>11.20313</v>
      </c>
      <c r="J348" s="91">
        <v>-0.01</v>
      </c>
      <c r="K348" s="91">
        <f>I348/'סכום נכסי הקרן'!$C$42*100</f>
        <v>6.7693427793508168E-5</v>
      </c>
    </row>
    <row r="349" spans="2:11">
      <c r="B349" t="s">
        <v>3931</v>
      </c>
      <c r="C349" t="s">
        <v>3932</v>
      </c>
      <c r="D349" t="s">
        <v>126</v>
      </c>
      <c r="E349" t="s">
        <v>109</v>
      </c>
      <c r="F349" t="s">
        <v>1103</v>
      </c>
      <c r="G349" s="91">
        <v>-176099.96</v>
      </c>
      <c r="H349" s="91">
        <v>-8.3659424327265466</v>
      </c>
      <c r="I349" s="91">
        <v>14.732421277654501</v>
      </c>
      <c r="J349" s="91">
        <v>-0.01</v>
      </c>
      <c r="K349" s="91">
        <f>I349/'סכום נכסי הקרן'!$C$42*100</f>
        <v>8.901870245033738E-5</v>
      </c>
    </row>
    <row r="350" spans="2:11">
      <c r="B350" t="s">
        <v>3933</v>
      </c>
      <c r="C350" t="s">
        <v>3934</v>
      </c>
      <c r="D350" t="s">
        <v>126</v>
      </c>
      <c r="E350" t="s">
        <v>109</v>
      </c>
      <c r="F350" t="s">
        <v>1086</v>
      </c>
      <c r="G350" s="91">
        <v>-81441.820000000007</v>
      </c>
      <c r="H350" s="91">
        <v>8.3444107707809092</v>
      </c>
      <c r="I350" s="91">
        <v>-6.7958400000000001</v>
      </c>
      <c r="J350" s="91">
        <v>0.01</v>
      </c>
      <c r="K350" s="91">
        <f>I350/'סכום נכסי הקרן'!$C$42*100</f>
        <v>-4.1062962255747679E-5</v>
      </c>
    </row>
    <row r="351" spans="2:11">
      <c r="B351" t="s">
        <v>3935</v>
      </c>
      <c r="C351" t="s">
        <v>3936</v>
      </c>
      <c r="D351" t="s">
        <v>126</v>
      </c>
      <c r="E351" t="s">
        <v>109</v>
      </c>
      <c r="F351" t="s">
        <v>1086</v>
      </c>
      <c r="G351" s="91">
        <v>394135.39</v>
      </c>
      <c r="H351" s="91">
        <v>8.2082328856339917</v>
      </c>
      <c r="I351" s="91">
        <v>32.3515506959018</v>
      </c>
      <c r="J351" s="91">
        <v>-0.03</v>
      </c>
      <c r="K351" s="91">
        <f>I351/'סכום נכסי הקרן'!$C$42*100</f>
        <v>1.9547995614092197E-4</v>
      </c>
    </row>
    <row r="352" spans="2:11">
      <c r="B352" t="s">
        <v>3937</v>
      </c>
      <c r="C352" t="s">
        <v>3938</v>
      </c>
      <c r="D352" t="s">
        <v>126</v>
      </c>
      <c r="E352" t="s">
        <v>109</v>
      </c>
      <c r="F352" t="s">
        <v>1086</v>
      </c>
      <c r="G352" s="91">
        <v>89281.72</v>
      </c>
      <c r="H352" s="91">
        <v>-9.1462719418538843</v>
      </c>
      <c r="I352" s="91">
        <v>-8.1659489055645498</v>
      </c>
      <c r="J352" s="91">
        <v>0.01</v>
      </c>
      <c r="K352" s="91">
        <f>I352/'סכום נכסי הקרן'!$C$42*100</f>
        <v>-4.9341663678303369E-5</v>
      </c>
    </row>
    <row r="353" spans="2:11">
      <c r="B353" t="s">
        <v>3939</v>
      </c>
      <c r="C353" t="s">
        <v>3940</v>
      </c>
      <c r="D353" t="s">
        <v>126</v>
      </c>
      <c r="E353" t="s">
        <v>113</v>
      </c>
      <c r="F353" t="s">
        <v>3678</v>
      </c>
      <c r="G353" s="91">
        <v>56000</v>
      </c>
      <c r="H353" s="91">
        <v>2.1185714285714288</v>
      </c>
      <c r="I353" s="91">
        <v>1.1863999999999999</v>
      </c>
      <c r="J353" s="91">
        <v>0</v>
      </c>
      <c r="K353" s="91">
        <f>I353/'סכום נכסי הקרן'!$C$42*100</f>
        <v>7.1686647155052269E-6</v>
      </c>
    </row>
    <row r="354" spans="2:11">
      <c r="B354" t="s">
        <v>3941</v>
      </c>
      <c r="C354" t="s">
        <v>3942</v>
      </c>
      <c r="D354" t="s">
        <v>126</v>
      </c>
      <c r="E354" t="s">
        <v>113</v>
      </c>
      <c r="F354" t="s">
        <v>3228</v>
      </c>
      <c r="G354" s="91">
        <v>320000</v>
      </c>
      <c r="H354" s="91">
        <v>2.622365625</v>
      </c>
      <c r="I354" s="91">
        <v>8.3915699999999998</v>
      </c>
      <c r="J354" s="91">
        <v>-0.01</v>
      </c>
      <c r="K354" s="91">
        <f>I354/'סכום נכסי הקרן'!$C$42*100</f>
        <v>5.0704949230185612E-5</v>
      </c>
    </row>
    <row r="355" spans="2:11">
      <c r="B355" t="s">
        <v>3943</v>
      </c>
      <c r="C355" t="s">
        <v>3944</v>
      </c>
      <c r="D355" t="s">
        <v>126</v>
      </c>
      <c r="E355" t="s">
        <v>113</v>
      </c>
      <c r="F355" t="s">
        <v>3228</v>
      </c>
      <c r="G355" s="91">
        <v>-95700</v>
      </c>
      <c r="H355" s="91">
        <v>3.166083333333328</v>
      </c>
      <c r="I355" s="91">
        <v>-3.0299417499999999</v>
      </c>
      <c r="J355" s="91">
        <v>0</v>
      </c>
      <c r="K355" s="91">
        <f>I355/'סכום נכסי הקרן'!$C$42*100</f>
        <v>-1.8308021336194508E-5</v>
      </c>
    </row>
    <row r="356" spans="2:11">
      <c r="B356" t="s">
        <v>3945</v>
      </c>
      <c r="C356" t="s">
        <v>3946</v>
      </c>
      <c r="D356" t="s">
        <v>126</v>
      </c>
      <c r="E356" t="s">
        <v>109</v>
      </c>
      <c r="F356" t="s">
        <v>3246</v>
      </c>
      <c r="G356" s="91">
        <v>5057.67</v>
      </c>
      <c r="H356" s="91">
        <v>-10.143130846387896</v>
      </c>
      <c r="I356" s="91">
        <v>-0.51300608587850705</v>
      </c>
      <c r="J356" s="91">
        <v>0</v>
      </c>
      <c r="K356" s="91">
        <f>I356/'סכום נכסי הקרן'!$C$42*100</f>
        <v>-3.0997712632136704E-6</v>
      </c>
    </row>
    <row r="357" spans="2:11">
      <c r="B357" t="s">
        <v>3947</v>
      </c>
      <c r="C357" t="s">
        <v>3948</v>
      </c>
      <c r="D357" t="s">
        <v>126</v>
      </c>
      <c r="E357" t="s">
        <v>109</v>
      </c>
      <c r="F357" t="s">
        <v>3246</v>
      </c>
      <c r="G357" s="91">
        <v>-1208151.3799999999</v>
      </c>
      <c r="H357" s="91">
        <v>-3.733527310534237</v>
      </c>
      <c r="I357" s="91">
        <v>45.106661724896298</v>
      </c>
      <c r="J357" s="91">
        <v>-0.04</v>
      </c>
      <c r="K357" s="91">
        <f>I357/'סכום נכסי הקרן'!$C$42*100</f>
        <v>2.7255102355149555E-4</v>
      </c>
    </row>
    <row r="358" spans="2:11">
      <c r="B358" t="s">
        <v>3949</v>
      </c>
      <c r="C358" t="s">
        <v>3950</v>
      </c>
      <c r="D358" t="s">
        <v>126</v>
      </c>
      <c r="E358" t="s">
        <v>109</v>
      </c>
      <c r="F358" t="s">
        <v>3246</v>
      </c>
      <c r="G358" s="91">
        <v>3770.34</v>
      </c>
      <c r="H358" s="91">
        <v>-4.034578372206818</v>
      </c>
      <c r="I358" s="91">
        <v>-0.152117322198663</v>
      </c>
      <c r="J358" s="91">
        <v>0</v>
      </c>
      <c r="K358" s="91">
        <f>I358/'סכום נכסי הקרן'!$C$42*100</f>
        <v>-9.1914875275008065E-7</v>
      </c>
    </row>
    <row r="359" spans="2:11">
      <c r="B359" t="s">
        <v>3951</v>
      </c>
      <c r="C359" t="s">
        <v>3952</v>
      </c>
      <c r="D359" t="s">
        <v>126</v>
      </c>
      <c r="E359" t="s">
        <v>113</v>
      </c>
      <c r="F359" t="s">
        <v>3953</v>
      </c>
      <c r="G359" s="91">
        <v>112000</v>
      </c>
      <c r="H359" s="91">
        <v>2.6448749999999999</v>
      </c>
      <c r="I359" s="91">
        <v>2.9622600000000001</v>
      </c>
      <c r="J359" s="91">
        <v>0</v>
      </c>
      <c r="K359" s="91">
        <f>I359/'סכום נכסי הקרן'!$C$42*100</f>
        <v>1.7899063334585734E-5</v>
      </c>
    </row>
    <row r="360" spans="2:11">
      <c r="B360" t="s">
        <v>3954</v>
      </c>
      <c r="C360" t="s">
        <v>3955</v>
      </c>
      <c r="D360" t="s">
        <v>126</v>
      </c>
      <c r="E360" t="s">
        <v>113</v>
      </c>
      <c r="F360" t="s">
        <v>3698</v>
      </c>
      <c r="G360" s="91">
        <v>3892000</v>
      </c>
      <c r="H360" s="91">
        <v>1.2833424974306296</v>
      </c>
      <c r="I360" s="91">
        <v>49.947690000000101</v>
      </c>
      <c r="J360" s="91">
        <v>-0.05</v>
      </c>
      <c r="K360" s="91">
        <f>I360/'סכום נכסי הקרן'!$C$42*100</f>
        <v>3.018022951146275E-4</v>
      </c>
    </row>
    <row r="361" spans="2:11">
      <c r="B361" t="s">
        <v>3956</v>
      </c>
      <c r="C361" t="s">
        <v>3957</v>
      </c>
      <c r="D361" t="s">
        <v>126</v>
      </c>
      <c r="E361" t="s">
        <v>113</v>
      </c>
      <c r="F361" t="s">
        <v>3698</v>
      </c>
      <c r="G361" s="91">
        <v>1200000</v>
      </c>
      <c r="H361" s="91">
        <v>1.2773358333333333</v>
      </c>
      <c r="I361" s="91">
        <v>15.32803</v>
      </c>
      <c r="J361" s="91">
        <v>-0.01</v>
      </c>
      <c r="K361" s="91">
        <f>I361/'סכום נכסי הקרן'!$C$42*100</f>
        <v>9.2617589193531364E-5</v>
      </c>
    </row>
    <row r="362" spans="2:11">
      <c r="B362" t="s">
        <v>3958</v>
      </c>
      <c r="C362" t="s">
        <v>3959</v>
      </c>
      <c r="D362" t="s">
        <v>126</v>
      </c>
      <c r="E362" t="s">
        <v>113</v>
      </c>
      <c r="F362" t="s">
        <v>3698</v>
      </c>
      <c r="G362" s="91">
        <v>1800000</v>
      </c>
      <c r="H362" s="91">
        <v>1.2672699999999999</v>
      </c>
      <c r="I362" s="91">
        <v>22.810860000000002</v>
      </c>
      <c r="J362" s="91">
        <v>-0.02</v>
      </c>
      <c r="K362" s="91">
        <f>I362/'סכום נכסי הקרן'!$C$42*100</f>
        <v>1.3783159744801889E-4</v>
      </c>
    </row>
    <row r="363" spans="2:11">
      <c r="B363" t="s">
        <v>3960</v>
      </c>
      <c r="C363" t="s">
        <v>3961</v>
      </c>
      <c r="D363" t="s">
        <v>126</v>
      </c>
      <c r="E363" t="s">
        <v>113</v>
      </c>
      <c r="F363" t="s">
        <v>3273</v>
      </c>
      <c r="G363" s="91">
        <v>460000</v>
      </c>
      <c r="H363" s="91">
        <v>-0.53376304347826087</v>
      </c>
      <c r="I363" s="91">
        <v>-2.4553099999999999</v>
      </c>
      <c r="J363" s="91">
        <v>0</v>
      </c>
      <c r="K363" s="91">
        <f>I363/'סכום נכסי הקרן'!$C$42*100</f>
        <v>-1.4835885167420045E-5</v>
      </c>
    </row>
    <row r="364" spans="2:11">
      <c r="B364" t="s">
        <v>3962</v>
      </c>
      <c r="C364" t="s">
        <v>3963</v>
      </c>
      <c r="D364" t="s">
        <v>126</v>
      </c>
      <c r="E364" t="s">
        <v>113</v>
      </c>
      <c r="F364" t="s">
        <v>3703</v>
      </c>
      <c r="G364" s="91">
        <v>28000</v>
      </c>
      <c r="H364" s="91">
        <v>0.59185714285714286</v>
      </c>
      <c r="I364" s="91">
        <v>0.16572000000000001</v>
      </c>
      <c r="J364" s="91">
        <v>0</v>
      </c>
      <c r="K364" s="91">
        <f>I364/'סכום נכסי הקרן'!$C$42*100</f>
        <v>1.0013411300181443E-6</v>
      </c>
    </row>
    <row r="365" spans="2:11">
      <c r="B365" t="s">
        <v>3964</v>
      </c>
      <c r="C365" t="s">
        <v>3965</v>
      </c>
      <c r="D365" t="s">
        <v>126</v>
      </c>
      <c r="E365" t="s">
        <v>116</v>
      </c>
      <c r="F365" t="s">
        <v>3720</v>
      </c>
      <c r="G365" s="91">
        <v>-221000</v>
      </c>
      <c r="H365" s="91">
        <v>3.5844999999999998</v>
      </c>
      <c r="I365" s="91">
        <v>-7.9217449999999996</v>
      </c>
      <c r="J365" s="91">
        <v>0.01</v>
      </c>
      <c r="K365" s="91">
        <f>I365/'סכום נכסי הקרן'!$C$42*100</f>
        <v>-4.7866093953750811E-5</v>
      </c>
    </row>
    <row r="366" spans="2:11">
      <c r="B366" t="s">
        <v>3966</v>
      </c>
      <c r="C366" t="s">
        <v>3967</v>
      </c>
      <c r="D366" t="s">
        <v>126</v>
      </c>
      <c r="E366" t="s">
        <v>113</v>
      </c>
      <c r="F366" t="s">
        <v>425</v>
      </c>
      <c r="G366" s="91">
        <v>1030000</v>
      </c>
      <c r="H366" s="91">
        <v>0.67412021857923465</v>
      </c>
      <c r="I366" s="91">
        <v>6.9434382513661204</v>
      </c>
      <c r="J366" s="91">
        <v>-0.01</v>
      </c>
      <c r="K366" s="91">
        <f>I366/'סכום נכסי הקרן'!$C$42*100</f>
        <v>4.1954805122098472E-5</v>
      </c>
    </row>
    <row r="367" spans="2:11">
      <c r="B367" t="s">
        <v>3968</v>
      </c>
      <c r="C367" t="s">
        <v>3969</v>
      </c>
      <c r="D367" t="s">
        <v>126</v>
      </c>
      <c r="E367" t="s">
        <v>113</v>
      </c>
      <c r="F367" t="s">
        <v>425</v>
      </c>
      <c r="G367" s="91">
        <v>5000000</v>
      </c>
      <c r="H367" s="91">
        <v>0.70183859999999998</v>
      </c>
      <c r="I367" s="91">
        <v>35.091929999999998</v>
      </c>
      <c r="J367" s="91">
        <v>-0.03</v>
      </c>
      <c r="K367" s="91">
        <f>I367/'סכום נכסי הקרן'!$C$42*100</f>
        <v>2.1203833478588955E-4</v>
      </c>
    </row>
    <row r="368" spans="2:11">
      <c r="B368" t="s">
        <v>3970</v>
      </c>
      <c r="C368" t="s">
        <v>3971</v>
      </c>
      <c r="D368" t="s">
        <v>126</v>
      </c>
      <c r="E368" t="s">
        <v>113</v>
      </c>
      <c r="F368" t="s">
        <v>425</v>
      </c>
      <c r="G368" s="91">
        <v>100000</v>
      </c>
      <c r="H368" s="91">
        <v>0.65541000000000005</v>
      </c>
      <c r="I368" s="91">
        <v>0.65541000000000005</v>
      </c>
      <c r="J368" s="91">
        <v>0</v>
      </c>
      <c r="K368" s="91">
        <f>I368/'סכום נכסי הקרן'!$C$42*100</f>
        <v>3.9602280353921796E-6</v>
      </c>
    </row>
    <row r="369" spans="2:11">
      <c r="B369" t="s">
        <v>3972</v>
      </c>
      <c r="C369" t="s">
        <v>3973</v>
      </c>
      <c r="D369" t="s">
        <v>126</v>
      </c>
      <c r="E369" t="s">
        <v>113</v>
      </c>
      <c r="F369" t="s">
        <v>425</v>
      </c>
      <c r="G369" s="91">
        <v>-28500</v>
      </c>
      <c r="H369" s="91">
        <v>0.50087719298245614</v>
      </c>
      <c r="I369" s="91">
        <v>-0.14274999999999999</v>
      </c>
      <c r="J369" s="91">
        <v>0</v>
      </c>
      <c r="K369" s="91">
        <f>I369/'סכום נכסי הקרן'!$C$42*100</f>
        <v>-8.6254795021777744E-7</v>
      </c>
    </row>
    <row r="370" spans="2:11">
      <c r="B370" t="s">
        <v>3974</v>
      </c>
      <c r="C370" t="s">
        <v>3975</v>
      </c>
      <c r="D370" t="s">
        <v>126</v>
      </c>
      <c r="E370" t="s">
        <v>116</v>
      </c>
      <c r="F370" t="s">
        <v>425</v>
      </c>
      <c r="G370" s="91">
        <v>-97400</v>
      </c>
      <c r="H370" s="91">
        <v>0.1468390804597699</v>
      </c>
      <c r="I370" s="91">
        <v>-0.14302126436781601</v>
      </c>
      <c r="J370" s="91">
        <v>0</v>
      </c>
      <c r="K370" s="91">
        <f>I370/'סכום נכסי הקרן'!$C$42*100</f>
        <v>-8.641870291980005E-7</v>
      </c>
    </row>
    <row r="371" spans="2:11">
      <c r="B371" s="92" t="s">
        <v>2709</v>
      </c>
      <c r="C371" s="16"/>
      <c r="D371" s="16"/>
      <c r="G371" s="93">
        <v>0</v>
      </c>
      <c r="I371" s="93">
        <v>0</v>
      </c>
      <c r="J371" s="93">
        <v>0</v>
      </c>
      <c r="K371" s="93">
        <f>I371/'סכום נכסי הקרן'!$C$42*100</f>
        <v>0</v>
      </c>
    </row>
    <row r="372" spans="2:11">
      <c r="B372" t="s">
        <v>297</v>
      </c>
      <c r="C372" t="s">
        <v>297</v>
      </c>
      <c r="D372" t="s">
        <v>297</v>
      </c>
      <c r="E372" t="s">
        <v>297</v>
      </c>
      <c r="G372" s="91">
        <v>0</v>
      </c>
      <c r="H372" s="91">
        <v>0</v>
      </c>
      <c r="I372" s="91">
        <v>0</v>
      </c>
      <c r="J372" s="91">
        <v>0</v>
      </c>
      <c r="K372" s="91">
        <f>I372/'סכום נכסי הקרן'!$C$42*100</f>
        <v>0</v>
      </c>
    </row>
    <row r="373" spans="2:11">
      <c r="B373" s="92" t="s">
        <v>1271</v>
      </c>
      <c r="C373" s="16"/>
      <c r="D373" s="16"/>
      <c r="G373" s="93">
        <v>7263.67</v>
      </c>
      <c r="I373" s="93">
        <v>-157.26136096799999</v>
      </c>
      <c r="J373" s="93">
        <v>0.15</v>
      </c>
      <c r="K373" s="93">
        <f>I373/'סכום נכסי הקרן'!$C$42*100</f>
        <v>-9.5023092505363508E-4</v>
      </c>
    </row>
    <row r="374" spans="2:11">
      <c r="B374" t="s">
        <v>3976</v>
      </c>
      <c r="C374" t="s">
        <v>3977</v>
      </c>
      <c r="D374" t="s">
        <v>135</v>
      </c>
      <c r="E374" t="s">
        <v>105</v>
      </c>
      <c r="F374" t="s">
        <v>3323</v>
      </c>
      <c r="G374" s="91">
        <v>7263.67</v>
      </c>
      <c r="H374" s="91">
        <v>-2165.04</v>
      </c>
      <c r="I374" s="91">
        <v>-157.26136096799999</v>
      </c>
      <c r="J374" s="91">
        <v>0.15</v>
      </c>
      <c r="K374" s="91">
        <f>I374/'סכום נכסי הקרן'!$C$42*100</f>
        <v>-9.5023092505363508E-4</v>
      </c>
    </row>
    <row r="375" spans="2:11">
      <c r="B375" s="92" t="s">
        <v>303</v>
      </c>
      <c r="C375" s="16"/>
      <c r="D375" s="16"/>
      <c r="G375" s="93">
        <v>0</v>
      </c>
      <c r="I375" s="93">
        <v>0</v>
      </c>
      <c r="J375" s="93">
        <v>0</v>
      </c>
      <c r="K375" s="93">
        <f>I375/'סכום נכסי הקרן'!$C$42*100</f>
        <v>0</v>
      </c>
    </row>
    <row r="376" spans="2:11">
      <c r="B376" s="92" t="s">
        <v>2707</v>
      </c>
      <c r="C376" s="16"/>
      <c r="D376" s="16"/>
      <c r="G376" s="93">
        <v>0</v>
      </c>
      <c r="I376" s="93">
        <v>0</v>
      </c>
      <c r="J376" s="93">
        <v>0</v>
      </c>
      <c r="K376" s="93">
        <f>I376/'סכום נכסי הקרן'!$C$42*100</f>
        <v>0</v>
      </c>
    </row>
    <row r="377" spans="2:11">
      <c r="B377" t="s">
        <v>297</v>
      </c>
      <c r="C377" t="s">
        <v>297</v>
      </c>
      <c r="D377" t="s">
        <v>297</v>
      </c>
      <c r="E377" t="s">
        <v>297</v>
      </c>
      <c r="G377" s="91">
        <v>0</v>
      </c>
      <c r="H377" s="91">
        <v>0</v>
      </c>
      <c r="I377" s="91">
        <v>0</v>
      </c>
      <c r="J377" s="91">
        <v>0</v>
      </c>
      <c r="K377" s="91">
        <f>I377/'סכום נכסי הקרן'!$C$42*100</f>
        <v>0</v>
      </c>
    </row>
    <row r="378" spans="2:11">
      <c r="B378" s="92" t="s">
        <v>2710</v>
      </c>
      <c r="C378" s="16"/>
      <c r="D378" s="16"/>
      <c r="G378" s="93">
        <v>0</v>
      </c>
      <c r="I378" s="93">
        <v>0</v>
      </c>
      <c r="J378" s="93">
        <v>0</v>
      </c>
      <c r="K378" s="93">
        <f>I378/'סכום נכסי הקרן'!$C$42*100</f>
        <v>0</v>
      </c>
    </row>
    <row r="379" spans="2:11">
      <c r="B379" t="s">
        <v>297</v>
      </c>
      <c r="C379" t="s">
        <v>297</v>
      </c>
      <c r="D379" t="s">
        <v>297</v>
      </c>
      <c r="E379" t="s">
        <v>297</v>
      </c>
      <c r="G379" s="91">
        <v>0</v>
      </c>
      <c r="H379" s="91">
        <v>0</v>
      </c>
      <c r="I379" s="91">
        <v>0</v>
      </c>
      <c r="J379" s="91">
        <v>0</v>
      </c>
      <c r="K379" s="91">
        <f>I379/'סכום נכסי הקרן'!$C$42*100</f>
        <v>0</v>
      </c>
    </row>
    <row r="380" spans="2:11">
      <c r="B380" s="92" t="s">
        <v>2709</v>
      </c>
      <c r="C380" s="16"/>
      <c r="D380" s="16"/>
      <c r="G380" s="93">
        <v>0</v>
      </c>
      <c r="I380" s="93">
        <v>0</v>
      </c>
      <c r="J380" s="93">
        <v>0</v>
      </c>
      <c r="K380" s="93">
        <f>I380/'סכום נכסי הקרן'!$C$42*100</f>
        <v>0</v>
      </c>
    </row>
    <row r="381" spans="2:11">
      <c r="B381" t="s">
        <v>297</v>
      </c>
      <c r="C381" t="s">
        <v>297</v>
      </c>
      <c r="D381" t="s">
        <v>297</v>
      </c>
      <c r="E381" t="s">
        <v>297</v>
      </c>
      <c r="G381" s="91">
        <v>0</v>
      </c>
      <c r="H381" s="91">
        <v>0</v>
      </c>
      <c r="I381" s="91">
        <v>0</v>
      </c>
      <c r="J381" s="91">
        <v>0</v>
      </c>
      <c r="K381" s="91">
        <f>I381/'סכום נכסי הקרן'!$C$42*100</f>
        <v>0</v>
      </c>
    </row>
    <row r="382" spans="2:11">
      <c r="B382" s="92" t="s">
        <v>1271</v>
      </c>
      <c r="C382" s="16"/>
      <c r="D382" s="16"/>
      <c r="G382" s="93">
        <v>0</v>
      </c>
      <c r="I382" s="93">
        <v>0</v>
      </c>
      <c r="J382" s="93">
        <v>0</v>
      </c>
      <c r="K382" s="93">
        <f>I382/'סכום נכסי הקרן'!$C$42*100</f>
        <v>0</v>
      </c>
    </row>
    <row r="383" spans="2:11">
      <c r="B383" t="s">
        <v>297</v>
      </c>
      <c r="C383" t="s">
        <v>297</v>
      </c>
      <c r="D383" t="s">
        <v>297</v>
      </c>
      <c r="E383" t="s">
        <v>297</v>
      </c>
      <c r="G383" s="91">
        <v>0</v>
      </c>
      <c r="H383" s="91">
        <v>0</v>
      </c>
      <c r="I383" s="91">
        <v>0</v>
      </c>
      <c r="J383" s="91">
        <v>0</v>
      </c>
      <c r="K383" s="91">
        <f>I383/'סכום נכסי הקרן'!$C$42*100</f>
        <v>0</v>
      </c>
    </row>
    <row r="384" spans="2:11">
      <c r="B384" t="s">
        <v>305</v>
      </c>
      <c r="C384" s="16"/>
      <c r="D384" s="16"/>
    </row>
    <row r="385" spans="2:4">
      <c r="B385" t="s">
        <v>447</v>
      </c>
      <c r="C385" s="16"/>
      <c r="D385" s="16"/>
    </row>
    <row r="386" spans="2:4">
      <c r="B386" t="s">
        <v>448</v>
      </c>
      <c r="C386" s="16"/>
      <c r="D386" s="16"/>
    </row>
    <row r="387" spans="2:4">
      <c r="B387" t="s">
        <v>449</v>
      </c>
      <c r="C387" s="16"/>
      <c r="D387" s="16"/>
    </row>
    <row r="388" spans="2:4">
      <c r="C388" s="16"/>
      <c r="D388" s="16"/>
    </row>
    <row r="389" spans="2:4">
      <c r="C389" s="16"/>
      <c r="D389" s="16"/>
    </row>
    <row r="390" spans="2:4">
      <c r="C390" s="16"/>
      <c r="D390" s="16"/>
    </row>
    <row r="391" spans="2:4">
      <c r="C391" s="16"/>
      <c r="D391" s="16"/>
    </row>
    <row r="392" spans="2:4">
      <c r="C392" s="16"/>
      <c r="D392" s="16"/>
    </row>
    <row r="393" spans="2:4">
      <c r="C393" s="16"/>
      <c r="D393" s="16"/>
    </row>
    <row r="394" spans="2:4">
      <c r="C394" s="16"/>
      <c r="D394" s="16"/>
    </row>
    <row r="395" spans="2:4">
      <c r="C395" s="16"/>
      <c r="D395" s="16"/>
    </row>
    <row r="396" spans="2:4">
      <c r="C396" s="16"/>
      <c r="D396" s="16"/>
    </row>
    <row r="397" spans="2:4">
      <c r="C397" s="16"/>
      <c r="D397" s="16"/>
    </row>
    <row r="398" spans="2:4">
      <c r="C398" s="16"/>
      <c r="D398" s="16"/>
    </row>
    <row r="399" spans="2:4">
      <c r="C399" s="16"/>
      <c r="D399" s="16"/>
    </row>
    <row r="400" spans="2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3 A5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95">
        <v>43465</v>
      </c>
    </row>
    <row r="2" spans="2:78">
      <c r="B2" s="2" t="s">
        <v>1</v>
      </c>
      <c r="C2" s="12" t="s">
        <v>218</v>
      </c>
    </row>
    <row r="3" spans="2:78">
      <c r="B3" s="2" t="s">
        <v>2</v>
      </c>
      <c r="C3" s="26" t="s">
        <v>4471</v>
      </c>
    </row>
    <row r="4" spans="2:78" s="1" customFormat="1">
      <c r="B4" s="2" t="s">
        <v>3</v>
      </c>
    </row>
    <row r="5" spans="2:78">
      <c r="B5" s="89" t="s">
        <v>219</v>
      </c>
      <c r="C5" t="s">
        <v>220</v>
      </c>
    </row>
    <row r="6" spans="2:78" ht="26.25" customHeight="1">
      <c r="B6" s="113" t="s">
        <v>139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spans="2:78" ht="26.25" customHeight="1">
      <c r="B7" s="113" t="s">
        <v>148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</row>
    <row r="8" spans="2:78" s="19" customFormat="1" ht="78.75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90">
        <v>0</v>
      </c>
      <c r="I11" s="7"/>
      <c r="J11" s="7"/>
      <c r="K11" s="90">
        <v>0</v>
      </c>
      <c r="L11" s="90">
        <v>200000</v>
      </c>
      <c r="M11" s="7"/>
      <c r="N11" s="90">
        <v>8.5831999999999997</v>
      </c>
      <c r="O11" s="7"/>
      <c r="P11" s="90">
        <v>100</v>
      </c>
      <c r="Q11" s="90">
        <v>0</v>
      </c>
      <c r="R11" s="16"/>
      <c r="S11" s="16"/>
      <c r="T11" s="16"/>
      <c r="U11" s="16"/>
      <c r="V11" s="16"/>
      <c r="BZ11" s="16"/>
    </row>
    <row r="12" spans="2:78">
      <c r="B12" s="92" t="s">
        <v>228</v>
      </c>
      <c r="D12" s="16"/>
      <c r="H12" s="93">
        <v>0</v>
      </c>
      <c r="K12" s="93">
        <v>0</v>
      </c>
      <c r="L12" s="93">
        <v>0</v>
      </c>
      <c r="N12" s="93">
        <v>0</v>
      </c>
      <c r="P12" s="93">
        <v>0</v>
      </c>
      <c r="Q12" s="93">
        <v>0</v>
      </c>
    </row>
    <row r="13" spans="2:78">
      <c r="B13" s="92" t="s">
        <v>2728</v>
      </c>
      <c r="D13" s="16"/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78">
      <c r="B14" t="s">
        <v>297</v>
      </c>
      <c r="C14" t="s">
        <v>297</v>
      </c>
      <c r="D14" s="16"/>
      <c r="E14" t="s">
        <v>297</v>
      </c>
      <c r="H14" s="91">
        <v>0</v>
      </c>
      <c r="I14" t="s">
        <v>297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78">
      <c r="B15" s="92" t="s">
        <v>2729</v>
      </c>
      <c r="D15" s="16"/>
      <c r="H15" s="93">
        <v>0</v>
      </c>
      <c r="K15" s="93">
        <v>0</v>
      </c>
      <c r="L15" s="93">
        <v>0</v>
      </c>
      <c r="N15" s="93">
        <v>0</v>
      </c>
      <c r="P15" s="93">
        <v>0</v>
      </c>
      <c r="Q15" s="93">
        <v>0</v>
      </c>
    </row>
    <row r="16" spans="2:78">
      <c r="B16" t="s">
        <v>297</v>
      </c>
      <c r="C16" t="s">
        <v>297</v>
      </c>
      <c r="D16" s="16"/>
      <c r="E16" t="s">
        <v>297</v>
      </c>
      <c r="H16" s="91">
        <v>0</v>
      </c>
      <c r="I16" t="s">
        <v>297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>
      <c r="B17" s="92" t="s">
        <v>2738</v>
      </c>
      <c r="D17" s="16"/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>
      <c r="B18" s="92" t="s">
        <v>2739</v>
      </c>
      <c r="D18" s="16"/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>
      <c r="B19" t="s">
        <v>297</v>
      </c>
      <c r="C19" t="s">
        <v>297</v>
      </c>
      <c r="D19" s="16"/>
      <c r="E19" t="s">
        <v>297</v>
      </c>
      <c r="H19" s="91">
        <v>0</v>
      </c>
      <c r="I19" t="s">
        <v>297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>
      <c r="B20" s="92" t="s">
        <v>2740</v>
      </c>
      <c r="D20" s="16"/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>
      <c r="B21" t="s">
        <v>297</v>
      </c>
      <c r="C21" t="s">
        <v>297</v>
      </c>
      <c r="D21" s="16"/>
      <c r="E21" t="s">
        <v>297</v>
      </c>
      <c r="H21" s="91">
        <v>0</v>
      </c>
      <c r="I21" t="s">
        <v>297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2741</v>
      </c>
      <c r="D22" s="16"/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t="s">
        <v>297</v>
      </c>
      <c r="C23" t="s">
        <v>297</v>
      </c>
      <c r="D23" s="16"/>
      <c r="E23" t="s">
        <v>297</v>
      </c>
      <c r="H23" s="91">
        <v>0</v>
      </c>
      <c r="I23" t="s">
        <v>297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>
      <c r="B24" s="92" t="s">
        <v>2742</v>
      </c>
      <c r="D24" s="16"/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>
      <c r="B25" t="s">
        <v>297</v>
      </c>
      <c r="C25" t="s">
        <v>297</v>
      </c>
      <c r="D25" s="16"/>
      <c r="E25" t="s">
        <v>297</v>
      </c>
      <c r="H25" s="91">
        <v>0</v>
      </c>
      <c r="I25" t="s">
        <v>297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303</v>
      </c>
      <c r="D26" s="16"/>
      <c r="H26" s="93">
        <v>0</v>
      </c>
      <c r="K26" s="93">
        <v>0</v>
      </c>
      <c r="L26" s="93">
        <v>200000</v>
      </c>
      <c r="N26" s="93">
        <v>8.5831999999999997</v>
      </c>
      <c r="P26" s="93">
        <v>100</v>
      </c>
      <c r="Q26" s="93">
        <v>0</v>
      </c>
    </row>
    <row r="27" spans="2:17">
      <c r="B27" s="92" t="s">
        <v>2728</v>
      </c>
      <c r="D27" s="16"/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297</v>
      </c>
      <c r="C28" t="s">
        <v>297</v>
      </c>
      <c r="D28" s="16"/>
      <c r="E28" t="s">
        <v>297</v>
      </c>
      <c r="H28" s="91">
        <v>0</v>
      </c>
      <c r="I28" t="s">
        <v>297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s="92" t="s">
        <v>2729</v>
      </c>
      <c r="D29" s="16"/>
      <c r="H29" s="93">
        <v>0</v>
      </c>
      <c r="K29" s="93">
        <v>0</v>
      </c>
      <c r="L29" s="93">
        <v>200000</v>
      </c>
      <c r="N29" s="93">
        <v>8.5831999999999997</v>
      </c>
      <c r="P29" s="93">
        <v>100</v>
      </c>
      <c r="Q29" s="93">
        <v>0</v>
      </c>
    </row>
    <row r="30" spans="2:17">
      <c r="B30" t="s">
        <v>3978</v>
      </c>
      <c r="C30" t="s">
        <v>3979</v>
      </c>
      <c r="D30" t="s">
        <v>2732</v>
      </c>
      <c r="E30" t="s">
        <v>297</v>
      </c>
      <c r="F30" t="s">
        <v>298</v>
      </c>
      <c r="G30" t="s">
        <v>3980</v>
      </c>
      <c r="I30" t="s">
        <v>113</v>
      </c>
      <c r="J30" s="91">
        <v>0</v>
      </c>
      <c r="K30" s="91">
        <v>0</v>
      </c>
      <c r="L30" s="91">
        <v>200000</v>
      </c>
      <c r="M30" s="91">
        <v>1</v>
      </c>
      <c r="N30" s="91">
        <v>8.5831999999999997</v>
      </c>
      <c r="O30" s="91">
        <v>0</v>
      </c>
      <c r="P30" s="91">
        <v>100</v>
      </c>
      <c r="Q30" s="91">
        <v>0</v>
      </c>
    </row>
    <row r="31" spans="2:17">
      <c r="B31" s="92" t="s">
        <v>2738</v>
      </c>
      <c r="D31" s="16"/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>
      <c r="B32" s="92" t="s">
        <v>2739</v>
      </c>
      <c r="D32" s="16"/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>
      <c r="B33" t="s">
        <v>297</v>
      </c>
      <c r="C33" t="s">
        <v>297</v>
      </c>
      <c r="D33" s="16"/>
      <c r="E33" t="s">
        <v>297</v>
      </c>
      <c r="H33" s="91">
        <v>0</v>
      </c>
      <c r="I33" t="s">
        <v>297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>
      <c r="B34" s="92" t="s">
        <v>2740</v>
      </c>
      <c r="D34" s="16"/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>
      <c r="B35" t="s">
        <v>297</v>
      </c>
      <c r="C35" t="s">
        <v>297</v>
      </c>
      <c r="D35" s="16"/>
      <c r="E35" t="s">
        <v>297</v>
      </c>
      <c r="H35" s="91">
        <v>0</v>
      </c>
      <c r="I35" t="s">
        <v>297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>
      <c r="B36" s="92" t="s">
        <v>2741</v>
      </c>
      <c r="D36" s="16"/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>
      <c r="B37" t="s">
        <v>297</v>
      </c>
      <c r="C37" t="s">
        <v>297</v>
      </c>
      <c r="D37" s="16"/>
      <c r="E37" t="s">
        <v>297</v>
      </c>
      <c r="H37" s="91">
        <v>0</v>
      </c>
      <c r="I37" t="s">
        <v>297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>
      <c r="B38" s="92" t="s">
        <v>2742</v>
      </c>
      <c r="D38" s="16"/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>
      <c r="B39" t="s">
        <v>297</v>
      </c>
      <c r="C39" t="s">
        <v>297</v>
      </c>
      <c r="D39" s="16"/>
      <c r="E39" t="s">
        <v>297</v>
      </c>
      <c r="H39" s="91">
        <v>0</v>
      </c>
      <c r="I39" t="s">
        <v>297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17">
      <c r="B40" t="s">
        <v>305</v>
      </c>
      <c r="D40" s="16"/>
    </row>
    <row r="41" spans="2:17">
      <c r="B41" t="s">
        <v>447</v>
      </c>
      <c r="D41" s="16"/>
    </row>
    <row r="42" spans="2:17">
      <c r="B42" t="s">
        <v>448</v>
      </c>
      <c r="D42" s="16"/>
    </row>
    <row r="43" spans="2:17">
      <c r="B43" t="s">
        <v>449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273"/>
  <sheetViews>
    <sheetView rightToLeft="1" topLeftCell="F4" workbookViewId="0">
      <selection activeCell="O13" sqref="O13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95">
        <v>43465</v>
      </c>
    </row>
    <row r="2" spans="2:59">
      <c r="B2" s="2" t="s">
        <v>1</v>
      </c>
      <c r="C2" s="12" t="s">
        <v>218</v>
      </c>
    </row>
    <row r="3" spans="2:59">
      <c r="B3" s="2" t="s">
        <v>2</v>
      </c>
      <c r="C3" s="26" t="s">
        <v>4471</v>
      </c>
    </row>
    <row r="4" spans="2:59" s="1" customFormat="1">
      <c r="B4" s="2" t="s">
        <v>3</v>
      </c>
    </row>
    <row r="5" spans="2:59">
      <c r="B5" s="89" t="s">
        <v>219</v>
      </c>
      <c r="C5" s="2" t="s">
        <v>220</v>
      </c>
    </row>
    <row r="6" spans="2:59">
      <c r="B6" s="2"/>
      <c r="C6" s="2"/>
    </row>
    <row r="7" spans="2:59" ht="26.25" customHeight="1">
      <c r="B7" s="113" t="s">
        <v>149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90">
        <v>5.48</v>
      </c>
      <c r="J11" s="18"/>
      <c r="K11" s="18"/>
      <c r="L11" s="90">
        <v>3.23</v>
      </c>
      <c r="M11" s="90">
        <v>1543338843.04</v>
      </c>
      <c r="N11" s="7"/>
      <c r="O11" s="90">
        <v>1908736.5436107621</v>
      </c>
      <c r="P11" s="90">
        <v>100</v>
      </c>
      <c r="Q11" s="90">
        <f>O11/'סכום נכסי הקרן'!$C$42*100</f>
        <v>11.533287518019113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92" t="s">
        <v>228</v>
      </c>
      <c r="I12" s="93">
        <v>5.69</v>
      </c>
      <c r="L12" s="93">
        <v>2.87</v>
      </c>
      <c r="M12" s="93">
        <v>1478184695.8499999</v>
      </c>
      <c r="O12" s="93">
        <v>1666236.0522640564</v>
      </c>
      <c r="P12" s="93">
        <v>87.3</v>
      </c>
      <c r="Q12" s="93">
        <f>O12/'סכום נכסי הקרן'!$C$42*100</f>
        <v>10.068010448051304</v>
      </c>
    </row>
    <row r="13" spans="2:59">
      <c r="B13" s="92" t="s">
        <v>3981</v>
      </c>
      <c r="I13" s="93">
        <v>2.11</v>
      </c>
      <c r="L13" s="93">
        <v>1.33</v>
      </c>
      <c r="M13" s="93">
        <v>639395482.90999997</v>
      </c>
      <c r="O13" s="93">
        <v>662941.57601123804</v>
      </c>
      <c r="P13" s="93">
        <v>34.729999999999997</v>
      </c>
      <c r="Q13" s="93">
        <f>O13/'סכום נכסי הקרן'!$C$42*100</f>
        <v>4.0057365849571722</v>
      </c>
    </row>
    <row r="14" spans="2:59">
      <c r="B14" t="s">
        <v>3982</v>
      </c>
      <c r="C14" t="s">
        <v>3983</v>
      </c>
      <c r="D14" t="s">
        <v>3984</v>
      </c>
      <c r="E14" t="s">
        <v>3985</v>
      </c>
      <c r="F14" t="s">
        <v>3986</v>
      </c>
      <c r="G14" t="s">
        <v>3987</v>
      </c>
      <c r="H14" t="s">
        <v>3988</v>
      </c>
      <c r="I14" s="91">
        <v>2.5099999999999998</v>
      </c>
      <c r="J14" t="s">
        <v>105</v>
      </c>
      <c r="K14" s="91">
        <v>0</v>
      </c>
      <c r="L14" s="91">
        <v>1.54</v>
      </c>
      <c r="M14" s="91">
        <v>22904932.809999999</v>
      </c>
      <c r="N14" s="91">
        <v>100.28</v>
      </c>
      <c r="O14" s="91">
        <v>22969.066621868002</v>
      </c>
      <c r="P14" s="91">
        <v>1.2</v>
      </c>
      <c r="Q14" s="91">
        <f>O14/'סכום נכסי הקרן'!$C$42*100</f>
        <v>0.13878753998674478</v>
      </c>
    </row>
    <row r="15" spans="2:59">
      <c r="B15" t="s">
        <v>3989</v>
      </c>
      <c r="C15" t="s">
        <v>3983</v>
      </c>
      <c r="D15" t="s">
        <v>3990</v>
      </c>
      <c r="E15" t="s">
        <v>3985</v>
      </c>
      <c r="F15" t="s">
        <v>3986</v>
      </c>
      <c r="G15" t="s">
        <v>3991</v>
      </c>
      <c r="H15" t="s">
        <v>3988</v>
      </c>
      <c r="I15" s="91">
        <v>2.09</v>
      </c>
      <c r="J15" t="s">
        <v>105</v>
      </c>
      <c r="K15" s="91">
        <v>0</v>
      </c>
      <c r="L15" s="91">
        <v>1.32</v>
      </c>
      <c r="M15" s="91">
        <v>612849292.25</v>
      </c>
      <c r="N15" s="91">
        <v>103.83</v>
      </c>
      <c r="O15" s="91">
        <v>636321.42014317506</v>
      </c>
      <c r="P15" s="91">
        <v>33.340000000000003</v>
      </c>
      <c r="Q15" s="91">
        <f>O15/'סכום נכסי הקרן'!$C$42*100</f>
        <v>3.8448878222358034</v>
      </c>
    </row>
    <row r="16" spans="2:59">
      <c r="B16" t="s">
        <v>3992</v>
      </c>
      <c r="C16" t="s">
        <v>3983</v>
      </c>
      <c r="D16" t="s">
        <v>3990</v>
      </c>
      <c r="E16" t="s">
        <v>3985</v>
      </c>
      <c r="F16" t="s">
        <v>3986</v>
      </c>
      <c r="G16" t="s">
        <v>1478</v>
      </c>
      <c r="H16" t="s">
        <v>3988</v>
      </c>
      <c r="I16" s="91">
        <v>3.35</v>
      </c>
      <c r="J16" t="s">
        <v>105</v>
      </c>
      <c r="K16" s="91">
        <v>0</v>
      </c>
      <c r="L16" s="91">
        <v>1.3</v>
      </c>
      <c r="M16" s="91">
        <v>3641257.85</v>
      </c>
      <c r="N16" s="91">
        <v>100.27</v>
      </c>
      <c r="O16" s="91">
        <v>3651.0892461950002</v>
      </c>
      <c r="P16" s="91">
        <v>0.19</v>
      </c>
      <c r="Q16" s="91">
        <f>O16/'סכום נכסי הקרן'!$C$42*100</f>
        <v>2.2061222734624644E-2</v>
      </c>
    </row>
    <row r="17" spans="2:17">
      <c r="B17" s="92" t="s">
        <v>3993</v>
      </c>
      <c r="I17" s="93">
        <v>23.92</v>
      </c>
      <c r="L17" s="93">
        <v>5.97</v>
      </c>
      <c r="M17" s="93">
        <v>169432802.74000001</v>
      </c>
      <c r="O17" s="93">
        <v>171350.681348504</v>
      </c>
      <c r="P17" s="93">
        <v>8.98</v>
      </c>
      <c r="Q17" s="93">
        <f>O17/'סכום נכסי הקרן'!$C$42*100</f>
        <v>1.0353637755906948</v>
      </c>
    </row>
    <row r="18" spans="2:17">
      <c r="B18" t="s">
        <v>3994</v>
      </c>
      <c r="C18" t="s">
        <v>3983</v>
      </c>
      <c r="D18" t="s">
        <v>3995</v>
      </c>
      <c r="E18" t="s">
        <v>845</v>
      </c>
      <c r="F18" t="s">
        <v>239</v>
      </c>
      <c r="G18" t="s">
        <v>3996</v>
      </c>
      <c r="H18" t="s">
        <v>236</v>
      </c>
      <c r="J18" t="s">
        <v>126</v>
      </c>
      <c r="K18" s="91">
        <v>0</v>
      </c>
      <c r="L18" s="91">
        <v>0</v>
      </c>
      <c r="M18" s="91">
        <v>-5203.2700000000004</v>
      </c>
      <c r="N18" s="91">
        <v>100</v>
      </c>
      <c r="O18" s="91">
        <v>-5.2032699999999998</v>
      </c>
      <c r="P18" s="91">
        <v>0</v>
      </c>
      <c r="Q18" s="91">
        <f>O18/'סכום נכסי הקרן'!$C$42*100</f>
        <v>-3.1440069162379373E-5</v>
      </c>
    </row>
    <row r="19" spans="2:17">
      <c r="B19" t="s">
        <v>3997</v>
      </c>
      <c r="C19" t="s">
        <v>3983</v>
      </c>
      <c r="D19" t="s">
        <v>3998</v>
      </c>
      <c r="E19" t="s">
        <v>845</v>
      </c>
      <c r="F19" t="s">
        <v>297</v>
      </c>
      <c r="G19" t="s">
        <v>3999</v>
      </c>
      <c r="H19" t="s">
        <v>298</v>
      </c>
      <c r="I19" s="91">
        <v>26.04</v>
      </c>
      <c r="J19" t="s">
        <v>105</v>
      </c>
      <c r="K19" s="91">
        <v>2.66</v>
      </c>
      <c r="L19" s="91">
        <v>5.86</v>
      </c>
      <c r="M19" s="91">
        <v>9916984.6899999995</v>
      </c>
      <c r="N19" s="91">
        <v>100.78</v>
      </c>
      <c r="O19" s="91">
        <v>9994.3371705820009</v>
      </c>
      <c r="P19" s="91">
        <v>0.52</v>
      </c>
      <c r="Q19" s="91">
        <f>O19/'סכום נכסי הקרן'!$C$42*100</f>
        <v>6.0389457374927132E-2</v>
      </c>
    </row>
    <row r="20" spans="2:17">
      <c r="B20" t="s">
        <v>3997</v>
      </c>
      <c r="C20" t="s">
        <v>3983</v>
      </c>
      <c r="D20" t="s">
        <v>4000</v>
      </c>
      <c r="E20" t="s">
        <v>845</v>
      </c>
      <c r="F20" t="s">
        <v>297</v>
      </c>
      <c r="G20" t="s">
        <v>3999</v>
      </c>
      <c r="H20" t="s">
        <v>298</v>
      </c>
      <c r="I20" s="91">
        <v>26.12</v>
      </c>
      <c r="J20" t="s">
        <v>105</v>
      </c>
      <c r="K20" s="91">
        <v>2.4500000000000002</v>
      </c>
      <c r="L20" s="91">
        <v>5.69</v>
      </c>
      <c r="M20" s="91">
        <v>13373489.789999999</v>
      </c>
      <c r="N20" s="91">
        <v>97.63</v>
      </c>
      <c r="O20" s="91">
        <v>13056.538081977</v>
      </c>
      <c r="P20" s="91">
        <v>0.68</v>
      </c>
      <c r="Q20" s="91">
        <f>O20/'סכום נכסי הקרן'!$C$42*100</f>
        <v>7.8892400417160169E-2</v>
      </c>
    </row>
    <row r="21" spans="2:17">
      <c r="B21" t="s">
        <v>3997</v>
      </c>
      <c r="C21" t="s">
        <v>3983</v>
      </c>
      <c r="D21" t="s">
        <v>4001</v>
      </c>
      <c r="E21" t="s">
        <v>845</v>
      </c>
      <c r="F21" t="s">
        <v>297</v>
      </c>
      <c r="G21" t="s">
        <v>3999</v>
      </c>
      <c r="H21" t="s">
        <v>298</v>
      </c>
      <c r="I21" s="91">
        <v>26.12</v>
      </c>
      <c r="J21" t="s">
        <v>105</v>
      </c>
      <c r="K21" s="91">
        <v>3.71</v>
      </c>
      <c r="L21" s="91">
        <v>9.0500000000000007</v>
      </c>
      <c r="M21" s="91">
        <v>12091347.060000001</v>
      </c>
      <c r="N21" s="91">
        <v>103.46</v>
      </c>
      <c r="O21" s="91">
        <v>12509.707668276</v>
      </c>
      <c r="P21" s="91">
        <v>0.66</v>
      </c>
      <c r="Q21" s="91">
        <f>O21/'סכום נכסי הקרן'!$C$42*100</f>
        <v>7.5588250137268498E-2</v>
      </c>
    </row>
    <row r="22" spans="2:17">
      <c r="B22" t="s">
        <v>3997</v>
      </c>
      <c r="C22" t="s">
        <v>3983</v>
      </c>
      <c r="D22" t="s">
        <v>4002</v>
      </c>
      <c r="E22" t="s">
        <v>845</v>
      </c>
      <c r="F22" t="s">
        <v>297</v>
      </c>
      <c r="G22" t="s">
        <v>3999</v>
      </c>
      <c r="H22" t="s">
        <v>298</v>
      </c>
      <c r="I22" s="91">
        <v>26.12</v>
      </c>
      <c r="J22" t="s">
        <v>105</v>
      </c>
      <c r="K22" s="91">
        <v>3.29</v>
      </c>
      <c r="L22" s="91">
        <v>10.5</v>
      </c>
      <c r="M22" s="91">
        <v>14911378.1</v>
      </c>
      <c r="N22" s="91">
        <v>96.76</v>
      </c>
      <c r="O22" s="91">
        <v>14428.24944956</v>
      </c>
      <c r="P22" s="91">
        <v>0.76</v>
      </c>
      <c r="Q22" s="91">
        <f>O22/'סכום נכסי הקרן'!$C$42*100</f>
        <v>8.718078450401931E-2</v>
      </c>
    </row>
    <row r="23" spans="2:17">
      <c r="B23" t="s">
        <v>3997</v>
      </c>
      <c r="C23" t="s">
        <v>3983</v>
      </c>
      <c r="D23" t="s">
        <v>4003</v>
      </c>
      <c r="E23" t="s">
        <v>845</v>
      </c>
      <c r="F23" t="s">
        <v>297</v>
      </c>
      <c r="G23" t="s">
        <v>4004</v>
      </c>
      <c r="H23" t="s">
        <v>298</v>
      </c>
      <c r="I23" s="91">
        <v>26.04</v>
      </c>
      <c r="J23" t="s">
        <v>105</v>
      </c>
      <c r="K23" s="91">
        <v>2.2999999999999998</v>
      </c>
      <c r="L23" s="91">
        <v>5.56</v>
      </c>
      <c r="M23" s="91">
        <v>8501608</v>
      </c>
      <c r="N23" s="91">
        <v>102.37</v>
      </c>
      <c r="O23" s="91">
        <v>8703.0961095999992</v>
      </c>
      <c r="P23" s="91">
        <v>0.46</v>
      </c>
      <c r="Q23" s="91">
        <f>O23/'סכום נכסי הקרן'!$C$42*100</f>
        <v>5.2587304447522194E-2</v>
      </c>
    </row>
    <row r="24" spans="2:17">
      <c r="B24" t="s">
        <v>3997</v>
      </c>
      <c r="C24" t="s">
        <v>3983</v>
      </c>
      <c r="D24" t="s">
        <v>4005</v>
      </c>
      <c r="E24" t="s">
        <v>845</v>
      </c>
      <c r="F24" t="s">
        <v>297</v>
      </c>
      <c r="G24" t="s">
        <v>4004</v>
      </c>
      <c r="H24" t="s">
        <v>298</v>
      </c>
      <c r="I24" s="91">
        <v>26.12</v>
      </c>
      <c r="J24" t="s">
        <v>105</v>
      </c>
      <c r="K24" s="91">
        <v>1.85</v>
      </c>
      <c r="L24" s="91">
        <v>4.91</v>
      </c>
      <c r="M24" s="91">
        <v>10888661.720000001</v>
      </c>
      <c r="N24" s="91">
        <v>103.7</v>
      </c>
      <c r="O24" s="91">
        <v>11291.54220364</v>
      </c>
      <c r="P24" s="91">
        <v>0.59</v>
      </c>
      <c r="Q24" s="91">
        <f>O24/'סכום נכסי הקרן'!$C$42*100</f>
        <v>6.8227646812940163E-2</v>
      </c>
    </row>
    <row r="25" spans="2:17">
      <c r="B25" t="s">
        <v>3997</v>
      </c>
      <c r="C25" t="s">
        <v>3983</v>
      </c>
      <c r="D25" t="s">
        <v>4006</v>
      </c>
      <c r="E25" t="s">
        <v>845</v>
      </c>
      <c r="F25" t="s">
        <v>297</v>
      </c>
      <c r="G25" t="s">
        <v>4004</v>
      </c>
      <c r="H25" t="s">
        <v>298</v>
      </c>
      <c r="I25" s="91">
        <v>26.12</v>
      </c>
      <c r="J25" t="s">
        <v>105</v>
      </c>
      <c r="K25" s="91">
        <v>3.27</v>
      </c>
      <c r="L25" s="91">
        <v>8.43</v>
      </c>
      <c r="M25" s="91">
        <v>15043489.24</v>
      </c>
      <c r="N25" s="91">
        <v>101.96</v>
      </c>
      <c r="O25" s="91">
        <v>15338.341629103999</v>
      </c>
      <c r="P25" s="91">
        <v>0.8</v>
      </c>
      <c r="Q25" s="91">
        <f>O25/'סכום נכסי הקרן'!$C$42*100</f>
        <v>9.2679895845349636E-2</v>
      </c>
    </row>
    <row r="26" spans="2:17">
      <c r="B26" t="s">
        <v>3997</v>
      </c>
      <c r="C26" t="s">
        <v>3983</v>
      </c>
      <c r="D26" t="s">
        <v>4007</v>
      </c>
      <c r="E26" t="s">
        <v>845</v>
      </c>
      <c r="F26" t="s">
        <v>297</v>
      </c>
      <c r="G26" t="s">
        <v>4004</v>
      </c>
      <c r="H26" t="s">
        <v>298</v>
      </c>
      <c r="I26" s="91">
        <v>26.12</v>
      </c>
      <c r="J26" t="s">
        <v>105</v>
      </c>
      <c r="K26" s="91">
        <v>3.01</v>
      </c>
      <c r="L26" s="91">
        <v>10.08</v>
      </c>
      <c r="M26" s="91">
        <v>14926950.109999999</v>
      </c>
      <c r="N26" s="91">
        <v>98.35</v>
      </c>
      <c r="O26" s="91">
        <v>14680.655433185</v>
      </c>
      <c r="P26" s="91">
        <v>0.77</v>
      </c>
      <c r="Q26" s="91">
        <f>O26/'סכום נכסי הקרן'!$C$42*100</f>
        <v>8.8705914197878821E-2</v>
      </c>
    </row>
    <row r="27" spans="2:17">
      <c r="B27" t="s">
        <v>3997</v>
      </c>
      <c r="C27" t="s">
        <v>3983</v>
      </c>
      <c r="D27" t="s">
        <v>4008</v>
      </c>
      <c r="E27" t="s">
        <v>845</v>
      </c>
      <c r="F27" t="s">
        <v>297</v>
      </c>
      <c r="G27" t="s">
        <v>4009</v>
      </c>
      <c r="H27" t="s">
        <v>298</v>
      </c>
      <c r="I27" s="91">
        <v>9.1999999999999993</v>
      </c>
      <c r="J27" t="s">
        <v>105</v>
      </c>
      <c r="K27" s="91">
        <v>2.14</v>
      </c>
      <c r="L27" s="91">
        <v>2.14</v>
      </c>
      <c r="M27" s="91">
        <v>8541465.3000000007</v>
      </c>
      <c r="N27" s="91">
        <v>105.66</v>
      </c>
      <c r="O27" s="91">
        <v>9024.9122359800003</v>
      </c>
      <c r="P27" s="91">
        <v>0.47</v>
      </c>
      <c r="Q27" s="91">
        <f>O27/'סכום נכסי הקרן'!$C$42*100</f>
        <v>5.4531835727074526E-2</v>
      </c>
    </row>
    <row r="28" spans="2:17">
      <c r="B28" t="s">
        <v>3997</v>
      </c>
      <c r="C28" t="s">
        <v>3983</v>
      </c>
      <c r="D28" t="s">
        <v>4010</v>
      </c>
      <c r="E28" t="s">
        <v>845</v>
      </c>
      <c r="F28" t="s">
        <v>297</v>
      </c>
      <c r="G28" t="s">
        <v>4009</v>
      </c>
      <c r="H28" t="s">
        <v>298</v>
      </c>
      <c r="I28" s="91">
        <v>10.23</v>
      </c>
      <c r="J28" t="s">
        <v>105</v>
      </c>
      <c r="K28" s="91">
        <v>2.84</v>
      </c>
      <c r="L28" s="91">
        <v>2.84</v>
      </c>
      <c r="M28" s="91">
        <v>10779362.619999999</v>
      </c>
      <c r="N28" s="91">
        <v>105.75</v>
      </c>
      <c r="O28" s="91">
        <v>11399.17597065</v>
      </c>
      <c r="P28" s="91">
        <v>0.6</v>
      </c>
      <c r="Q28" s="91">
        <f>O28/'סכום נכסי הקרן'!$C$42*100</f>
        <v>6.8878009580776903E-2</v>
      </c>
    </row>
    <row r="29" spans="2:17">
      <c r="B29" t="s">
        <v>3997</v>
      </c>
      <c r="C29" t="s">
        <v>3983</v>
      </c>
      <c r="D29" t="s">
        <v>4011</v>
      </c>
      <c r="E29" t="s">
        <v>845</v>
      </c>
      <c r="F29" t="s">
        <v>297</v>
      </c>
      <c r="G29" t="s">
        <v>4009</v>
      </c>
      <c r="H29" t="s">
        <v>298</v>
      </c>
      <c r="I29" s="91">
        <v>27.03</v>
      </c>
      <c r="J29" t="s">
        <v>105</v>
      </c>
      <c r="K29" s="91">
        <v>3.01</v>
      </c>
      <c r="L29" s="91">
        <v>3.82</v>
      </c>
      <c r="M29" s="91">
        <v>19119713.460000001</v>
      </c>
      <c r="N29" s="91">
        <v>99.81</v>
      </c>
      <c r="O29" s="91">
        <v>19083.386004426</v>
      </c>
      <c r="P29" s="91">
        <v>1</v>
      </c>
      <c r="Q29" s="91">
        <f>O29/'סכום נכסי הקרן'!$C$42*100</f>
        <v>0.11530882999181975</v>
      </c>
    </row>
    <row r="30" spans="2:17">
      <c r="B30" t="s">
        <v>3997</v>
      </c>
      <c r="C30" t="s">
        <v>3983</v>
      </c>
      <c r="D30" t="s">
        <v>4012</v>
      </c>
      <c r="E30" t="s">
        <v>845</v>
      </c>
      <c r="F30" t="s">
        <v>297</v>
      </c>
      <c r="G30" t="s">
        <v>4009</v>
      </c>
      <c r="H30" t="s">
        <v>298</v>
      </c>
      <c r="I30" s="91">
        <v>27.03</v>
      </c>
      <c r="J30" t="s">
        <v>105</v>
      </c>
      <c r="K30" s="91">
        <v>3.41</v>
      </c>
      <c r="L30" s="91">
        <v>3.73</v>
      </c>
      <c r="M30" s="91">
        <v>26246338.280000001</v>
      </c>
      <c r="N30" s="91">
        <v>101.65</v>
      </c>
      <c r="O30" s="91">
        <v>26679.402861620001</v>
      </c>
      <c r="P30" s="91">
        <v>1.4</v>
      </c>
      <c r="Q30" s="91">
        <f>O30/'סכום נכסי הקרן'!$C$42*100</f>
        <v>0.16120675482539154</v>
      </c>
    </row>
    <row r="31" spans="2:17">
      <c r="B31" t="s">
        <v>3997</v>
      </c>
      <c r="C31" t="s">
        <v>3983</v>
      </c>
      <c r="D31" t="s">
        <v>4013</v>
      </c>
      <c r="E31" t="s">
        <v>845</v>
      </c>
      <c r="F31" t="s">
        <v>297</v>
      </c>
      <c r="G31" t="s">
        <v>4009</v>
      </c>
      <c r="H31" t="s">
        <v>298</v>
      </c>
      <c r="I31" s="91">
        <v>9.85</v>
      </c>
      <c r="J31" t="s">
        <v>105</v>
      </c>
      <c r="K31" s="91">
        <v>3.96</v>
      </c>
      <c r="L31" s="91">
        <v>3.96</v>
      </c>
      <c r="M31" s="91">
        <v>5097217.6399999997</v>
      </c>
      <c r="N31" s="91">
        <v>101.36</v>
      </c>
      <c r="O31" s="91">
        <v>5166.5397999039997</v>
      </c>
      <c r="P31" s="91">
        <v>0.27</v>
      </c>
      <c r="Q31" s="91">
        <f>O31/'סכום נכסי הקרן'!$C$42*100</f>
        <v>3.1218131797728629E-2</v>
      </c>
    </row>
    <row r="32" spans="2:17">
      <c r="B32" s="92" t="s">
        <v>4014</v>
      </c>
      <c r="I32" s="93">
        <v>0</v>
      </c>
      <c r="L32" s="93">
        <v>0</v>
      </c>
      <c r="M32" s="93">
        <v>0</v>
      </c>
      <c r="O32" s="93">
        <v>0</v>
      </c>
      <c r="P32" s="93">
        <v>0</v>
      </c>
      <c r="Q32" s="93">
        <f>O32/'סכום נכסי הקרן'!$C$42*100</f>
        <v>0</v>
      </c>
    </row>
    <row r="33" spans="2:17">
      <c r="B33" t="s">
        <v>297</v>
      </c>
      <c r="D33" t="s">
        <v>297</v>
      </c>
      <c r="F33" t="s">
        <v>297</v>
      </c>
      <c r="I33" s="91">
        <v>0</v>
      </c>
      <c r="J33" t="s">
        <v>297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f>O33/'סכום נכסי הקרן'!$C$42*100</f>
        <v>0</v>
      </c>
    </row>
    <row r="34" spans="2:17">
      <c r="B34" s="92" t="s">
        <v>4015</v>
      </c>
      <c r="I34" s="93">
        <v>4.82</v>
      </c>
      <c r="L34" s="93">
        <v>3.46</v>
      </c>
      <c r="M34" s="93">
        <v>663474230.20000005</v>
      </c>
      <c r="O34" s="93">
        <v>826019.99705892836</v>
      </c>
      <c r="P34" s="93">
        <v>43.28</v>
      </c>
      <c r="Q34" s="93">
        <f>O34/'סכום נכסי הקרן'!$C$42*100</f>
        <v>4.9911163243577814</v>
      </c>
    </row>
    <row r="35" spans="2:17">
      <c r="B35" t="s">
        <v>4016</v>
      </c>
      <c r="C35" t="s">
        <v>3983</v>
      </c>
      <c r="D35" t="s">
        <v>4017</v>
      </c>
      <c r="E35" t="s">
        <v>875</v>
      </c>
      <c r="F35" t="s">
        <v>235</v>
      </c>
      <c r="G35" t="s">
        <v>4018</v>
      </c>
      <c r="H35" t="s">
        <v>236</v>
      </c>
      <c r="I35" s="91">
        <v>7.29</v>
      </c>
      <c r="J35" t="s">
        <v>105</v>
      </c>
      <c r="K35" s="91">
        <v>3.19</v>
      </c>
      <c r="L35" s="91">
        <v>2.36</v>
      </c>
      <c r="M35" s="91">
        <v>2758440.65</v>
      </c>
      <c r="N35" s="91">
        <v>102.12</v>
      </c>
      <c r="O35" s="91">
        <v>2816.9195917799998</v>
      </c>
      <c r="P35" s="91">
        <v>0.15</v>
      </c>
      <c r="Q35" s="91">
        <f>O35/'סכום נכסי הקרן'!$C$42*100</f>
        <v>1.702086318611655E-2</v>
      </c>
    </row>
    <row r="36" spans="2:17">
      <c r="B36" t="s">
        <v>4016</v>
      </c>
      <c r="C36" t="s">
        <v>3983</v>
      </c>
      <c r="D36" t="s">
        <v>4019</v>
      </c>
      <c r="E36" t="s">
        <v>875</v>
      </c>
      <c r="F36" t="s">
        <v>235</v>
      </c>
      <c r="G36" t="s">
        <v>4020</v>
      </c>
      <c r="H36" t="s">
        <v>236</v>
      </c>
      <c r="I36" s="91">
        <v>7.29</v>
      </c>
      <c r="J36" t="s">
        <v>105</v>
      </c>
      <c r="K36" s="91">
        <v>3.19</v>
      </c>
      <c r="L36" s="91">
        <v>2.36</v>
      </c>
      <c r="M36" s="91">
        <v>394062.58</v>
      </c>
      <c r="N36" s="91">
        <v>101.96</v>
      </c>
      <c r="O36" s="91">
        <v>401.78620656800001</v>
      </c>
      <c r="P36" s="91">
        <v>0.02</v>
      </c>
      <c r="Q36" s="91">
        <f>O36/'סכום נכסי הקרן'!$C$42*100</f>
        <v>2.4277398872224517E-3</v>
      </c>
    </row>
    <row r="37" spans="2:17">
      <c r="B37" t="s">
        <v>4016</v>
      </c>
      <c r="C37" t="s">
        <v>3983</v>
      </c>
      <c r="D37" t="s">
        <v>4021</v>
      </c>
      <c r="E37" t="s">
        <v>875</v>
      </c>
      <c r="F37" t="s">
        <v>235</v>
      </c>
      <c r="G37" t="s">
        <v>4022</v>
      </c>
      <c r="H37" t="s">
        <v>236</v>
      </c>
      <c r="I37" s="91">
        <v>7.23</v>
      </c>
      <c r="J37" t="s">
        <v>105</v>
      </c>
      <c r="K37" s="91">
        <v>3.17</v>
      </c>
      <c r="L37" s="91">
        <v>2.64</v>
      </c>
      <c r="M37" s="91">
        <v>1970314.69</v>
      </c>
      <c r="N37" s="91">
        <v>107.64</v>
      </c>
      <c r="O37" s="91">
        <v>2120.8467323159998</v>
      </c>
      <c r="P37" s="91">
        <v>0.11</v>
      </c>
      <c r="Q37" s="91">
        <f>O37/'סכום נכסי הקרן'!$C$42*100</f>
        <v>1.2814935213206565E-2</v>
      </c>
    </row>
    <row r="38" spans="2:17">
      <c r="B38" t="s">
        <v>4016</v>
      </c>
      <c r="C38" t="s">
        <v>3983</v>
      </c>
      <c r="D38" t="s">
        <v>4023</v>
      </c>
      <c r="E38" t="s">
        <v>875</v>
      </c>
      <c r="F38" t="s">
        <v>235</v>
      </c>
      <c r="G38" t="s">
        <v>1405</v>
      </c>
      <c r="H38" t="s">
        <v>236</v>
      </c>
      <c r="I38" s="91">
        <v>7.24</v>
      </c>
      <c r="J38" t="s">
        <v>105</v>
      </c>
      <c r="K38" s="91">
        <v>3.17</v>
      </c>
      <c r="L38" s="91">
        <v>2.61</v>
      </c>
      <c r="M38" s="91">
        <v>2758440.19</v>
      </c>
      <c r="N38" s="91">
        <v>107.91</v>
      </c>
      <c r="O38" s="91">
        <v>2976.6328090289999</v>
      </c>
      <c r="P38" s="91">
        <v>0.16</v>
      </c>
      <c r="Q38" s="91">
        <f>O38/'סכום נכסי הקרן'!$C$42*100</f>
        <v>1.7985909127698416E-2</v>
      </c>
    </row>
    <row r="39" spans="2:17">
      <c r="B39" t="s">
        <v>4016</v>
      </c>
      <c r="C39" t="s">
        <v>3983</v>
      </c>
      <c r="D39" t="s">
        <v>4024</v>
      </c>
      <c r="E39" t="s">
        <v>875</v>
      </c>
      <c r="F39" t="s">
        <v>235</v>
      </c>
      <c r="G39" t="s">
        <v>4025</v>
      </c>
      <c r="H39" t="s">
        <v>236</v>
      </c>
      <c r="I39" s="91">
        <v>7.3</v>
      </c>
      <c r="J39" t="s">
        <v>105</v>
      </c>
      <c r="K39" s="91">
        <v>3.15</v>
      </c>
      <c r="L39" s="91">
        <v>2.35</v>
      </c>
      <c r="M39" s="91">
        <v>1970314.69</v>
      </c>
      <c r="N39" s="91">
        <v>96.72</v>
      </c>
      <c r="O39" s="91">
        <v>1905.6883681679999</v>
      </c>
      <c r="P39" s="91">
        <v>0.1</v>
      </c>
      <c r="Q39" s="91">
        <f>O39/'סכום נכסי הקרן'!$C$42*100</f>
        <v>1.1514869322011697E-2</v>
      </c>
    </row>
    <row r="40" spans="2:17">
      <c r="B40" t="s">
        <v>4026</v>
      </c>
      <c r="C40" t="s">
        <v>3983</v>
      </c>
      <c r="D40" t="s">
        <v>4027</v>
      </c>
      <c r="E40" t="s">
        <v>1258</v>
      </c>
      <c r="F40" t="s">
        <v>542</v>
      </c>
      <c r="G40" t="s">
        <v>4028</v>
      </c>
      <c r="H40" t="s">
        <v>236</v>
      </c>
      <c r="I40" s="91">
        <v>2.4</v>
      </c>
      <c r="J40" t="s">
        <v>105</v>
      </c>
      <c r="K40" s="91">
        <v>5.98</v>
      </c>
      <c r="L40" s="91">
        <v>4.62</v>
      </c>
      <c r="M40" s="91">
        <v>6347544.2800000003</v>
      </c>
      <c r="N40" s="91">
        <v>107.22</v>
      </c>
      <c r="O40" s="91">
        <v>6805.8369770159998</v>
      </c>
      <c r="P40" s="91">
        <v>0.36</v>
      </c>
      <c r="Q40" s="91">
        <f>O40/'סכום נכסי הקרן'!$C$42*100</f>
        <v>4.1123367664038575E-2</v>
      </c>
    </row>
    <row r="41" spans="2:17">
      <c r="B41" t="s">
        <v>4029</v>
      </c>
      <c r="C41" t="s">
        <v>3983</v>
      </c>
      <c r="D41" t="s">
        <v>4030</v>
      </c>
      <c r="E41" t="s">
        <v>4031</v>
      </c>
      <c r="F41" t="s">
        <v>645</v>
      </c>
      <c r="G41" t="s">
        <v>553</v>
      </c>
      <c r="H41" t="s">
        <v>153</v>
      </c>
      <c r="I41" s="91">
        <v>4</v>
      </c>
      <c r="J41" t="s">
        <v>105</v>
      </c>
      <c r="K41" s="91">
        <v>7.05</v>
      </c>
      <c r="L41" s="91">
        <v>0.66</v>
      </c>
      <c r="M41" s="91">
        <v>558589.67000000004</v>
      </c>
      <c r="N41" s="91">
        <v>143.54</v>
      </c>
      <c r="O41" s="91">
        <v>801.79961231799996</v>
      </c>
      <c r="P41" s="91">
        <v>0.04</v>
      </c>
      <c r="Q41" s="91">
        <f>O41/'סכום נכסי הקרן'!$C$42*100</f>
        <v>4.8447678605274928E-3</v>
      </c>
    </row>
    <row r="42" spans="2:17">
      <c r="B42" t="s">
        <v>4029</v>
      </c>
      <c r="C42" t="s">
        <v>3983</v>
      </c>
      <c r="D42" t="s">
        <v>4032</v>
      </c>
      <c r="E42" t="s">
        <v>4031</v>
      </c>
      <c r="F42" t="s">
        <v>4033</v>
      </c>
      <c r="G42" t="s">
        <v>3395</v>
      </c>
      <c r="H42" t="s">
        <v>247</v>
      </c>
      <c r="I42" s="91">
        <v>4.03</v>
      </c>
      <c r="J42" t="s">
        <v>109</v>
      </c>
      <c r="K42" s="91">
        <v>9.85</v>
      </c>
      <c r="L42" s="91">
        <v>3.48</v>
      </c>
      <c r="M42" s="91">
        <v>3196322.33</v>
      </c>
      <c r="N42" s="91">
        <v>125.17999999999989</v>
      </c>
      <c r="O42" s="91">
        <v>14996.333785017099</v>
      </c>
      <c r="P42" s="91">
        <v>0.79</v>
      </c>
      <c r="Q42" s="91">
        <f>O42/'סכום נכסי הקרן'!$C$42*100</f>
        <v>9.0613358788428064E-2</v>
      </c>
    </row>
    <row r="43" spans="2:17">
      <c r="B43" t="s">
        <v>4029</v>
      </c>
      <c r="C43" t="s">
        <v>3983</v>
      </c>
      <c r="D43" t="s">
        <v>4034</v>
      </c>
      <c r="E43" t="s">
        <v>4031</v>
      </c>
      <c r="F43" t="s">
        <v>4033</v>
      </c>
      <c r="G43" t="s">
        <v>3023</v>
      </c>
      <c r="H43" t="s">
        <v>247</v>
      </c>
      <c r="I43" s="91">
        <v>3.98</v>
      </c>
      <c r="J43" t="s">
        <v>109</v>
      </c>
      <c r="K43" s="91">
        <v>9.85</v>
      </c>
      <c r="L43" s="91">
        <v>4.32</v>
      </c>
      <c r="M43" s="91">
        <v>3868018.4</v>
      </c>
      <c r="N43" s="91">
        <v>125.18</v>
      </c>
      <c r="O43" s="91">
        <v>18147.7614033338</v>
      </c>
      <c r="P43" s="91">
        <v>0.95</v>
      </c>
      <c r="Q43" s="91">
        <f>O43/'סכום נכסי הקרן'!$C$42*100</f>
        <v>0.10965544237819172</v>
      </c>
    </row>
    <row r="44" spans="2:17">
      <c r="B44" t="s">
        <v>4035</v>
      </c>
      <c r="C44" t="s">
        <v>3983</v>
      </c>
      <c r="D44" t="s">
        <v>4036</v>
      </c>
      <c r="E44" t="s">
        <v>4037</v>
      </c>
      <c r="F44" t="s">
        <v>4038</v>
      </c>
      <c r="G44" t="s">
        <v>4039</v>
      </c>
      <c r="H44" t="s">
        <v>3988</v>
      </c>
      <c r="I44" s="91">
        <v>5.31</v>
      </c>
      <c r="J44" t="s">
        <v>105</v>
      </c>
      <c r="K44" s="91">
        <v>4.5</v>
      </c>
      <c r="L44" s="91">
        <v>1.28</v>
      </c>
      <c r="M44" s="91">
        <v>23396791.109999999</v>
      </c>
      <c r="N44" s="91">
        <v>123.62</v>
      </c>
      <c r="O44" s="91">
        <v>28923.113170182001</v>
      </c>
      <c r="P44" s="91">
        <v>1.52</v>
      </c>
      <c r="Q44" s="91">
        <f>O44/'סכום נכסי הקרן'!$C$42*100</f>
        <v>0.17476407690968332</v>
      </c>
    </row>
    <row r="45" spans="2:17">
      <c r="B45" t="s">
        <v>4035</v>
      </c>
      <c r="C45" t="s">
        <v>3983</v>
      </c>
      <c r="D45" t="s">
        <v>4040</v>
      </c>
      <c r="E45" t="s">
        <v>4037</v>
      </c>
      <c r="F45" t="s">
        <v>4038</v>
      </c>
      <c r="G45" t="s">
        <v>4041</v>
      </c>
      <c r="H45" t="s">
        <v>3988</v>
      </c>
      <c r="I45" s="91">
        <v>5.26</v>
      </c>
      <c r="J45" t="s">
        <v>105</v>
      </c>
      <c r="K45" s="91">
        <v>4.2</v>
      </c>
      <c r="L45" s="91">
        <v>1.77</v>
      </c>
      <c r="M45" s="91">
        <v>1840232.21</v>
      </c>
      <c r="N45" s="91">
        <v>109.48</v>
      </c>
      <c r="O45" s="91">
        <v>2014.686223508</v>
      </c>
      <c r="P45" s="91">
        <v>0.11</v>
      </c>
      <c r="Q45" s="91">
        <f>O45/'סכום נכסי הקרן'!$C$42*100</f>
        <v>1.2173474412741301E-2</v>
      </c>
    </row>
    <row r="46" spans="2:17">
      <c r="B46" t="s">
        <v>4042</v>
      </c>
      <c r="C46" t="s">
        <v>3983</v>
      </c>
      <c r="D46" t="s">
        <v>4043</v>
      </c>
      <c r="E46" t="s">
        <v>1010</v>
      </c>
      <c r="F46" t="s">
        <v>542</v>
      </c>
      <c r="G46" t="s">
        <v>1005</v>
      </c>
      <c r="H46" t="s">
        <v>236</v>
      </c>
      <c r="I46" s="91">
        <v>1.52</v>
      </c>
      <c r="J46" t="s">
        <v>109</v>
      </c>
      <c r="K46" s="91">
        <v>2.75</v>
      </c>
      <c r="L46" s="91">
        <v>4.24</v>
      </c>
      <c r="M46" s="91">
        <v>10993066</v>
      </c>
      <c r="N46" s="91">
        <v>99.73</v>
      </c>
      <c r="O46" s="91">
        <v>41090.765937306402</v>
      </c>
      <c r="P46" s="91">
        <v>2.15</v>
      </c>
      <c r="Q46" s="91">
        <f>O46/'סכום נכסי הקרן'!$C$42*100</f>
        <v>0.24828550565395524</v>
      </c>
    </row>
    <row r="47" spans="2:17">
      <c r="B47" t="s">
        <v>4044</v>
      </c>
      <c r="C47" t="s">
        <v>3983</v>
      </c>
      <c r="D47" t="s">
        <v>4045</v>
      </c>
      <c r="E47" t="s">
        <v>4046</v>
      </c>
      <c r="F47" t="s">
        <v>542</v>
      </c>
      <c r="G47" t="s">
        <v>4047</v>
      </c>
      <c r="H47" t="s">
        <v>236</v>
      </c>
      <c r="I47" s="91">
        <v>0.02</v>
      </c>
      <c r="J47" t="s">
        <v>105</v>
      </c>
      <c r="K47" s="91">
        <v>2.0099999999999998</v>
      </c>
      <c r="L47" s="91">
        <v>2.1</v>
      </c>
      <c r="M47" s="91">
        <v>33777556</v>
      </c>
      <c r="N47" s="91">
        <v>101.08</v>
      </c>
      <c r="O47" s="91">
        <v>34142.353604800002</v>
      </c>
      <c r="P47" s="91">
        <v>1.79</v>
      </c>
      <c r="Q47" s="91">
        <f>O47/'סכום נכסי הקרן'!$C$42*100</f>
        <v>0.20630064530599504</v>
      </c>
    </row>
    <row r="48" spans="2:17">
      <c r="B48" t="s">
        <v>4029</v>
      </c>
      <c r="C48" t="s">
        <v>3983</v>
      </c>
      <c r="D48" t="s">
        <v>4048</v>
      </c>
      <c r="E48" t="s">
        <v>4031</v>
      </c>
      <c r="F48" t="s">
        <v>676</v>
      </c>
      <c r="G48" t="s">
        <v>553</v>
      </c>
      <c r="H48" t="s">
        <v>236</v>
      </c>
      <c r="I48" s="91">
        <v>4.1100000000000003</v>
      </c>
      <c r="J48" t="s">
        <v>105</v>
      </c>
      <c r="K48" s="91">
        <v>3.85</v>
      </c>
      <c r="L48" s="91">
        <v>0.24</v>
      </c>
      <c r="M48" s="91">
        <v>432372.97</v>
      </c>
      <c r="N48" s="91">
        <v>140.93</v>
      </c>
      <c r="O48" s="91">
        <v>609.34322662099999</v>
      </c>
      <c r="P48" s="91">
        <v>0.03</v>
      </c>
      <c r="Q48" s="91">
        <f>O48/'סכום נכסי הקרן'!$C$42*100</f>
        <v>3.6818756644555533E-3</v>
      </c>
    </row>
    <row r="49" spans="2:17">
      <c r="B49" t="s">
        <v>4049</v>
      </c>
      <c r="C49" t="s">
        <v>3983</v>
      </c>
      <c r="D49" t="s">
        <v>4050</v>
      </c>
      <c r="E49" t="s">
        <v>4051</v>
      </c>
      <c r="F49" t="s">
        <v>676</v>
      </c>
      <c r="G49" t="s">
        <v>4052</v>
      </c>
      <c r="H49" t="s">
        <v>236</v>
      </c>
      <c r="I49" s="91">
        <v>8.44</v>
      </c>
      <c r="J49" t="s">
        <v>105</v>
      </c>
      <c r="K49" s="91">
        <v>3.52</v>
      </c>
      <c r="L49" s="91">
        <v>5.0199999999999996</v>
      </c>
      <c r="M49" s="91">
        <v>3295789.63</v>
      </c>
      <c r="N49" s="91">
        <v>88.76</v>
      </c>
      <c r="O49" s="91">
        <v>2925.342875588</v>
      </c>
      <c r="P49" s="91">
        <v>0.15</v>
      </c>
      <c r="Q49" s="91">
        <f>O49/'סכום נכסי הקרן'!$C$42*100</f>
        <v>1.7675996504536662E-2</v>
      </c>
    </row>
    <row r="50" spans="2:17">
      <c r="B50" t="s">
        <v>4049</v>
      </c>
      <c r="C50" t="s">
        <v>3983</v>
      </c>
      <c r="D50" t="s">
        <v>4053</v>
      </c>
      <c r="E50" t="s">
        <v>4051</v>
      </c>
      <c r="F50" t="s">
        <v>676</v>
      </c>
      <c r="G50" t="s">
        <v>1486</v>
      </c>
      <c r="H50" t="s">
        <v>236</v>
      </c>
      <c r="I50" s="91">
        <v>8.59</v>
      </c>
      <c r="J50" t="s">
        <v>105</v>
      </c>
      <c r="K50" s="91">
        <v>3.62</v>
      </c>
      <c r="L50" s="91">
        <v>4.4400000000000004</v>
      </c>
      <c r="M50" s="91">
        <v>689063.03</v>
      </c>
      <c r="N50" s="91">
        <v>88.38</v>
      </c>
      <c r="O50" s="91">
        <v>608.99390591400004</v>
      </c>
      <c r="P50" s="91">
        <v>0.03</v>
      </c>
      <c r="Q50" s="91">
        <f>O50/'סכום נכסי הקרן'!$C$42*100</f>
        <v>3.6797649403939674E-3</v>
      </c>
    </row>
    <row r="51" spans="2:17">
      <c r="B51" t="s">
        <v>4049</v>
      </c>
      <c r="C51" t="s">
        <v>3983</v>
      </c>
      <c r="D51" t="s">
        <v>4054</v>
      </c>
      <c r="E51" t="s">
        <v>4051</v>
      </c>
      <c r="F51" t="s">
        <v>676</v>
      </c>
      <c r="G51" t="s">
        <v>3170</v>
      </c>
      <c r="H51" t="s">
        <v>236</v>
      </c>
      <c r="I51" s="91">
        <v>10.32</v>
      </c>
      <c r="J51" t="s">
        <v>105</v>
      </c>
      <c r="K51" s="91">
        <v>0.04</v>
      </c>
      <c r="L51" s="91">
        <v>2.62</v>
      </c>
      <c r="M51" s="91">
        <v>689694.56</v>
      </c>
      <c r="N51" s="91">
        <v>93.11</v>
      </c>
      <c r="O51" s="91">
        <v>642.17460481600006</v>
      </c>
      <c r="P51" s="91">
        <v>0.03</v>
      </c>
      <c r="Q51" s="91">
        <f>O51/'סכום נכסי הקרן'!$C$42*100</f>
        <v>3.8802549146476515E-3</v>
      </c>
    </row>
    <row r="52" spans="2:17">
      <c r="B52" t="s">
        <v>4055</v>
      </c>
      <c r="C52" t="s">
        <v>3983</v>
      </c>
      <c r="D52" t="s">
        <v>4056</v>
      </c>
      <c r="E52" t="s">
        <v>4057</v>
      </c>
      <c r="F52" t="s">
        <v>676</v>
      </c>
      <c r="G52" t="s">
        <v>4058</v>
      </c>
      <c r="H52" t="s">
        <v>236</v>
      </c>
      <c r="I52" s="91">
        <v>5.98</v>
      </c>
      <c r="J52" t="s">
        <v>105</v>
      </c>
      <c r="K52" s="91">
        <v>5.66</v>
      </c>
      <c r="L52" s="91">
        <v>1.68</v>
      </c>
      <c r="M52" s="91">
        <v>175420.46</v>
      </c>
      <c r="N52" s="91">
        <v>127.91</v>
      </c>
      <c r="O52" s="91">
        <v>224.38031038599999</v>
      </c>
      <c r="P52" s="91">
        <v>0.01</v>
      </c>
      <c r="Q52" s="91">
        <f>O52/'סכום נכסי הקרן'!$C$42*100</f>
        <v>1.3557882787577794E-3</v>
      </c>
    </row>
    <row r="53" spans="2:17">
      <c r="B53" t="s">
        <v>4055</v>
      </c>
      <c r="C53" t="s">
        <v>3983</v>
      </c>
      <c r="D53" t="s">
        <v>4059</v>
      </c>
      <c r="E53" t="s">
        <v>4057</v>
      </c>
      <c r="F53" t="s">
        <v>676</v>
      </c>
      <c r="G53" t="s">
        <v>4058</v>
      </c>
      <c r="H53" t="s">
        <v>236</v>
      </c>
      <c r="I53" s="91">
        <v>5.82</v>
      </c>
      <c r="J53" t="s">
        <v>105</v>
      </c>
      <c r="K53" s="91">
        <v>5.53</v>
      </c>
      <c r="L53" s="91">
        <v>3.02</v>
      </c>
      <c r="M53" s="91">
        <v>646872.52</v>
      </c>
      <c r="N53" s="91">
        <v>118.77</v>
      </c>
      <c r="O53" s="91">
        <v>768.29049200400004</v>
      </c>
      <c r="P53" s="91">
        <v>0.04</v>
      </c>
      <c r="Q53" s="91">
        <f>O53/'סכום נכסי הקרן'!$C$42*100</f>
        <v>4.6422934434315801E-3</v>
      </c>
    </row>
    <row r="54" spans="2:17">
      <c r="B54" t="s">
        <v>4055</v>
      </c>
      <c r="C54" t="s">
        <v>3983</v>
      </c>
      <c r="D54" t="s">
        <v>4060</v>
      </c>
      <c r="E54" t="s">
        <v>4057</v>
      </c>
      <c r="F54" t="s">
        <v>676</v>
      </c>
      <c r="G54" t="s">
        <v>4058</v>
      </c>
      <c r="H54" t="s">
        <v>236</v>
      </c>
      <c r="I54" s="91">
        <v>5.82</v>
      </c>
      <c r="J54" t="s">
        <v>105</v>
      </c>
      <c r="K54" s="91">
        <v>5.53</v>
      </c>
      <c r="L54" s="91">
        <v>3.02</v>
      </c>
      <c r="M54" s="91">
        <v>376463</v>
      </c>
      <c r="N54" s="91">
        <v>118.87</v>
      </c>
      <c r="O54" s="91">
        <v>447.50156809999999</v>
      </c>
      <c r="P54" s="91">
        <v>0.02</v>
      </c>
      <c r="Q54" s="91">
        <f>O54/'סכום נכסי הקרן'!$C$42*100</f>
        <v>2.7039688986612693E-3</v>
      </c>
    </row>
    <row r="55" spans="2:17">
      <c r="B55" t="s">
        <v>4055</v>
      </c>
      <c r="C55" t="s">
        <v>3983</v>
      </c>
      <c r="D55" t="s">
        <v>4061</v>
      </c>
      <c r="E55" t="s">
        <v>4057</v>
      </c>
      <c r="F55" t="s">
        <v>676</v>
      </c>
      <c r="G55" t="s">
        <v>4058</v>
      </c>
      <c r="H55" t="s">
        <v>236</v>
      </c>
      <c r="I55" s="91">
        <v>5.82</v>
      </c>
      <c r="J55" t="s">
        <v>105</v>
      </c>
      <c r="K55" s="91">
        <v>5.5</v>
      </c>
      <c r="L55" s="91">
        <v>3.02</v>
      </c>
      <c r="M55" s="91">
        <v>265171.7</v>
      </c>
      <c r="N55" s="91">
        <v>117.12</v>
      </c>
      <c r="O55" s="91">
        <v>310.56909503999998</v>
      </c>
      <c r="P55" s="91">
        <v>0.02</v>
      </c>
      <c r="Q55" s="91">
        <f>O55/'סכום נכסי הקרן'!$C$42*100</f>
        <v>1.8765725837319939E-3</v>
      </c>
    </row>
    <row r="56" spans="2:17">
      <c r="B56" t="s">
        <v>4055</v>
      </c>
      <c r="C56" t="s">
        <v>3983</v>
      </c>
      <c r="D56" t="s">
        <v>4062</v>
      </c>
      <c r="E56" t="s">
        <v>4057</v>
      </c>
      <c r="F56" t="s">
        <v>676</v>
      </c>
      <c r="G56" t="s">
        <v>4058</v>
      </c>
      <c r="H56" t="s">
        <v>236</v>
      </c>
      <c r="I56" s="91">
        <v>5.97</v>
      </c>
      <c r="J56" t="s">
        <v>105</v>
      </c>
      <c r="K56" s="91">
        <v>5.5</v>
      </c>
      <c r="L56" s="91">
        <v>1.85</v>
      </c>
      <c r="M56" s="91">
        <v>149778.62</v>
      </c>
      <c r="N56" s="91">
        <v>124.25</v>
      </c>
      <c r="O56" s="91">
        <v>186.09993535000001</v>
      </c>
      <c r="P56" s="91">
        <v>0.01</v>
      </c>
      <c r="Q56" s="91">
        <f>O56/'סכום נכסי הקרן'!$C$42*100</f>
        <v>1.1244841875432815E-3</v>
      </c>
    </row>
    <row r="57" spans="2:17">
      <c r="B57" t="s">
        <v>4055</v>
      </c>
      <c r="C57" t="s">
        <v>3983</v>
      </c>
      <c r="D57" t="s">
        <v>4063</v>
      </c>
      <c r="E57" t="s">
        <v>4057</v>
      </c>
      <c r="F57" t="s">
        <v>676</v>
      </c>
      <c r="G57" t="s">
        <v>4058</v>
      </c>
      <c r="H57" t="s">
        <v>236</v>
      </c>
      <c r="I57" s="91">
        <v>5.82</v>
      </c>
      <c r="J57" t="s">
        <v>105</v>
      </c>
      <c r="K57" s="91">
        <v>5.5</v>
      </c>
      <c r="L57" s="91">
        <v>3.02</v>
      </c>
      <c r="M57" s="91">
        <v>303075.34999999998</v>
      </c>
      <c r="N57" s="91">
        <v>116.66</v>
      </c>
      <c r="O57" s="91">
        <v>353.56770331000001</v>
      </c>
      <c r="P57" s="91">
        <v>0.02</v>
      </c>
      <c r="Q57" s="91">
        <f>O57/'סכום נכסי הקרן'!$C$42*100</f>
        <v>2.1363859737530497E-3</v>
      </c>
    </row>
    <row r="58" spans="2:17">
      <c r="B58" t="s">
        <v>4055</v>
      </c>
      <c r="C58" t="s">
        <v>3983</v>
      </c>
      <c r="D58" t="s">
        <v>4064</v>
      </c>
      <c r="E58" t="s">
        <v>4057</v>
      </c>
      <c r="F58" t="s">
        <v>676</v>
      </c>
      <c r="G58" t="s">
        <v>872</v>
      </c>
      <c r="H58" t="s">
        <v>236</v>
      </c>
      <c r="I58" s="91">
        <v>5.82</v>
      </c>
      <c r="J58" t="s">
        <v>105</v>
      </c>
      <c r="K58" s="91">
        <v>5.5</v>
      </c>
      <c r="L58" s="91">
        <v>3.02</v>
      </c>
      <c r="M58" s="91">
        <v>469818.47</v>
      </c>
      <c r="N58" s="91">
        <v>116.88</v>
      </c>
      <c r="O58" s="91">
        <v>549.12382773599995</v>
      </c>
      <c r="P58" s="91">
        <v>0.03</v>
      </c>
      <c r="Q58" s="91">
        <f>O58/'סכום נכסי הקרן'!$C$42*100</f>
        <v>3.3180079301536026E-3</v>
      </c>
    </row>
    <row r="59" spans="2:17">
      <c r="B59" t="s">
        <v>4055</v>
      </c>
      <c r="C59" t="s">
        <v>3983</v>
      </c>
      <c r="D59" t="s">
        <v>4065</v>
      </c>
      <c r="E59" t="s">
        <v>4057</v>
      </c>
      <c r="F59" t="s">
        <v>676</v>
      </c>
      <c r="G59" t="s">
        <v>4066</v>
      </c>
      <c r="H59" t="s">
        <v>236</v>
      </c>
      <c r="I59" s="91">
        <v>5.96</v>
      </c>
      <c r="J59" t="s">
        <v>105</v>
      </c>
      <c r="K59" s="91">
        <v>5.5</v>
      </c>
      <c r="L59" s="91">
        <v>1.92</v>
      </c>
      <c r="M59" s="91">
        <v>205646.59</v>
      </c>
      <c r="N59" s="91">
        <v>123.6</v>
      </c>
      <c r="O59" s="91">
        <v>254.17918524000001</v>
      </c>
      <c r="P59" s="91">
        <v>0.01</v>
      </c>
      <c r="Q59" s="91">
        <f>O59/'סכום נכסי הקרן'!$C$42*100</f>
        <v>1.5358440295396624E-3</v>
      </c>
    </row>
    <row r="60" spans="2:17">
      <c r="B60" t="s">
        <v>4055</v>
      </c>
      <c r="C60" t="s">
        <v>3983</v>
      </c>
      <c r="D60" t="s">
        <v>4067</v>
      </c>
      <c r="E60" t="s">
        <v>4057</v>
      </c>
      <c r="F60" t="s">
        <v>676</v>
      </c>
      <c r="G60" t="s">
        <v>4058</v>
      </c>
      <c r="H60" t="s">
        <v>236</v>
      </c>
      <c r="I60" s="91">
        <v>5.82</v>
      </c>
      <c r="J60" t="s">
        <v>105</v>
      </c>
      <c r="K60" s="91">
        <v>5.5</v>
      </c>
      <c r="L60" s="91">
        <v>3.02</v>
      </c>
      <c r="M60" s="91">
        <v>487934.28</v>
      </c>
      <c r="N60" s="91">
        <v>117.12</v>
      </c>
      <c r="O60" s="91">
        <v>571.46862873600003</v>
      </c>
      <c r="P60" s="91">
        <v>0.03</v>
      </c>
      <c r="Q60" s="91">
        <f>O60/'סכום נכסי הקרן'!$C$42*100</f>
        <v>3.4530234278809173E-3</v>
      </c>
    </row>
    <row r="61" spans="2:17">
      <c r="B61" t="s">
        <v>4055</v>
      </c>
      <c r="C61" t="s">
        <v>3983</v>
      </c>
      <c r="D61" t="s">
        <v>4068</v>
      </c>
      <c r="E61" t="s">
        <v>4057</v>
      </c>
      <c r="F61" t="s">
        <v>676</v>
      </c>
      <c r="G61" t="s">
        <v>4058</v>
      </c>
      <c r="H61" t="s">
        <v>236</v>
      </c>
      <c r="I61" s="91">
        <v>5.82</v>
      </c>
      <c r="J61" t="s">
        <v>105</v>
      </c>
      <c r="K61" s="91">
        <v>5.5</v>
      </c>
      <c r="L61" s="91">
        <v>3.02</v>
      </c>
      <c r="M61" s="91">
        <v>216374.6</v>
      </c>
      <c r="N61" s="91">
        <v>117.45</v>
      </c>
      <c r="O61" s="91">
        <v>254.13196769999999</v>
      </c>
      <c r="P61" s="91">
        <v>0.01</v>
      </c>
      <c r="Q61" s="91">
        <f>O61/'סכום נכסי הקרן'!$C$42*100</f>
        <v>1.5355587238139786E-3</v>
      </c>
    </row>
    <row r="62" spans="2:17">
      <c r="B62" t="s">
        <v>4055</v>
      </c>
      <c r="C62" t="s">
        <v>3983</v>
      </c>
      <c r="D62" t="s">
        <v>4069</v>
      </c>
      <c r="E62" t="s">
        <v>4057</v>
      </c>
      <c r="F62" t="s">
        <v>676</v>
      </c>
      <c r="G62" t="s">
        <v>4058</v>
      </c>
      <c r="H62" t="s">
        <v>236</v>
      </c>
      <c r="I62" s="91">
        <v>5.82</v>
      </c>
      <c r="J62" t="s">
        <v>105</v>
      </c>
      <c r="K62" s="91">
        <v>5.5</v>
      </c>
      <c r="L62" s="91">
        <v>3.02</v>
      </c>
      <c r="M62" s="91">
        <v>272848.40999999997</v>
      </c>
      <c r="N62" s="91">
        <v>116.12</v>
      </c>
      <c r="O62" s="91">
        <v>316.83157369200001</v>
      </c>
      <c r="P62" s="91">
        <v>0.02</v>
      </c>
      <c r="Q62" s="91">
        <f>O62/'סכום נכסי הקרן'!$C$42*100</f>
        <v>1.9144127807517151E-3</v>
      </c>
    </row>
    <row r="63" spans="2:17">
      <c r="B63" t="s">
        <v>4055</v>
      </c>
      <c r="C63" t="s">
        <v>3983</v>
      </c>
      <c r="D63" t="s">
        <v>4070</v>
      </c>
      <c r="E63" t="s">
        <v>4057</v>
      </c>
      <c r="F63" t="s">
        <v>676</v>
      </c>
      <c r="G63" t="s">
        <v>4058</v>
      </c>
      <c r="H63" t="s">
        <v>236</v>
      </c>
      <c r="I63" s="91">
        <v>5.98</v>
      </c>
      <c r="J63" t="s">
        <v>105</v>
      </c>
      <c r="K63" s="91">
        <v>5.5</v>
      </c>
      <c r="L63" s="91">
        <v>1.73</v>
      </c>
      <c r="M63" s="91">
        <v>62382.9</v>
      </c>
      <c r="N63" s="91">
        <v>123.98</v>
      </c>
      <c r="O63" s="91">
        <v>77.342319419999995</v>
      </c>
      <c r="P63" s="91">
        <v>0</v>
      </c>
      <c r="Q63" s="91">
        <f>O63/'סכום נכסי הקרן'!$C$42*100</f>
        <v>4.6733071159936674E-4</v>
      </c>
    </row>
    <row r="64" spans="2:17">
      <c r="B64" t="s">
        <v>4055</v>
      </c>
      <c r="C64" t="s">
        <v>3983</v>
      </c>
      <c r="D64" t="s">
        <v>4071</v>
      </c>
      <c r="E64" t="s">
        <v>4057</v>
      </c>
      <c r="F64" t="s">
        <v>676</v>
      </c>
      <c r="G64" t="s">
        <v>4058</v>
      </c>
      <c r="H64" t="s">
        <v>236</v>
      </c>
      <c r="I64" s="91">
        <v>5.82</v>
      </c>
      <c r="J64" t="s">
        <v>105</v>
      </c>
      <c r="K64" s="91">
        <v>5.5</v>
      </c>
      <c r="L64" s="91">
        <v>3.02</v>
      </c>
      <c r="M64" s="91">
        <v>550140.55000000005</v>
      </c>
      <c r="N64" s="91">
        <v>116.34</v>
      </c>
      <c r="O64" s="91">
        <v>640.03351586999997</v>
      </c>
      <c r="P64" s="91">
        <v>0.03</v>
      </c>
      <c r="Q64" s="91">
        <f>O64/'סכום נכסי הקרן'!$C$42*100</f>
        <v>3.8673176685418277E-3</v>
      </c>
    </row>
    <row r="65" spans="2:17">
      <c r="B65" t="s">
        <v>4055</v>
      </c>
      <c r="C65" t="s">
        <v>3983</v>
      </c>
      <c r="D65" t="s">
        <v>4072</v>
      </c>
      <c r="E65" t="s">
        <v>4057</v>
      </c>
      <c r="F65" t="s">
        <v>676</v>
      </c>
      <c r="G65" t="s">
        <v>4073</v>
      </c>
      <c r="H65" t="s">
        <v>236</v>
      </c>
      <c r="I65" s="91">
        <v>5.95</v>
      </c>
      <c r="J65" t="s">
        <v>105</v>
      </c>
      <c r="K65" s="91">
        <v>5.5</v>
      </c>
      <c r="L65" s="91">
        <v>2</v>
      </c>
      <c r="M65" s="91">
        <v>124082.3</v>
      </c>
      <c r="N65" s="91">
        <v>122.44</v>
      </c>
      <c r="O65" s="91">
        <v>151.92636812000001</v>
      </c>
      <c r="P65" s="91">
        <v>0.01</v>
      </c>
      <c r="Q65" s="91">
        <f>O65/'סכום נכסי הקרן'!$C$42*100</f>
        <v>9.1799493804509645E-4</v>
      </c>
    </row>
    <row r="66" spans="2:17">
      <c r="B66" t="s">
        <v>4055</v>
      </c>
      <c r="C66" t="s">
        <v>3983</v>
      </c>
      <c r="D66" t="s">
        <v>4074</v>
      </c>
      <c r="E66" t="s">
        <v>4057</v>
      </c>
      <c r="F66" t="s">
        <v>676</v>
      </c>
      <c r="G66" t="s">
        <v>4075</v>
      </c>
      <c r="H66" t="s">
        <v>236</v>
      </c>
      <c r="I66" s="91">
        <v>5.91</v>
      </c>
      <c r="J66" t="s">
        <v>105</v>
      </c>
      <c r="K66" s="91">
        <v>5.5</v>
      </c>
      <c r="L66" s="91">
        <v>2.2799999999999998</v>
      </c>
      <c r="M66" s="91">
        <v>108968.67</v>
      </c>
      <c r="N66" s="91">
        <v>119.78</v>
      </c>
      <c r="O66" s="91">
        <v>130.52267292600001</v>
      </c>
      <c r="P66" s="91">
        <v>0.01</v>
      </c>
      <c r="Q66" s="91">
        <f>O66/'סכום נכסי הקרן'!$C$42*100</f>
        <v>7.8866594738540604E-4</v>
      </c>
    </row>
    <row r="67" spans="2:17">
      <c r="B67" t="s">
        <v>4055</v>
      </c>
      <c r="C67" t="s">
        <v>3983</v>
      </c>
      <c r="D67" t="s">
        <v>4076</v>
      </c>
      <c r="E67" t="s">
        <v>4057</v>
      </c>
      <c r="F67" t="s">
        <v>676</v>
      </c>
      <c r="G67" t="s">
        <v>4077</v>
      </c>
      <c r="H67" t="s">
        <v>236</v>
      </c>
      <c r="I67" s="91">
        <v>5.82</v>
      </c>
      <c r="J67" t="s">
        <v>105</v>
      </c>
      <c r="K67" s="91">
        <v>5.5</v>
      </c>
      <c r="L67" s="91">
        <v>3.02</v>
      </c>
      <c r="M67" s="91">
        <v>339729.63</v>
      </c>
      <c r="N67" s="91">
        <v>114.81</v>
      </c>
      <c r="O67" s="91">
        <v>390.04358820300001</v>
      </c>
      <c r="P67" s="91">
        <v>0.02</v>
      </c>
      <c r="Q67" s="91">
        <f>O67/'סכום נכסי הקרן'!$C$42*100</f>
        <v>2.356786672504971E-3</v>
      </c>
    </row>
    <row r="68" spans="2:17">
      <c r="B68" t="s">
        <v>4055</v>
      </c>
      <c r="C68" t="s">
        <v>3983</v>
      </c>
      <c r="D68" t="s">
        <v>4078</v>
      </c>
      <c r="E68" t="s">
        <v>4057</v>
      </c>
      <c r="F68" t="s">
        <v>676</v>
      </c>
      <c r="G68" t="s">
        <v>4079</v>
      </c>
      <c r="H68" t="s">
        <v>236</v>
      </c>
      <c r="I68" s="91">
        <v>5.82</v>
      </c>
      <c r="J68" t="s">
        <v>105</v>
      </c>
      <c r="K68" s="91">
        <v>5.5</v>
      </c>
      <c r="L68" s="91">
        <v>3.02</v>
      </c>
      <c r="M68" s="91">
        <v>248583.15</v>
      </c>
      <c r="N68" s="91">
        <v>114.59</v>
      </c>
      <c r="O68" s="91">
        <v>284.851431585</v>
      </c>
      <c r="P68" s="91">
        <v>0.01</v>
      </c>
      <c r="Q68" s="91">
        <f>O68/'סכום נכסי הקרן'!$C$42*100</f>
        <v>1.7211770117705166E-3</v>
      </c>
    </row>
    <row r="69" spans="2:17">
      <c r="B69" t="s">
        <v>4055</v>
      </c>
      <c r="C69" t="s">
        <v>3983</v>
      </c>
      <c r="D69" t="s">
        <v>4080</v>
      </c>
      <c r="E69" t="s">
        <v>4057</v>
      </c>
      <c r="F69" t="s">
        <v>676</v>
      </c>
      <c r="G69" t="s">
        <v>4081</v>
      </c>
      <c r="H69" t="s">
        <v>236</v>
      </c>
      <c r="I69" s="91">
        <v>5.89</v>
      </c>
      <c r="J69" t="s">
        <v>105</v>
      </c>
      <c r="K69" s="91">
        <v>5.5</v>
      </c>
      <c r="L69" s="91">
        <v>2.44</v>
      </c>
      <c r="M69" s="91">
        <v>121207.95</v>
      </c>
      <c r="N69" s="91">
        <v>117.94</v>
      </c>
      <c r="O69" s="91">
        <v>142.95265623</v>
      </c>
      <c r="P69" s="91">
        <v>0.01</v>
      </c>
      <c r="Q69" s="91">
        <f>O69/'סכום נכסי הקרן'!$C$42*100</f>
        <v>8.6377247362082741E-4</v>
      </c>
    </row>
    <row r="70" spans="2:17">
      <c r="B70" t="s">
        <v>4055</v>
      </c>
      <c r="C70" t="s">
        <v>3983</v>
      </c>
      <c r="D70" t="s">
        <v>4082</v>
      </c>
      <c r="E70" t="s">
        <v>4057</v>
      </c>
      <c r="F70" t="s">
        <v>676</v>
      </c>
      <c r="G70" t="s">
        <v>4083</v>
      </c>
      <c r="H70" t="s">
        <v>236</v>
      </c>
      <c r="I70" s="91">
        <v>5.89</v>
      </c>
      <c r="J70" t="s">
        <v>105</v>
      </c>
      <c r="K70" s="91">
        <v>5.5</v>
      </c>
      <c r="L70" s="91">
        <v>2.4900000000000002</v>
      </c>
      <c r="M70" s="91">
        <v>31303.1</v>
      </c>
      <c r="N70" s="91">
        <v>117.4</v>
      </c>
      <c r="O70" s="91">
        <v>36.749839399999999</v>
      </c>
      <c r="P70" s="91">
        <v>0</v>
      </c>
      <c r="Q70" s="91">
        <f>O70/'סכום נכסי הקרן'!$C$42*100</f>
        <v>2.220560325415238E-4</v>
      </c>
    </row>
    <row r="71" spans="2:17">
      <c r="B71" t="s">
        <v>4055</v>
      </c>
      <c r="C71" t="s">
        <v>3983</v>
      </c>
      <c r="D71" t="s">
        <v>4084</v>
      </c>
      <c r="E71" t="s">
        <v>4057</v>
      </c>
      <c r="F71" t="s">
        <v>676</v>
      </c>
      <c r="G71" t="s">
        <v>4085</v>
      </c>
      <c r="H71" t="s">
        <v>236</v>
      </c>
      <c r="I71" s="91">
        <v>5.82</v>
      </c>
      <c r="J71" t="s">
        <v>105</v>
      </c>
      <c r="K71" s="91">
        <v>5.5</v>
      </c>
      <c r="L71" s="91">
        <v>3.02</v>
      </c>
      <c r="M71" s="91">
        <v>356128.31</v>
      </c>
      <c r="N71" s="91">
        <v>114.69</v>
      </c>
      <c r="O71" s="91">
        <v>408.44355873900003</v>
      </c>
      <c r="P71" s="91">
        <v>0.02</v>
      </c>
      <c r="Q71" s="91">
        <f>O71/'סכום נכסי הקרן'!$C$42*100</f>
        <v>2.4679660551312006E-3</v>
      </c>
    </row>
    <row r="72" spans="2:17">
      <c r="B72" t="s">
        <v>4055</v>
      </c>
      <c r="C72" t="s">
        <v>3983</v>
      </c>
      <c r="D72" t="s">
        <v>4086</v>
      </c>
      <c r="E72" t="s">
        <v>4057</v>
      </c>
      <c r="F72" t="s">
        <v>676</v>
      </c>
      <c r="G72" t="s">
        <v>4087</v>
      </c>
      <c r="H72" t="s">
        <v>236</v>
      </c>
      <c r="I72" s="91">
        <v>5.82</v>
      </c>
      <c r="J72" t="s">
        <v>105</v>
      </c>
      <c r="K72" s="91">
        <v>5.5</v>
      </c>
      <c r="L72" s="91">
        <v>3.02</v>
      </c>
      <c r="M72" s="91">
        <v>68882.259999999995</v>
      </c>
      <c r="N72" s="91">
        <v>114.57</v>
      </c>
      <c r="O72" s="91">
        <v>78.918405281999995</v>
      </c>
      <c r="P72" s="91">
        <v>0</v>
      </c>
      <c r="Q72" s="91">
        <f>O72/'סכום נכסי הקרן'!$C$42*100</f>
        <v>4.7685400147422013E-4</v>
      </c>
    </row>
    <row r="73" spans="2:17">
      <c r="B73" t="s">
        <v>4055</v>
      </c>
      <c r="C73" t="s">
        <v>3983</v>
      </c>
      <c r="D73" t="s">
        <v>4088</v>
      </c>
      <c r="E73" t="s">
        <v>4057</v>
      </c>
      <c r="F73" t="s">
        <v>676</v>
      </c>
      <c r="G73" t="s">
        <v>4089</v>
      </c>
      <c r="H73" t="s">
        <v>236</v>
      </c>
      <c r="I73" s="91">
        <v>5.82</v>
      </c>
      <c r="J73" t="s">
        <v>105</v>
      </c>
      <c r="K73" s="91">
        <v>5.5</v>
      </c>
      <c r="L73" s="91">
        <v>3.02</v>
      </c>
      <c r="M73" s="91">
        <v>66299.149999999994</v>
      </c>
      <c r="N73" s="91">
        <v>115.26</v>
      </c>
      <c r="O73" s="91">
        <v>76.416400289999999</v>
      </c>
      <c r="P73" s="91">
        <v>0</v>
      </c>
      <c r="Q73" s="91">
        <f>O73/'סכום נכסי הקרן'!$C$42*100</f>
        <v>4.6173596800813086E-4</v>
      </c>
    </row>
    <row r="74" spans="2:17">
      <c r="B74" t="s">
        <v>4055</v>
      </c>
      <c r="C74" t="s">
        <v>3983</v>
      </c>
      <c r="D74" t="s">
        <v>4090</v>
      </c>
      <c r="E74" t="s">
        <v>4057</v>
      </c>
      <c r="F74" t="s">
        <v>676</v>
      </c>
      <c r="G74" t="s">
        <v>4091</v>
      </c>
      <c r="H74" t="s">
        <v>236</v>
      </c>
      <c r="I74" s="91">
        <v>5.82</v>
      </c>
      <c r="J74" t="s">
        <v>105</v>
      </c>
      <c r="K74" s="91">
        <v>5.5</v>
      </c>
      <c r="L74" s="91">
        <v>3.02</v>
      </c>
      <c r="M74" s="91">
        <v>132036.79</v>
      </c>
      <c r="N74" s="91">
        <v>115.49</v>
      </c>
      <c r="O74" s="91">
        <v>152.48928877099999</v>
      </c>
      <c r="P74" s="91">
        <v>0.01</v>
      </c>
      <c r="Q74" s="91">
        <f>O74/'סכום נכסי הקרן'!$C$42*100</f>
        <v>9.2139631145073781E-4</v>
      </c>
    </row>
    <row r="75" spans="2:17">
      <c r="B75" t="s">
        <v>4055</v>
      </c>
      <c r="C75" t="s">
        <v>3983</v>
      </c>
      <c r="D75" t="s">
        <v>4092</v>
      </c>
      <c r="E75" t="s">
        <v>4057</v>
      </c>
      <c r="F75" t="s">
        <v>676</v>
      </c>
      <c r="G75" t="s">
        <v>4093</v>
      </c>
      <c r="H75" t="s">
        <v>236</v>
      </c>
      <c r="I75" s="91">
        <v>5.82</v>
      </c>
      <c r="J75" t="s">
        <v>105</v>
      </c>
      <c r="K75" s="91">
        <v>5.5</v>
      </c>
      <c r="L75" s="91">
        <v>3.02</v>
      </c>
      <c r="M75" s="91">
        <v>83126.009999999995</v>
      </c>
      <c r="N75" s="91">
        <v>115.04</v>
      </c>
      <c r="O75" s="91">
        <v>95.628161903999995</v>
      </c>
      <c r="P75" s="91">
        <v>0.01</v>
      </c>
      <c r="Q75" s="91">
        <f>O75/'סכום נכסי הקרן'!$C$42*100</f>
        <v>5.7782049060167403E-4</v>
      </c>
    </row>
    <row r="76" spans="2:17">
      <c r="B76" t="s">
        <v>4055</v>
      </c>
      <c r="C76" t="s">
        <v>3983</v>
      </c>
      <c r="D76" t="s">
        <v>4094</v>
      </c>
      <c r="E76" t="s">
        <v>4057</v>
      </c>
      <c r="F76" t="s">
        <v>676</v>
      </c>
      <c r="G76" t="s">
        <v>4095</v>
      </c>
      <c r="H76" t="s">
        <v>236</v>
      </c>
      <c r="I76" s="91">
        <v>5.82</v>
      </c>
      <c r="J76" t="s">
        <v>105</v>
      </c>
      <c r="K76" s="91">
        <v>5.5</v>
      </c>
      <c r="L76" s="91">
        <v>3.02</v>
      </c>
      <c r="M76" s="91">
        <v>46737.91</v>
      </c>
      <c r="N76" s="91">
        <v>114.93</v>
      </c>
      <c r="O76" s="91">
        <v>53.715879962999999</v>
      </c>
      <c r="P76" s="91">
        <v>0</v>
      </c>
      <c r="Q76" s="91">
        <f>O76/'סכום נכסי הקרן'!$C$42*100</f>
        <v>3.2457108340616349E-4</v>
      </c>
    </row>
    <row r="77" spans="2:17">
      <c r="B77" t="s">
        <v>4055</v>
      </c>
      <c r="C77" t="s">
        <v>3983</v>
      </c>
      <c r="D77" t="s">
        <v>4096</v>
      </c>
      <c r="E77" t="s">
        <v>4057</v>
      </c>
      <c r="F77" t="s">
        <v>676</v>
      </c>
      <c r="G77" t="s">
        <v>4097</v>
      </c>
      <c r="H77" t="s">
        <v>236</v>
      </c>
      <c r="I77" s="91">
        <v>5.82</v>
      </c>
      <c r="J77" t="s">
        <v>105</v>
      </c>
      <c r="K77" s="91">
        <v>5.5</v>
      </c>
      <c r="L77" s="91">
        <v>3.02</v>
      </c>
      <c r="M77" s="91">
        <v>138946.35</v>
      </c>
      <c r="N77" s="91">
        <v>114.58</v>
      </c>
      <c r="O77" s="91">
        <v>159.20472783</v>
      </c>
      <c r="P77" s="91">
        <v>0.01</v>
      </c>
      <c r="Q77" s="91">
        <f>O77/'סכום נכסי הקרן'!$C$42*100</f>
        <v>9.6197346167947923E-4</v>
      </c>
    </row>
    <row r="78" spans="2:17">
      <c r="B78" t="s">
        <v>4055</v>
      </c>
      <c r="C78" t="s">
        <v>3983</v>
      </c>
      <c r="D78" t="s">
        <v>4098</v>
      </c>
      <c r="E78" t="s">
        <v>4057</v>
      </c>
      <c r="F78" t="s">
        <v>676</v>
      </c>
      <c r="G78" t="s">
        <v>4099</v>
      </c>
      <c r="H78" t="s">
        <v>236</v>
      </c>
      <c r="I78" s="91">
        <v>5.82</v>
      </c>
      <c r="J78" t="s">
        <v>105</v>
      </c>
      <c r="K78" s="91">
        <v>5.5</v>
      </c>
      <c r="L78" s="91">
        <v>3.02</v>
      </c>
      <c r="M78" s="91">
        <v>54536.26</v>
      </c>
      <c r="N78" s="91">
        <v>114.58</v>
      </c>
      <c r="O78" s="91">
        <v>62.487646708</v>
      </c>
      <c r="P78" s="91">
        <v>0</v>
      </c>
      <c r="Q78" s="91">
        <f>O78/'סכום נכסי הקרן'!$C$42*100</f>
        <v>3.7757332106422455E-4</v>
      </c>
    </row>
    <row r="79" spans="2:17">
      <c r="B79" t="s">
        <v>4055</v>
      </c>
      <c r="C79" t="s">
        <v>3983</v>
      </c>
      <c r="D79" t="s">
        <v>4100</v>
      </c>
      <c r="E79" t="s">
        <v>4057</v>
      </c>
      <c r="F79" t="s">
        <v>676</v>
      </c>
      <c r="G79" t="s">
        <v>3192</v>
      </c>
      <c r="H79" t="s">
        <v>236</v>
      </c>
      <c r="I79" s="91">
        <v>5.82</v>
      </c>
      <c r="J79" t="s">
        <v>105</v>
      </c>
      <c r="K79" s="91">
        <v>5.5</v>
      </c>
      <c r="L79" s="91">
        <v>3.02</v>
      </c>
      <c r="M79" s="91">
        <v>363019.92</v>
      </c>
      <c r="N79" s="91">
        <v>114.81</v>
      </c>
      <c r="O79" s="91">
        <v>416.78317015200003</v>
      </c>
      <c r="P79" s="91">
        <v>0.02</v>
      </c>
      <c r="Q79" s="91">
        <f>O79/'סכום נכסי הקרן'!$C$42*100</f>
        <v>2.5183570514877396E-3</v>
      </c>
    </row>
    <row r="80" spans="2:17">
      <c r="B80" t="s">
        <v>4055</v>
      </c>
      <c r="C80" t="s">
        <v>3983</v>
      </c>
      <c r="D80" t="s">
        <v>4101</v>
      </c>
      <c r="E80" t="s">
        <v>4057</v>
      </c>
      <c r="F80" t="s">
        <v>676</v>
      </c>
      <c r="G80" t="s">
        <v>4102</v>
      </c>
      <c r="H80" t="s">
        <v>236</v>
      </c>
      <c r="I80" s="91">
        <v>5.82</v>
      </c>
      <c r="J80" t="s">
        <v>105</v>
      </c>
      <c r="K80" s="91">
        <v>5.5</v>
      </c>
      <c r="L80" s="91">
        <v>3.02</v>
      </c>
      <c r="M80" s="91">
        <v>709126.97</v>
      </c>
      <c r="N80" s="91">
        <v>115.85</v>
      </c>
      <c r="O80" s="91">
        <v>821.52359474499997</v>
      </c>
      <c r="P80" s="91">
        <v>0.04</v>
      </c>
      <c r="Q80" s="91">
        <f>O80/'סכום נכסי הקרן'!$C$42*100</f>
        <v>4.9639474094769868E-3</v>
      </c>
    </row>
    <row r="81" spans="2:17">
      <c r="B81" t="s">
        <v>4055</v>
      </c>
      <c r="C81" t="s">
        <v>3983</v>
      </c>
      <c r="D81" t="s">
        <v>4103</v>
      </c>
      <c r="E81" t="s">
        <v>4057</v>
      </c>
      <c r="F81" t="s">
        <v>676</v>
      </c>
      <c r="G81" t="s">
        <v>4104</v>
      </c>
      <c r="H81" t="s">
        <v>236</v>
      </c>
      <c r="I81" s="91">
        <v>5.7</v>
      </c>
      <c r="J81" t="s">
        <v>105</v>
      </c>
      <c r="K81" s="91">
        <v>5.5</v>
      </c>
      <c r="L81" s="91">
        <v>0.53</v>
      </c>
      <c r="M81" s="91">
        <v>75319.03</v>
      </c>
      <c r="N81" s="91">
        <v>122.62</v>
      </c>
      <c r="O81" s="91">
        <v>92.356194586000001</v>
      </c>
      <c r="P81" s="91">
        <v>0</v>
      </c>
      <c r="Q81" s="91">
        <f>O81/'סכום נכסי הקרן'!$C$42*100</f>
        <v>5.580500618568722E-4</v>
      </c>
    </row>
    <row r="82" spans="2:17">
      <c r="B82" t="s">
        <v>4055</v>
      </c>
      <c r="C82" t="s">
        <v>3983</v>
      </c>
      <c r="D82" t="s">
        <v>4101</v>
      </c>
      <c r="E82" t="s">
        <v>4057</v>
      </c>
      <c r="F82" t="s">
        <v>676</v>
      </c>
      <c r="G82" t="s">
        <v>4105</v>
      </c>
      <c r="H82" t="s">
        <v>236</v>
      </c>
      <c r="I82" s="91">
        <v>5.56</v>
      </c>
      <c r="J82" t="s">
        <v>105</v>
      </c>
      <c r="K82" s="91">
        <v>5.5</v>
      </c>
      <c r="L82" s="91">
        <v>2.65</v>
      </c>
      <c r="M82" s="91">
        <v>865552.53</v>
      </c>
      <c r="N82" s="91">
        <v>116.32</v>
      </c>
      <c r="O82" s="91">
        <v>1006.810702896</v>
      </c>
      <c r="P82" s="91">
        <v>0.05</v>
      </c>
      <c r="Q82" s="91">
        <f>O82/'סכום נכסי הקרן'!$C$42*100</f>
        <v>6.0835201964291744E-3</v>
      </c>
    </row>
    <row r="83" spans="2:17">
      <c r="B83" t="s">
        <v>4055</v>
      </c>
      <c r="C83" t="s">
        <v>3983</v>
      </c>
      <c r="D83" t="s">
        <v>4106</v>
      </c>
      <c r="E83" t="s">
        <v>4057</v>
      </c>
      <c r="F83" t="s">
        <v>676</v>
      </c>
      <c r="G83" t="s">
        <v>4058</v>
      </c>
      <c r="H83" t="s">
        <v>236</v>
      </c>
      <c r="I83" s="91">
        <v>5.67</v>
      </c>
      <c r="J83" t="s">
        <v>105</v>
      </c>
      <c r="K83" s="91">
        <v>5.59</v>
      </c>
      <c r="L83" s="91">
        <v>0.72</v>
      </c>
      <c r="M83" s="91">
        <v>170972.74</v>
      </c>
      <c r="N83" s="91">
        <v>119.03</v>
      </c>
      <c r="O83" s="91">
        <v>203.50885242199999</v>
      </c>
      <c r="P83" s="91">
        <v>0.01</v>
      </c>
      <c r="Q83" s="91">
        <f>O83/'סכום נכסי הקרן'!$C$42*100</f>
        <v>1.2296752610001281E-3</v>
      </c>
    </row>
    <row r="84" spans="2:17">
      <c r="B84" t="s">
        <v>4055</v>
      </c>
      <c r="C84" t="s">
        <v>3983</v>
      </c>
      <c r="D84" t="s">
        <v>4107</v>
      </c>
      <c r="E84" t="s">
        <v>4057</v>
      </c>
      <c r="F84" t="s">
        <v>676</v>
      </c>
      <c r="G84" t="s">
        <v>4058</v>
      </c>
      <c r="H84" t="s">
        <v>236</v>
      </c>
      <c r="I84" s="91">
        <v>5.55</v>
      </c>
      <c r="J84" t="s">
        <v>105</v>
      </c>
      <c r="K84" s="91">
        <v>5.5</v>
      </c>
      <c r="L84" s="91">
        <v>1.86</v>
      </c>
      <c r="M84" s="91">
        <v>4388735.25</v>
      </c>
      <c r="N84" s="91">
        <v>128.88</v>
      </c>
      <c r="O84" s="91">
        <v>5656.2019902000002</v>
      </c>
      <c r="P84" s="91">
        <v>0.3</v>
      </c>
      <c r="Q84" s="91">
        <f>O84/'סכום נכסי הקרן'!$C$42*100</f>
        <v>3.4176850666653061E-2</v>
      </c>
    </row>
    <row r="85" spans="2:17">
      <c r="B85" t="s">
        <v>4108</v>
      </c>
      <c r="C85" t="s">
        <v>3983</v>
      </c>
      <c r="D85" t="s">
        <v>4109</v>
      </c>
      <c r="E85" t="s">
        <v>4110</v>
      </c>
      <c r="F85" t="s">
        <v>232</v>
      </c>
      <c r="G85" t="s">
        <v>419</v>
      </c>
      <c r="H85" t="s">
        <v>153</v>
      </c>
      <c r="I85" s="91">
        <v>6.37</v>
      </c>
      <c r="J85" t="s">
        <v>105</v>
      </c>
      <c r="K85" s="91">
        <v>5.35</v>
      </c>
      <c r="L85" s="91">
        <v>2.96</v>
      </c>
      <c r="M85" s="91">
        <v>322668.40999999997</v>
      </c>
      <c r="N85" s="91">
        <v>119.59</v>
      </c>
      <c r="O85" s="91">
        <v>385.879151519</v>
      </c>
      <c r="P85" s="91">
        <v>0.02</v>
      </c>
      <c r="Q85" s="91">
        <f>O85/'סכום נכסי הקרן'!$C$42*100</f>
        <v>2.3316236159333708E-3</v>
      </c>
    </row>
    <row r="86" spans="2:17">
      <c r="B86" t="s">
        <v>4108</v>
      </c>
      <c r="C86" t="s">
        <v>3983</v>
      </c>
      <c r="D86" t="s">
        <v>4111</v>
      </c>
      <c r="E86" t="s">
        <v>4110</v>
      </c>
      <c r="F86" t="s">
        <v>232</v>
      </c>
      <c r="G86" t="s">
        <v>419</v>
      </c>
      <c r="H86" t="s">
        <v>153</v>
      </c>
      <c r="I86" s="91">
        <v>6.37</v>
      </c>
      <c r="J86" t="s">
        <v>105</v>
      </c>
      <c r="K86" s="91">
        <v>5.35</v>
      </c>
      <c r="L86" s="91">
        <v>2.96</v>
      </c>
      <c r="M86" s="91">
        <v>412295.43</v>
      </c>
      <c r="N86" s="91">
        <v>119.59</v>
      </c>
      <c r="O86" s="91">
        <v>493.06410473699998</v>
      </c>
      <c r="P86" s="91">
        <v>0.03</v>
      </c>
      <c r="Q86" s="91">
        <f>O86/'סכום נכסי הקרן'!$C$42*100</f>
        <v>2.9792744859324896E-3</v>
      </c>
    </row>
    <row r="87" spans="2:17">
      <c r="B87" t="s">
        <v>4108</v>
      </c>
      <c r="C87" t="s">
        <v>3983</v>
      </c>
      <c r="D87" t="s">
        <v>4112</v>
      </c>
      <c r="E87" t="s">
        <v>4110</v>
      </c>
      <c r="F87" t="s">
        <v>232</v>
      </c>
      <c r="G87" t="s">
        <v>4113</v>
      </c>
      <c r="H87" t="s">
        <v>153</v>
      </c>
      <c r="I87" s="91">
        <v>6.54</v>
      </c>
      <c r="J87" t="s">
        <v>105</v>
      </c>
      <c r="K87" s="91">
        <v>5.35</v>
      </c>
      <c r="L87" s="91">
        <v>1.88</v>
      </c>
      <c r="M87" s="91">
        <v>2741031.95</v>
      </c>
      <c r="N87" s="91">
        <v>129.26</v>
      </c>
      <c r="O87" s="91">
        <v>3543.0578985699999</v>
      </c>
      <c r="P87" s="91">
        <v>0.19</v>
      </c>
      <c r="Q87" s="91">
        <f>O87/'סכום נכסי הקרן'!$C$42*100</f>
        <v>2.1408457638630189E-2</v>
      </c>
    </row>
    <row r="88" spans="2:17">
      <c r="B88" t="s">
        <v>4108</v>
      </c>
      <c r="C88" t="s">
        <v>3983</v>
      </c>
      <c r="D88" t="s">
        <v>4114</v>
      </c>
      <c r="E88" t="s">
        <v>4110</v>
      </c>
      <c r="F88" t="s">
        <v>232</v>
      </c>
      <c r="G88" t="s">
        <v>419</v>
      </c>
      <c r="H88" t="s">
        <v>153</v>
      </c>
      <c r="I88" s="91">
        <v>6.37</v>
      </c>
      <c r="J88" t="s">
        <v>105</v>
      </c>
      <c r="K88" s="91">
        <v>5.35</v>
      </c>
      <c r="L88" s="91">
        <v>2.96</v>
      </c>
      <c r="M88" s="91">
        <v>483998.85</v>
      </c>
      <c r="N88" s="91">
        <v>119.59</v>
      </c>
      <c r="O88" s="91">
        <v>578.81422471500002</v>
      </c>
      <c r="P88" s="91">
        <v>0.03</v>
      </c>
      <c r="Q88" s="91">
        <f>O88/'סכום נכסי הקרן'!$C$42*100</f>
        <v>3.4974082177570251E-3</v>
      </c>
    </row>
    <row r="89" spans="2:17">
      <c r="B89" t="s">
        <v>4108</v>
      </c>
      <c r="C89" t="s">
        <v>3983</v>
      </c>
      <c r="D89" t="s">
        <v>4115</v>
      </c>
      <c r="E89" t="s">
        <v>4110</v>
      </c>
      <c r="F89" t="s">
        <v>232</v>
      </c>
      <c r="G89" t="s">
        <v>4113</v>
      </c>
      <c r="H89" t="s">
        <v>153</v>
      </c>
      <c r="I89" s="91">
        <v>6.54</v>
      </c>
      <c r="J89" t="s">
        <v>105</v>
      </c>
      <c r="K89" s="91">
        <v>5.35</v>
      </c>
      <c r="L89" s="91">
        <v>1.88</v>
      </c>
      <c r="M89" s="91">
        <v>1974472.24</v>
      </c>
      <c r="N89" s="91">
        <v>129.26</v>
      </c>
      <c r="O89" s="91">
        <v>2552.2028174239999</v>
      </c>
      <c r="P89" s="91">
        <v>0.13</v>
      </c>
      <c r="Q89" s="91">
        <f>O89/'סכום נכסי הקרן'!$C$42*100</f>
        <v>1.5421347171342263E-2</v>
      </c>
    </row>
    <row r="90" spans="2:17">
      <c r="B90" t="s">
        <v>4108</v>
      </c>
      <c r="C90" t="s">
        <v>3983</v>
      </c>
      <c r="D90" t="s">
        <v>4116</v>
      </c>
      <c r="E90" t="s">
        <v>4110</v>
      </c>
      <c r="F90" t="s">
        <v>232</v>
      </c>
      <c r="G90" t="s">
        <v>419</v>
      </c>
      <c r="H90" t="s">
        <v>153</v>
      </c>
      <c r="I90" s="91">
        <v>6.37</v>
      </c>
      <c r="J90" t="s">
        <v>105</v>
      </c>
      <c r="K90" s="91">
        <v>5.35</v>
      </c>
      <c r="L90" s="91">
        <v>2.96</v>
      </c>
      <c r="M90" s="91">
        <v>394369.17</v>
      </c>
      <c r="N90" s="91">
        <v>119.59</v>
      </c>
      <c r="O90" s="91">
        <v>471.62609040299998</v>
      </c>
      <c r="P90" s="91">
        <v>0.02</v>
      </c>
      <c r="Q90" s="91">
        <f>O90/'סכום נכסי הקרן'!$C$42*100</f>
        <v>2.8497381264191374E-3</v>
      </c>
    </row>
    <row r="91" spans="2:17">
      <c r="B91" t="s">
        <v>4108</v>
      </c>
      <c r="C91" t="s">
        <v>3983</v>
      </c>
      <c r="D91" t="s">
        <v>4117</v>
      </c>
      <c r="E91" t="s">
        <v>4110</v>
      </c>
      <c r="F91" t="s">
        <v>232</v>
      </c>
      <c r="G91" t="s">
        <v>4113</v>
      </c>
      <c r="H91" t="s">
        <v>153</v>
      </c>
      <c r="I91" s="91">
        <v>6.54</v>
      </c>
      <c r="J91" t="s">
        <v>105</v>
      </c>
      <c r="K91" s="91">
        <v>5.35</v>
      </c>
      <c r="L91" s="91">
        <v>1.88</v>
      </c>
      <c r="M91" s="91">
        <v>2371302.56</v>
      </c>
      <c r="N91" s="91">
        <v>129.26</v>
      </c>
      <c r="O91" s="91">
        <v>3065.1456890559998</v>
      </c>
      <c r="P91" s="91">
        <v>0.16</v>
      </c>
      <c r="Q91" s="91">
        <f>O91/'סכום נכסי הקרן'!$C$42*100</f>
        <v>1.8520736470851909E-2</v>
      </c>
    </row>
    <row r="92" spans="2:17">
      <c r="B92" t="s">
        <v>4108</v>
      </c>
      <c r="C92" t="s">
        <v>3983</v>
      </c>
      <c r="D92" t="s">
        <v>4118</v>
      </c>
      <c r="E92" t="s">
        <v>4110</v>
      </c>
      <c r="F92" t="s">
        <v>232</v>
      </c>
      <c r="G92" t="s">
        <v>419</v>
      </c>
      <c r="H92" t="s">
        <v>153</v>
      </c>
      <c r="I92" s="91">
        <v>6.37</v>
      </c>
      <c r="J92" t="s">
        <v>105</v>
      </c>
      <c r="K92" s="91">
        <v>5.35</v>
      </c>
      <c r="L92" s="91">
        <v>2.96</v>
      </c>
      <c r="M92" s="91">
        <v>412295.35</v>
      </c>
      <c r="N92" s="91">
        <v>119.59</v>
      </c>
      <c r="O92" s="91">
        <v>493.06400906499999</v>
      </c>
      <c r="P92" s="91">
        <v>0.03</v>
      </c>
      <c r="Q92" s="91">
        <f>O92/'סכום נכסי הקרן'!$C$42*100</f>
        <v>2.9792739078471136E-3</v>
      </c>
    </row>
    <row r="93" spans="2:17">
      <c r="B93" t="s">
        <v>4108</v>
      </c>
      <c r="C93" t="s">
        <v>3983</v>
      </c>
      <c r="D93" t="s">
        <v>4119</v>
      </c>
      <c r="E93" t="s">
        <v>4110</v>
      </c>
      <c r="F93" t="s">
        <v>232</v>
      </c>
      <c r="G93" t="s">
        <v>4120</v>
      </c>
      <c r="H93" t="s">
        <v>153</v>
      </c>
      <c r="I93" s="91">
        <v>6.47</v>
      </c>
      <c r="J93" t="s">
        <v>105</v>
      </c>
      <c r="K93" s="91">
        <v>5.35</v>
      </c>
      <c r="L93" s="91">
        <v>2.31</v>
      </c>
      <c r="M93" s="91">
        <v>2175670.4</v>
      </c>
      <c r="N93" s="91">
        <v>129.43</v>
      </c>
      <c r="O93" s="91">
        <v>2815.9701987200001</v>
      </c>
      <c r="P93" s="91">
        <v>0.15</v>
      </c>
      <c r="Q93" s="91">
        <f>O93/'סכום נכסי הקרן'!$C$42*100</f>
        <v>1.7015126604415301E-2</v>
      </c>
    </row>
    <row r="94" spans="2:17">
      <c r="B94" t="s">
        <v>4108</v>
      </c>
      <c r="C94" t="s">
        <v>3983</v>
      </c>
      <c r="D94" t="s">
        <v>4121</v>
      </c>
      <c r="E94" t="s">
        <v>4110</v>
      </c>
      <c r="F94" t="s">
        <v>232</v>
      </c>
      <c r="G94" t="s">
        <v>4120</v>
      </c>
      <c r="H94" t="s">
        <v>153</v>
      </c>
      <c r="I94" s="91">
        <v>6.47</v>
      </c>
      <c r="J94" t="s">
        <v>105</v>
      </c>
      <c r="K94" s="91">
        <v>5.35</v>
      </c>
      <c r="L94" s="91">
        <v>2.31</v>
      </c>
      <c r="M94" s="91">
        <v>2047690.65</v>
      </c>
      <c r="N94" s="91">
        <v>129.43</v>
      </c>
      <c r="O94" s="91">
        <v>2650.3260082950001</v>
      </c>
      <c r="P94" s="91">
        <v>0.14000000000000001</v>
      </c>
      <c r="Q94" s="91">
        <f>O94/'סכום נכסי הקרן'!$C$42*100</f>
        <v>1.6014243543703795E-2</v>
      </c>
    </row>
    <row r="95" spans="2:17">
      <c r="B95" t="s">
        <v>4122</v>
      </c>
      <c r="C95" t="s">
        <v>3983</v>
      </c>
      <c r="D95" t="s">
        <v>4123</v>
      </c>
      <c r="E95" t="s">
        <v>4124</v>
      </c>
      <c r="F95" t="s">
        <v>232</v>
      </c>
      <c r="G95" t="s">
        <v>4125</v>
      </c>
      <c r="H95" t="s">
        <v>153</v>
      </c>
      <c r="I95" s="91">
        <v>5.99</v>
      </c>
      <c r="J95" t="s">
        <v>105</v>
      </c>
      <c r="K95" s="91">
        <v>2.56</v>
      </c>
      <c r="L95" s="91">
        <v>2.39</v>
      </c>
      <c r="M95" s="91">
        <v>55729832.920000002</v>
      </c>
      <c r="N95" s="91">
        <v>101.95</v>
      </c>
      <c r="O95" s="91">
        <v>56816.564661939999</v>
      </c>
      <c r="P95" s="91">
        <v>2.98</v>
      </c>
      <c r="Q95" s="91">
        <f>O95/'סכום נכסי הקרן'!$C$42*100</f>
        <v>0.34330655963272971</v>
      </c>
    </row>
    <row r="96" spans="2:17">
      <c r="B96" t="s">
        <v>4126</v>
      </c>
      <c r="C96" t="s">
        <v>3983</v>
      </c>
      <c r="D96" t="s">
        <v>4127</v>
      </c>
      <c r="E96" t="s">
        <v>597</v>
      </c>
      <c r="F96" t="s">
        <v>4128</v>
      </c>
      <c r="G96" t="s">
        <v>4129</v>
      </c>
      <c r="H96" t="s">
        <v>3988</v>
      </c>
      <c r="I96" s="91">
        <v>2.81</v>
      </c>
      <c r="J96" t="s">
        <v>105</v>
      </c>
      <c r="K96" s="91">
        <v>4.1500000000000004</v>
      </c>
      <c r="L96" s="91">
        <v>2.97</v>
      </c>
      <c r="M96" s="91">
        <v>55374465</v>
      </c>
      <c r="N96" s="91">
        <v>104.11060389243313</v>
      </c>
      <c r="O96" s="91">
        <v>57650.689912225302</v>
      </c>
      <c r="P96" s="91">
        <v>3.02</v>
      </c>
      <c r="Q96" s="91">
        <f>O96/'סכום נכסי הקרן'!$C$42*100</f>
        <v>0.34834665087517086</v>
      </c>
    </row>
    <row r="97" spans="2:17">
      <c r="B97" t="s">
        <v>4126</v>
      </c>
      <c r="C97" t="s">
        <v>3983</v>
      </c>
      <c r="D97" t="s">
        <v>4130</v>
      </c>
      <c r="E97" t="s">
        <v>597</v>
      </c>
      <c r="F97" t="s">
        <v>4128</v>
      </c>
      <c r="G97" t="s">
        <v>4131</v>
      </c>
      <c r="H97" t="s">
        <v>3988</v>
      </c>
      <c r="I97" s="91">
        <v>3.88</v>
      </c>
      <c r="J97" t="s">
        <v>105</v>
      </c>
      <c r="K97" s="91">
        <v>4</v>
      </c>
      <c r="L97" s="91">
        <v>2.48</v>
      </c>
      <c r="M97" s="91">
        <v>20651101</v>
      </c>
      <c r="N97" s="91">
        <v>103.81998407627312</v>
      </c>
      <c r="O97" s="91">
        <v>21439.969777771599</v>
      </c>
      <c r="P97" s="91">
        <v>1.1200000000000001</v>
      </c>
      <c r="Q97" s="91">
        <f>O97/'סכום נכסי הקרן'!$C$42*100</f>
        <v>0.12954817502310326</v>
      </c>
    </row>
    <row r="98" spans="2:17">
      <c r="B98" t="s">
        <v>4016</v>
      </c>
      <c r="C98" t="s">
        <v>3983</v>
      </c>
      <c r="D98" t="s">
        <v>4132</v>
      </c>
      <c r="E98" t="s">
        <v>875</v>
      </c>
      <c r="F98" t="s">
        <v>814</v>
      </c>
      <c r="G98" t="s">
        <v>4133</v>
      </c>
      <c r="H98" t="s">
        <v>236</v>
      </c>
      <c r="I98" s="91">
        <v>4.71</v>
      </c>
      <c r="J98" t="s">
        <v>105</v>
      </c>
      <c r="K98" s="91">
        <v>5</v>
      </c>
      <c r="L98" s="91">
        <v>1.7</v>
      </c>
      <c r="M98" s="91">
        <v>6399167.0199999996</v>
      </c>
      <c r="N98" s="91">
        <v>117.74</v>
      </c>
      <c r="O98" s="91">
        <v>7534.3792493479996</v>
      </c>
      <c r="P98" s="91">
        <v>0.39</v>
      </c>
      <c r="Q98" s="91">
        <f>O98/'סכום נכסי הקרן'!$C$42*100</f>
        <v>4.5525487759639049E-2</v>
      </c>
    </row>
    <row r="99" spans="2:17">
      <c r="B99" t="s">
        <v>4016</v>
      </c>
      <c r="C99" t="s">
        <v>3983</v>
      </c>
      <c r="D99" t="s">
        <v>4134</v>
      </c>
      <c r="E99" t="s">
        <v>875</v>
      </c>
      <c r="F99" t="s">
        <v>814</v>
      </c>
      <c r="G99" t="s">
        <v>4133</v>
      </c>
      <c r="H99" t="s">
        <v>236</v>
      </c>
      <c r="I99" s="91">
        <v>4.71</v>
      </c>
      <c r="J99" t="s">
        <v>105</v>
      </c>
      <c r="K99" s="91">
        <v>5</v>
      </c>
      <c r="L99" s="91">
        <v>1.68</v>
      </c>
      <c r="M99" s="91">
        <v>2058099.2</v>
      </c>
      <c r="N99" s="91">
        <v>117.74</v>
      </c>
      <c r="O99" s="91">
        <v>2423.20599808</v>
      </c>
      <c r="P99" s="91">
        <v>0.13</v>
      </c>
      <c r="Q99" s="91">
        <f>O99/'סכום נכסי הקרן'!$C$42*100</f>
        <v>1.4641900991939249E-2</v>
      </c>
    </row>
    <row r="100" spans="2:17">
      <c r="B100" t="s">
        <v>4016</v>
      </c>
      <c r="C100" t="s">
        <v>3983</v>
      </c>
      <c r="D100" t="s">
        <v>4135</v>
      </c>
      <c r="E100" t="s">
        <v>875</v>
      </c>
      <c r="F100" t="s">
        <v>814</v>
      </c>
      <c r="G100" t="s">
        <v>591</v>
      </c>
      <c r="H100" t="s">
        <v>236</v>
      </c>
      <c r="I100" s="91">
        <v>8.24</v>
      </c>
      <c r="J100" t="s">
        <v>105</v>
      </c>
      <c r="K100" s="91">
        <v>4.0999999999999996</v>
      </c>
      <c r="L100" s="91">
        <v>4.1500000000000004</v>
      </c>
      <c r="M100" s="91">
        <v>4927895.8</v>
      </c>
      <c r="N100" s="91">
        <v>103.89</v>
      </c>
      <c r="O100" s="91">
        <v>5119.5909466200001</v>
      </c>
      <c r="P100" s="91">
        <v>0.27</v>
      </c>
      <c r="Q100" s="91">
        <f>O100/'סכום נכסי הקרן'!$C$42*100</f>
        <v>3.0934449575905937E-2</v>
      </c>
    </row>
    <row r="101" spans="2:17">
      <c r="B101" t="s">
        <v>4016</v>
      </c>
      <c r="C101" t="s">
        <v>3983</v>
      </c>
      <c r="D101" t="s">
        <v>4136</v>
      </c>
      <c r="E101" t="s">
        <v>875</v>
      </c>
      <c r="F101" t="s">
        <v>814</v>
      </c>
      <c r="G101" t="s">
        <v>4137</v>
      </c>
      <c r="H101" t="s">
        <v>236</v>
      </c>
      <c r="I101" s="91">
        <v>6.53</v>
      </c>
      <c r="J101" t="s">
        <v>105</v>
      </c>
      <c r="K101" s="91">
        <v>5</v>
      </c>
      <c r="L101" s="91">
        <v>3.23</v>
      </c>
      <c r="M101" s="91">
        <v>6253133.5099999998</v>
      </c>
      <c r="N101" s="91">
        <v>115.15</v>
      </c>
      <c r="O101" s="91">
        <v>7200.4832367649997</v>
      </c>
      <c r="P101" s="91">
        <v>0.38</v>
      </c>
      <c r="Q101" s="91">
        <f>O101/'סכום נכסי הקרן'!$C$42*100</f>
        <v>4.3507965369170711E-2</v>
      </c>
    </row>
    <row r="102" spans="2:17">
      <c r="B102" t="s">
        <v>4016</v>
      </c>
      <c r="C102" t="s">
        <v>3983</v>
      </c>
      <c r="D102" t="s">
        <v>4138</v>
      </c>
      <c r="E102" t="s">
        <v>875</v>
      </c>
      <c r="F102" t="s">
        <v>814</v>
      </c>
      <c r="G102" t="s">
        <v>4139</v>
      </c>
      <c r="H102" t="s">
        <v>236</v>
      </c>
      <c r="I102" s="91">
        <v>8.52</v>
      </c>
      <c r="J102" t="s">
        <v>105</v>
      </c>
      <c r="K102" s="91">
        <v>4.0999999999999996</v>
      </c>
      <c r="L102" s="91">
        <v>3.22</v>
      </c>
      <c r="M102" s="91">
        <v>16606174</v>
      </c>
      <c r="N102" s="91">
        <v>110.69</v>
      </c>
      <c r="O102" s="91">
        <v>18381.374000600001</v>
      </c>
      <c r="P102" s="91">
        <v>0.96</v>
      </c>
      <c r="Q102" s="91">
        <f>O102/'סכום נכסי הקרן'!$C$42*100</f>
        <v>0.11106701552647201</v>
      </c>
    </row>
    <row r="103" spans="2:17">
      <c r="B103" t="s">
        <v>4035</v>
      </c>
      <c r="C103" t="s">
        <v>3983</v>
      </c>
      <c r="D103" t="s">
        <v>4140</v>
      </c>
      <c r="E103" t="s">
        <v>4037</v>
      </c>
      <c r="F103" t="s">
        <v>814</v>
      </c>
      <c r="G103" t="s">
        <v>4039</v>
      </c>
      <c r="H103" t="s">
        <v>236</v>
      </c>
      <c r="I103" s="91">
        <v>7.81</v>
      </c>
      <c r="J103" t="s">
        <v>105</v>
      </c>
      <c r="K103" s="91">
        <v>6</v>
      </c>
      <c r="L103" s="91">
        <v>3.83</v>
      </c>
      <c r="M103" s="91">
        <v>22925092.859999999</v>
      </c>
      <c r="N103" s="91">
        <v>145.16999999999999</v>
      </c>
      <c r="O103" s="91">
        <v>33280.357304862002</v>
      </c>
      <c r="P103" s="91">
        <v>1.74</v>
      </c>
      <c r="Q103" s="91">
        <f>O103/'סכום נכסי הקרן'!$C$42*100</f>
        <v>0.20109214694097344</v>
      </c>
    </row>
    <row r="104" spans="2:17">
      <c r="B104" t="s">
        <v>4141</v>
      </c>
      <c r="C104" t="s">
        <v>3983</v>
      </c>
      <c r="D104" t="s">
        <v>4142</v>
      </c>
      <c r="E104" t="s">
        <v>4143</v>
      </c>
      <c r="F104" t="s">
        <v>814</v>
      </c>
      <c r="G104" t="s">
        <v>4144</v>
      </c>
      <c r="H104" t="s">
        <v>236</v>
      </c>
      <c r="I104" s="91">
        <v>2.54</v>
      </c>
      <c r="J104" t="s">
        <v>105</v>
      </c>
      <c r="K104" s="91">
        <v>3.18</v>
      </c>
      <c r="L104" s="91">
        <v>3.21</v>
      </c>
      <c r="M104" s="91">
        <v>3248229.67</v>
      </c>
      <c r="N104" s="91">
        <v>97.48</v>
      </c>
      <c r="O104" s="91">
        <v>3166.3742823160001</v>
      </c>
      <c r="P104" s="91">
        <v>0.17</v>
      </c>
      <c r="Q104" s="91">
        <f>O104/'סכום נכסי הקרן'!$C$42*100</f>
        <v>1.9132396825456758E-2</v>
      </c>
    </row>
    <row r="105" spans="2:17">
      <c r="B105" t="s">
        <v>4141</v>
      </c>
      <c r="C105" t="s">
        <v>3983</v>
      </c>
      <c r="D105" t="s">
        <v>4145</v>
      </c>
      <c r="E105" t="s">
        <v>4143</v>
      </c>
      <c r="F105" t="s">
        <v>814</v>
      </c>
      <c r="G105" t="s">
        <v>4144</v>
      </c>
      <c r="H105" t="s">
        <v>236</v>
      </c>
      <c r="I105" s="91">
        <v>3.53</v>
      </c>
      <c r="J105" t="s">
        <v>105</v>
      </c>
      <c r="K105" s="91">
        <v>3.37</v>
      </c>
      <c r="L105" s="91">
        <v>3.53</v>
      </c>
      <c r="M105" s="91">
        <v>773687.01</v>
      </c>
      <c r="N105" s="91">
        <v>96.69</v>
      </c>
      <c r="O105" s="91">
        <v>748.07796996900004</v>
      </c>
      <c r="P105" s="91">
        <v>0.04</v>
      </c>
      <c r="Q105" s="91">
        <f>O105/'סכום נכסי הקרן'!$C$42*100</f>
        <v>4.5201619586678612E-3</v>
      </c>
    </row>
    <row r="106" spans="2:17">
      <c r="B106" t="s">
        <v>4141</v>
      </c>
      <c r="C106" t="s">
        <v>3983</v>
      </c>
      <c r="D106" t="s">
        <v>4146</v>
      </c>
      <c r="E106" t="s">
        <v>4143</v>
      </c>
      <c r="F106" t="s">
        <v>814</v>
      </c>
      <c r="G106" t="s">
        <v>4144</v>
      </c>
      <c r="H106" t="s">
        <v>236</v>
      </c>
      <c r="I106" s="91">
        <v>4.32</v>
      </c>
      <c r="J106" t="s">
        <v>105</v>
      </c>
      <c r="K106" s="91">
        <v>3.67</v>
      </c>
      <c r="L106" s="91">
        <v>3.8</v>
      </c>
      <c r="M106" s="91">
        <v>2552319.79</v>
      </c>
      <c r="N106" s="91">
        <v>95.8</v>
      </c>
      <c r="O106" s="91">
        <v>2445.12235882</v>
      </c>
      <c r="P106" s="91">
        <v>0.13</v>
      </c>
      <c r="Q106" s="91">
        <f>O106/'סכום נכסי הקרן'!$C$42*100</f>
        <v>1.4774327696195083E-2</v>
      </c>
    </row>
    <row r="107" spans="2:17">
      <c r="B107" t="s">
        <v>4141</v>
      </c>
      <c r="C107" t="s">
        <v>3983</v>
      </c>
      <c r="D107" t="s">
        <v>4147</v>
      </c>
      <c r="E107" t="s">
        <v>4143</v>
      </c>
      <c r="F107" t="s">
        <v>814</v>
      </c>
      <c r="G107" t="s">
        <v>4144</v>
      </c>
      <c r="H107" t="s">
        <v>236</v>
      </c>
      <c r="I107" s="91">
        <v>2.5499999999999998</v>
      </c>
      <c r="J107" t="s">
        <v>105</v>
      </c>
      <c r="K107" s="91">
        <v>2.35</v>
      </c>
      <c r="L107" s="91">
        <v>3.29</v>
      </c>
      <c r="M107" s="91">
        <v>3199399.49</v>
      </c>
      <c r="N107" s="91">
        <v>97.91</v>
      </c>
      <c r="O107" s="91">
        <v>3132.5320406589999</v>
      </c>
      <c r="P107" s="91">
        <v>0.16</v>
      </c>
      <c r="Q107" s="91">
        <f>O107/'סכום נכסי הקרן'!$C$42*100</f>
        <v>1.8927909566808631E-2</v>
      </c>
    </row>
    <row r="108" spans="2:17">
      <c r="B108" t="s">
        <v>4141</v>
      </c>
      <c r="C108" t="s">
        <v>3983</v>
      </c>
      <c r="D108" t="s">
        <v>4148</v>
      </c>
      <c r="E108" t="s">
        <v>4143</v>
      </c>
      <c r="F108" t="s">
        <v>814</v>
      </c>
      <c r="G108" t="s">
        <v>4144</v>
      </c>
      <c r="H108" t="s">
        <v>236</v>
      </c>
      <c r="I108" s="91">
        <v>3.63</v>
      </c>
      <c r="J108" t="s">
        <v>105</v>
      </c>
      <c r="K108" s="91">
        <v>2.2999999999999998</v>
      </c>
      <c r="L108" s="91">
        <v>2.4500000000000002</v>
      </c>
      <c r="M108" s="91">
        <v>1522810.61</v>
      </c>
      <c r="N108" s="91">
        <v>97.44</v>
      </c>
      <c r="O108" s="91">
        <v>1483.826658384</v>
      </c>
      <c r="P108" s="91">
        <v>0.08</v>
      </c>
      <c r="Q108" s="91">
        <f>O108/'סכום נכסי הקרן'!$C$42*100</f>
        <v>8.9658258680743504E-3</v>
      </c>
    </row>
    <row r="109" spans="2:17">
      <c r="B109" t="s">
        <v>4141</v>
      </c>
      <c r="C109" t="s">
        <v>3983</v>
      </c>
      <c r="D109" t="s">
        <v>4149</v>
      </c>
      <c r="E109" t="s">
        <v>4143</v>
      </c>
      <c r="F109" t="s">
        <v>814</v>
      </c>
      <c r="G109" t="s">
        <v>4150</v>
      </c>
      <c r="H109" t="s">
        <v>236</v>
      </c>
      <c r="I109" s="91">
        <v>3.64</v>
      </c>
      <c r="J109" t="s">
        <v>105</v>
      </c>
      <c r="K109" s="91">
        <v>3.84</v>
      </c>
      <c r="L109" s="91">
        <v>3.89</v>
      </c>
      <c r="M109" s="91">
        <v>630807.26</v>
      </c>
      <c r="N109" s="91">
        <v>96.31</v>
      </c>
      <c r="O109" s="91">
        <v>607.53047210600005</v>
      </c>
      <c r="P109" s="91">
        <v>0.03</v>
      </c>
      <c r="Q109" s="91">
        <f>O109/'סכום נכסי הקרן'!$C$42*100</f>
        <v>3.670922335620799E-3</v>
      </c>
    </row>
    <row r="110" spans="2:17">
      <c r="B110" t="s">
        <v>4141</v>
      </c>
      <c r="C110" t="s">
        <v>3983</v>
      </c>
      <c r="D110" t="s">
        <v>4151</v>
      </c>
      <c r="E110" t="s">
        <v>4143</v>
      </c>
      <c r="F110" t="s">
        <v>814</v>
      </c>
      <c r="G110" t="s">
        <v>4152</v>
      </c>
      <c r="H110" t="s">
        <v>236</v>
      </c>
      <c r="I110" s="91">
        <v>3.64</v>
      </c>
      <c r="J110" t="s">
        <v>105</v>
      </c>
      <c r="K110" s="91">
        <v>3.85</v>
      </c>
      <c r="L110" s="91">
        <v>3.89</v>
      </c>
      <c r="M110" s="91">
        <v>210991.79</v>
      </c>
      <c r="N110" s="91">
        <v>96.31</v>
      </c>
      <c r="O110" s="91">
        <v>203.20619294900001</v>
      </c>
      <c r="P110" s="91">
        <v>0.01</v>
      </c>
      <c r="Q110" s="91">
        <f>O110/'סכום נכסי הקרן'!$C$42*100</f>
        <v>1.2278464812589714E-3</v>
      </c>
    </row>
    <row r="111" spans="2:17">
      <c r="B111" t="s">
        <v>4153</v>
      </c>
      <c r="C111" t="s">
        <v>3983</v>
      </c>
      <c r="D111" t="s">
        <v>4154</v>
      </c>
      <c r="E111" t="s">
        <v>4155</v>
      </c>
      <c r="F111" t="s">
        <v>1299</v>
      </c>
      <c r="G111" t="s">
        <v>4156</v>
      </c>
      <c r="H111" t="s">
        <v>3988</v>
      </c>
      <c r="I111" s="91">
        <v>2.4</v>
      </c>
      <c r="J111" t="s">
        <v>105</v>
      </c>
      <c r="K111" s="91">
        <v>3.7</v>
      </c>
      <c r="L111" s="91">
        <v>1.38</v>
      </c>
      <c r="M111" s="91">
        <v>23883199.73</v>
      </c>
      <c r="N111" s="91">
        <v>108.16</v>
      </c>
      <c r="O111" s="91">
        <v>25832.068827968</v>
      </c>
      <c r="P111" s="91">
        <v>1.35</v>
      </c>
      <c r="Q111" s="91">
        <f>O111/'סכום נכסי הקרן'!$C$42*100</f>
        <v>0.15608685126058386</v>
      </c>
    </row>
    <row r="112" spans="2:17">
      <c r="B112" t="s">
        <v>4153</v>
      </c>
      <c r="C112" t="s">
        <v>3983</v>
      </c>
      <c r="D112" t="s">
        <v>4157</v>
      </c>
      <c r="E112" t="s">
        <v>4155</v>
      </c>
      <c r="F112" t="s">
        <v>1299</v>
      </c>
      <c r="G112" t="s">
        <v>4158</v>
      </c>
      <c r="H112" t="s">
        <v>3988</v>
      </c>
      <c r="I112" s="91">
        <v>5.16</v>
      </c>
      <c r="J112" t="s">
        <v>105</v>
      </c>
      <c r="K112" s="91">
        <v>3.7</v>
      </c>
      <c r="L112" s="91">
        <v>1.17</v>
      </c>
      <c r="M112" s="91">
        <v>9408533.2699999996</v>
      </c>
      <c r="N112" s="91">
        <v>108.67</v>
      </c>
      <c r="O112" s="91">
        <v>10224.253104509</v>
      </c>
      <c r="P112" s="91">
        <v>0.54</v>
      </c>
      <c r="Q112" s="91">
        <f>O112/'סכום נכסי הקרן'!$C$42*100</f>
        <v>6.17786939250577E-2</v>
      </c>
    </row>
    <row r="113" spans="2:17">
      <c r="B113" t="s">
        <v>4153</v>
      </c>
      <c r="C113" t="s">
        <v>3983</v>
      </c>
      <c r="D113" t="s">
        <v>4159</v>
      </c>
      <c r="E113" t="s">
        <v>4155</v>
      </c>
      <c r="F113" t="s">
        <v>814</v>
      </c>
      <c r="G113" t="s">
        <v>4160</v>
      </c>
      <c r="H113" t="s">
        <v>236</v>
      </c>
      <c r="I113" s="91">
        <v>2.64</v>
      </c>
      <c r="J113" t="s">
        <v>105</v>
      </c>
      <c r="K113" s="91">
        <v>3.88</v>
      </c>
      <c r="L113" s="91">
        <v>2.98</v>
      </c>
      <c r="M113" s="91">
        <v>3878353.43</v>
      </c>
      <c r="N113" s="91">
        <v>102</v>
      </c>
      <c r="O113" s="91">
        <v>3955.9204986</v>
      </c>
      <c r="P113" s="91">
        <v>0.21</v>
      </c>
      <c r="Q113" s="91">
        <f>O113/'סכום נכסי הקרן'!$C$42*100</f>
        <v>2.3903125164917119E-2</v>
      </c>
    </row>
    <row r="114" spans="2:17">
      <c r="B114" t="s">
        <v>4153</v>
      </c>
      <c r="C114" t="s">
        <v>3983</v>
      </c>
      <c r="D114" t="s">
        <v>4161</v>
      </c>
      <c r="E114" t="s">
        <v>4155</v>
      </c>
      <c r="F114" t="s">
        <v>814</v>
      </c>
      <c r="G114" t="s">
        <v>4160</v>
      </c>
      <c r="H114" t="s">
        <v>236</v>
      </c>
      <c r="I114" s="91">
        <v>0.75</v>
      </c>
      <c r="J114" t="s">
        <v>105</v>
      </c>
      <c r="K114" s="91">
        <v>2.2999999999999998</v>
      </c>
      <c r="L114" s="91">
        <v>0.97</v>
      </c>
      <c r="M114" s="91">
        <v>3878353.43</v>
      </c>
      <c r="N114" s="91">
        <v>104.68</v>
      </c>
      <c r="O114" s="91">
        <v>4059.8603705239998</v>
      </c>
      <c r="P114" s="91">
        <v>0.21</v>
      </c>
      <c r="Q114" s="91">
        <f>O114/'סכום נכסי הקרן'!$C$42*100</f>
        <v>2.4531168061407097E-2</v>
      </c>
    </row>
    <row r="115" spans="2:17">
      <c r="B115" t="s">
        <v>4162</v>
      </c>
      <c r="C115" t="s">
        <v>3983</v>
      </c>
      <c r="D115" t="s">
        <v>4163</v>
      </c>
      <c r="E115" t="s">
        <v>4164</v>
      </c>
      <c r="F115" t="s">
        <v>814</v>
      </c>
      <c r="G115" t="s">
        <v>4165</v>
      </c>
      <c r="H115" t="s">
        <v>236</v>
      </c>
      <c r="I115" s="91">
        <v>7.73</v>
      </c>
      <c r="J115" t="s">
        <v>105</v>
      </c>
      <c r="K115" s="91">
        <v>4.5</v>
      </c>
      <c r="L115" s="91">
        <v>2.91</v>
      </c>
      <c r="M115" s="91">
        <v>2938006.99</v>
      </c>
      <c r="N115" s="91">
        <v>114.13</v>
      </c>
      <c r="O115" s="91">
        <v>3353.1473776869998</v>
      </c>
      <c r="P115" s="91">
        <v>0.18</v>
      </c>
      <c r="Q115" s="91">
        <f>O115/'סכום נכסי הקרן'!$C$42*100</f>
        <v>2.0260948493184151E-2</v>
      </c>
    </row>
    <row r="116" spans="2:17">
      <c r="B116" t="s">
        <v>4162</v>
      </c>
      <c r="C116" t="s">
        <v>3983</v>
      </c>
      <c r="D116" t="s">
        <v>4166</v>
      </c>
      <c r="E116" t="s">
        <v>4164</v>
      </c>
      <c r="F116" t="s">
        <v>814</v>
      </c>
      <c r="G116" t="s">
        <v>1462</v>
      </c>
      <c r="H116" t="s">
        <v>236</v>
      </c>
      <c r="I116" s="91">
        <v>7.47</v>
      </c>
      <c r="J116" t="s">
        <v>105</v>
      </c>
      <c r="K116" s="91">
        <v>4.5</v>
      </c>
      <c r="L116" s="91">
        <v>2.89</v>
      </c>
      <c r="M116" s="91">
        <v>1986126.52</v>
      </c>
      <c r="N116" s="91">
        <v>114.6</v>
      </c>
      <c r="O116" s="91">
        <v>2276.1009919200001</v>
      </c>
      <c r="P116" s="91">
        <v>0.12</v>
      </c>
      <c r="Q116" s="91">
        <f>O116/'סכום נכסי הקרן'!$C$42*100</f>
        <v>1.3753038494355491E-2</v>
      </c>
    </row>
    <row r="117" spans="2:17">
      <c r="B117" t="s">
        <v>4162</v>
      </c>
      <c r="C117" t="s">
        <v>3983</v>
      </c>
      <c r="D117" t="s">
        <v>4167</v>
      </c>
      <c r="E117" t="s">
        <v>4164</v>
      </c>
      <c r="F117" t="s">
        <v>814</v>
      </c>
      <c r="G117" t="s">
        <v>4168</v>
      </c>
      <c r="H117" t="s">
        <v>236</v>
      </c>
      <c r="I117" s="91">
        <v>10.93</v>
      </c>
      <c r="J117" t="s">
        <v>105</v>
      </c>
      <c r="K117" s="91">
        <v>4.5</v>
      </c>
      <c r="L117" s="91">
        <v>3.42</v>
      </c>
      <c r="M117" s="91">
        <v>1827686.19</v>
      </c>
      <c r="N117" s="91">
        <v>113.21</v>
      </c>
      <c r="O117" s="91">
        <v>2069.1235356990001</v>
      </c>
      <c r="P117" s="91">
        <v>0.11</v>
      </c>
      <c r="Q117" s="91">
        <f>O117/'סכום נכסי הקרן'!$C$42*100</f>
        <v>1.2502404654742789E-2</v>
      </c>
    </row>
    <row r="118" spans="2:17">
      <c r="B118" t="s">
        <v>4162</v>
      </c>
      <c r="C118" t="s">
        <v>3983</v>
      </c>
      <c r="D118" t="s">
        <v>4169</v>
      </c>
      <c r="E118" t="s">
        <v>4164</v>
      </c>
      <c r="F118" t="s">
        <v>814</v>
      </c>
      <c r="G118" t="s">
        <v>4170</v>
      </c>
      <c r="H118" t="s">
        <v>236</v>
      </c>
      <c r="I118" s="91">
        <v>10.83</v>
      </c>
      <c r="J118" t="s">
        <v>105</v>
      </c>
      <c r="K118" s="91">
        <v>4.5</v>
      </c>
      <c r="L118" s="91">
        <v>3.66</v>
      </c>
      <c r="M118" s="91">
        <v>2170716.0099999998</v>
      </c>
      <c r="N118" s="91">
        <v>113.23</v>
      </c>
      <c r="O118" s="91">
        <v>2457.9017381230001</v>
      </c>
      <c r="P118" s="91">
        <v>0.13</v>
      </c>
      <c r="Q118" s="91">
        <f>O118/'סכום נכסי הקרן'!$C$42*100</f>
        <v>1.485154540143402E-2</v>
      </c>
    </row>
    <row r="119" spans="2:17">
      <c r="B119" t="s">
        <v>4162</v>
      </c>
      <c r="C119" t="s">
        <v>3983</v>
      </c>
      <c r="D119" t="s">
        <v>4171</v>
      </c>
      <c r="E119" t="s">
        <v>4164</v>
      </c>
      <c r="F119" t="s">
        <v>814</v>
      </c>
      <c r="G119" t="s">
        <v>1172</v>
      </c>
      <c r="H119" t="s">
        <v>236</v>
      </c>
      <c r="I119" s="91">
        <v>7.43</v>
      </c>
      <c r="J119" t="s">
        <v>105</v>
      </c>
      <c r="K119" s="91">
        <v>4.5</v>
      </c>
      <c r="L119" s="91">
        <v>3.06</v>
      </c>
      <c r="M119" s="91">
        <v>2110901.67</v>
      </c>
      <c r="N119" s="91">
        <v>113.9</v>
      </c>
      <c r="O119" s="91">
        <v>2404.3170021300002</v>
      </c>
      <c r="P119" s="91">
        <v>0.13</v>
      </c>
      <c r="Q119" s="91">
        <f>O119/'סכום נכסי הקרן'!$C$42*100</f>
        <v>1.4527766738080445E-2</v>
      </c>
    </row>
    <row r="120" spans="2:17">
      <c r="B120" t="s">
        <v>4162</v>
      </c>
      <c r="C120" t="s">
        <v>3983</v>
      </c>
      <c r="D120" t="s">
        <v>4172</v>
      </c>
      <c r="E120" t="s">
        <v>4164</v>
      </c>
      <c r="F120" t="s">
        <v>814</v>
      </c>
      <c r="G120" t="s">
        <v>4173</v>
      </c>
      <c r="H120" t="s">
        <v>236</v>
      </c>
      <c r="I120" s="91">
        <v>10.87</v>
      </c>
      <c r="J120" t="s">
        <v>105</v>
      </c>
      <c r="K120" s="91">
        <v>4.5</v>
      </c>
      <c r="L120" s="91">
        <v>4.1399999999999997</v>
      </c>
      <c r="M120" s="91">
        <v>1526856.31</v>
      </c>
      <c r="N120" s="91">
        <v>108.13</v>
      </c>
      <c r="O120" s="91">
        <v>1650.989728003</v>
      </c>
      <c r="P120" s="91">
        <v>0.09</v>
      </c>
      <c r="Q120" s="91">
        <f>O120/'סכום נכסי הקרן'!$C$42*100</f>
        <v>9.9758865549533712E-3</v>
      </c>
    </row>
    <row r="121" spans="2:17">
      <c r="B121" t="s">
        <v>4162</v>
      </c>
      <c r="C121" t="s">
        <v>3983</v>
      </c>
      <c r="D121" t="s">
        <v>4174</v>
      </c>
      <c r="E121" t="s">
        <v>4164</v>
      </c>
      <c r="F121" t="s">
        <v>814</v>
      </c>
      <c r="G121" t="s">
        <v>1474</v>
      </c>
      <c r="H121" t="s">
        <v>236</v>
      </c>
      <c r="I121" s="91">
        <v>10.89</v>
      </c>
      <c r="J121" t="s">
        <v>105</v>
      </c>
      <c r="K121" s="91">
        <v>4.5</v>
      </c>
      <c r="L121" s="91">
        <v>4.2699999999999996</v>
      </c>
      <c r="M121" s="91">
        <v>1996630.39</v>
      </c>
      <c r="N121" s="91">
        <v>103.95</v>
      </c>
      <c r="O121" s="91">
        <v>2075.4972904050001</v>
      </c>
      <c r="P121" s="91">
        <v>0.11</v>
      </c>
      <c r="Q121" s="91">
        <f>O121/'סכום נכסי הקרן'!$C$42*100</f>
        <v>1.2540917222566615E-2</v>
      </c>
    </row>
    <row r="122" spans="2:17">
      <c r="B122" t="s">
        <v>4162</v>
      </c>
      <c r="C122" t="s">
        <v>3983</v>
      </c>
      <c r="D122" t="s">
        <v>4175</v>
      </c>
      <c r="E122" t="s">
        <v>4164</v>
      </c>
      <c r="F122" t="s">
        <v>814</v>
      </c>
      <c r="G122" t="s">
        <v>649</v>
      </c>
      <c r="H122" t="s">
        <v>236</v>
      </c>
      <c r="I122" s="91">
        <v>10.91</v>
      </c>
      <c r="J122" t="s">
        <v>105</v>
      </c>
      <c r="K122" s="91">
        <v>4.5</v>
      </c>
      <c r="L122" s="91">
        <v>4.2699999999999996</v>
      </c>
      <c r="M122" s="91">
        <v>818113.15</v>
      </c>
      <c r="N122" s="91">
        <v>103.92</v>
      </c>
      <c r="O122" s="91">
        <v>850.18318548000002</v>
      </c>
      <c r="P122" s="91">
        <v>0.04</v>
      </c>
      <c r="Q122" s="91">
        <f>O122/'סכום נכסי הקרן'!$C$42*100</f>
        <v>5.1371191870080183E-3</v>
      </c>
    </row>
    <row r="123" spans="2:17">
      <c r="B123" t="s">
        <v>4162</v>
      </c>
      <c r="C123" t="s">
        <v>3983</v>
      </c>
      <c r="D123" t="s">
        <v>4176</v>
      </c>
      <c r="E123" t="s">
        <v>4164</v>
      </c>
      <c r="F123" t="s">
        <v>814</v>
      </c>
      <c r="G123" t="s">
        <v>4177</v>
      </c>
      <c r="H123" t="s">
        <v>236</v>
      </c>
      <c r="I123" s="91">
        <v>11.03</v>
      </c>
      <c r="J123" t="s">
        <v>105</v>
      </c>
      <c r="K123" s="91">
        <v>4.5</v>
      </c>
      <c r="L123" s="91">
        <v>4.2699999999999996</v>
      </c>
      <c r="M123" s="91">
        <v>618950.65</v>
      </c>
      <c r="N123" s="91">
        <v>106.33</v>
      </c>
      <c r="O123" s="91">
        <v>658.13022614500005</v>
      </c>
      <c r="P123" s="91">
        <v>0.03</v>
      </c>
      <c r="Q123" s="91">
        <f>O123/'סכום נכסי הקרן'!$C$42*100</f>
        <v>3.9766646412450592E-3</v>
      </c>
    </row>
    <row r="124" spans="2:17">
      <c r="B124" t="s">
        <v>4162</v>
      </c>
      <c r="C124" t="s">
        <v>3983</v>
      </c>
      <c r="D124" t="s">
        <v>4178</v>
      </c>
      <c r="E124" t="s">
        <v>4164</v>
      </c>
      <c r="F124" t="s">
        <v>814</v>
      </c>
      <c r="G124" t="s">
        <v>4179</v>
      </c>
      <c r="H124" t="s">
        <v>236</v>
      </c>
      <c r="I124" s="91">
        <v>11.14</v>
      </c>
      <c r="J124" t="s">
        <v>105</v>
      </c>
      <c r="K124" s="91">
        <v>4.5</v>
      </c>
      <c r="L124" s="91">
        <v>4.2699999999999996</v>
      </c>
      <c r="M124" s="91">
        <v>3966695.92</v>
      </c>
      <c r="N124" s="91">
        <v>102.2</v>
      </c>
      <c r="O124" s="91">
        <v>4053.96323024</v>
      </c>
      <c r="P124" s="91">
        <v>0.21</v>
      </c>
      <c r="Q124" s="91">
        <f>O124/'סכום נכסי הקרן'!$C$42*100</f>
        <v>2.4495535373042047E-2</v>
      </c>
    </row>
    <row r="125" spans="2:17">
      <c r="B125" t="s">
        <v>4162</v>
      </c>
      <c r="C125" t="s">
        <v>3983</v>
      </c>
      <c r="D125" t="s">
        <v>4180</v>
      </c>
      <c r="E125" t="s">
        <v>4164</v>
      </c>
      <c r="F125" t="s">
        <v>814</v>
      </c>
      <c r="G125" t="s">
        <v>4181</v>
      </c>
      <c r="H125" t="s">
        <v>236</v>
      </c>
      <c r="I125" s="91">
        <v>11.26</v>
      </c>
      <c r="J125" t="s">
        <v>105</v>
      </c>
      <c r="K125" s="91">
        <v>4.5</v>
      </c>
      <c r="L125" s="91">
        <v>4.2699999999999996</v>
      </c>
      <c r="M125" s="91">
        <v>746034.71</v>
      </c>
      <c r="N125" s="91">
        <v>97.12</v>
      </c>
      <c r="O125" s="91">
        <v>724.54891035200001</v>
      </c>
      <c r="P125" s="91">
        <v>0.04</v>
      </c>
      <c r="Q125" s="91">
        <f>O125/'סכום נכסי הקרן'!$C$42*100</f>
        <v>4.3779907352479294E-3</v>
      </c>
    </row>
    <row r="126" spans="2:17">
      <c r="B126" t="s">
        <v>4162</v>
      </c>
      <c r="C126" t="s">
        <v>3983</v>
      </c>
      <c r="D126" t="s">
        <v>4182</v>
      </c>
      <c r="E126" t="s">
        <v>4164</v>
      </c>
      <c r="F126" t="s">
        <v>814</v>
      </c>
      <c r="G126" t="s">
        <v>4183</v>
      </c>
      <c r="H126" t="s">
        <v>236</v>
      </c>
      <c r="I126" s="91">
        <v>11.37</v>
      </c>
      <c r="J126" t="s">
        <v>105</v>
      </c>
      <c r="K126" s="91">
        <v>4.5</v>
      </c>
      <c r="L126" s="91">
        <v>4.2699999999999996</v>
      </c>
      <c r="M126" s="91">
        <v>940097.62</v>
      </c>
      <c r="N126" s="91">
        <v>95.74</v>
      </c>
      <c r="O126" s="91">
        <v>900.04946138800005</v>
      </c>
      <c r="P126" s="91">
        <v>0.05</v>
      </c>
      <c r="Q126" s="91">
        <f>O126/'סכום נכסי הקרן'!$C$42*100</f>
        <v>5.4384295482650374E-3</v>
      </c>
    </row>
    <row r="127" spans="2:17">
      <c r="B127" t="s">
        <v>4162</v>
      </c>
      <c r="C127" t="s">
        <v>3983</v>
      </c>
      <c r="D127" t="s">
        <v>4184</v>
      </c>
      <c r="E127" t="s">
        <v>4164</v>
      </c>
      <c r="F127" t="s">
        <v>814</v>
      </c>
      <c r="G127" t="s">
        <v>3003</v>
      </c>
      <c r="H127" t="s">
        <v>236</v>
      </c>
      <c r="I127" s="91">
        <v>11.5</v>
      </c>
      <c r="J127" t="s">
        <v>105</v>
      </c>
      <c r="K127" s="91">
        <v>4.5</v>
      </c>
      <c r="L127" s="91">
        <v>4.28</v>
      </c>
      <c r="M127" s="91">
        <v>291274.71999999997</v>
      </c>
      <c r="N127" s="91">
        <v>90.69</v>
      </c>
      <c r="O127" s="91">
        <v>264.15704356800001</v>
      </c>
      <c r="P127" s="91">
        <v>0.01</v>
      </c>
      <c r="Q127" s="91">
        <f>O127/'סכום נכסי הקרן'!$C$42*100</f>
        <v>1.5961339156929356E-3</v>
      </c>
    </row>
    <row r="128" spans="2:17">
      <c r="B128" t="s">
        <v>4162</v>
      </c>
      <c r="C128" t="s">
        <v>3983</v>
      </c>
      <c r="D128" t="s">
        <v>4185</v>
      </c>
      <c r="E128" t="s">
        <v>4164</v>
      </c>
      <c r="F128" t="s">
        <v>814</v>
      </c>
      <c r="G128" t="s">
        <v>4186</v>
      </c>
      <c r="H128" t="s">
        <v>236</v>
      </c>
      <c r="I128" s="91">
        <v>10.92</v>
      </c>
      <c r="J128" t="s">
        <v>105</v>
      </c>
      <c r="K128" s="91">
        <v>4.5</v>
      </c>
      <c r="L128" s="91">
        <v>6.19</v>
      </c>
      <c r="M128" s="91">
        <v>309444.7</v>
      </c>
      <c r="N128" s="91">
        <v>90.86</v>
      </c>
      <c r="O128" s="91">
        <v>281.16145441999998</v>
      </c>
      <c r="P128" s="91">
        <v>0.01</v>
      </c>
      <c r="Q128" s="91">
        <f>O128/'סכום נכסי הקרן'!$C$42*100</f>
        <v>1.698880813941997E-3</v>
      </c>
    </row>
    <row r="129" spans="2:17">
      <c r="B129" t="s">
        <v>4162</v>
      </c>
      <c r="C129" t="s">
        <v>3983</v>
      </c>
      <c r="D129" t="s">
        <v>4187</v>
      </c>
      <c r="E129" t="s">
        <v>4164</v>
      </c>
      <c r="F129" t="s">
        <v>814</v>
      </c>
      <c r="G129" t="s">
        <v>2974</v>
      </c>
      <c r="H129" t="s">
        <v>236</v>
      </c>
      <c r="I129" s="91">
        <v>11.32</v>
      </c>
      <c r="J129" t="s">
        <v>105</v>
      </c>
      <c r="K129" s="91">
        <v>4.5</v>
      </c>
      <c r="L129" s="91">
        <v>5.78</v>
      </c>
      <c r="M129" s="91">
        <v>545996.56000000006</v>
      </c>
      <c r="N129" s="91">
        <v>91.97</v>
      </c>
      <c r="O129" s="91">
        <v>502.15303623199998</v>
      </c>
      <c r="P129" s="91">
        <v>0.03</v>
      </c>
      <c r="Q129" s="91">
        <f>O129/'סכום נכסי הקרן'!$C$42*100</f>
        <v>3.0341931495449738E-3</v>
      </c>
    </row>
    <row r="130" spans="2:17">
      <c r="B130" t="s">
        <v>4162</v>
      </c>
      <c r="C130" t="s">
        <v>3983</v>
      </c>
      <c r="D130" t="s">
        <v>4188</v>
      </c>
      <c r="E130" t="s">
        <v>4164</v>
      </c>
      <c r="F130" t="s">
        <v>814</v>
      </c>
      <c r="G130" t="s">
        <v>472</v>
      </c>
      <c r="H130" t="s">
        <v>236</v>
      </c>
      <c r="I130" s="91">
        <v>9.07</v>
      </c>
      <c r="J130" t="s">
        <v>105</v>
      </c>
      <c r="K130" s="91">
        <v>4.5</v>
      </c>
      <c r="L130" s="91">
        <v>2.5499999999999998</v>
      </c>
      <c r="M130" s="91">
        <v>576405.36</v>
      </c>
      <c r="N130" s="91">
        <v>114.41</v>
      </c>
      <c r="O130" s="91">
        <v>659.465372376</v>
      </c>
      <c r="P130" s="91">
        <v>0.03</v>
      </c>
      <c r="Q130" s="91">
        <f>O130/'סכום נכסי הקרן'!$C$42*100</f>
        <v>3.9847320853416621E-3</v>
      </c>
    </row>
    <row r="131" spans="2:17">
      <c r="B131" t="s">
        <v>4162</v>
      </c>
      <c r="C131" t="s">
        <v>3983</v>
      </c>
      <c r="D131" t="s">
        <v>4189</v>
      </c>
      <c r="E131" t="s">
        <v>4164</v>
      </c>
      <c r="F131" t="s">
        <v>814</v>
      </c>
      <c r="G131" t="s">
        <v>4190</v>
      </c>
      <c r="H131" t="s">
        <v>236</v>
      </c>
      <c r="I131" s="91">
        <v>9.0500000000000007</v>
      </c>
      <c r="J131" t="s">
        <v>105</v>
      </c>
      <c r="K131" s="91">
        <v>4.5</v>
      </c>
      <c r="L131" s="91">
        <v>2.63</v>
      </c>
      <c r="M131" s="91">
        <v>1055436.69</v>
      </c>
      <c r="N131" s="91">
        <v>113.58</v>
      </c>
      <c r="O131" s="91">
        <v>1198.764992502</v>
      </c>
      <c r="P131" s="91">
        <v>0.06</v>
      </c>
      <c r="Q131" s="91">
        <f>O131/'סכום נכסי הקרן'!$C$42*100</f>
        <v>7.2433785434355838E-3</v>
      </c>
    </row>
    <row r="132" spans="2:17">
      <c r="B132" t="s">
        <v>4191</v>
      </c>
      <c r="C132" t="s">
        <v>3983</v>
      </c>
      <c r="D132" t="s">
        <v>4192</v>
      </c>
      <c r="E132" t="s">
        <v>4193</v>
      </c>
      <c r="F132" t="s">
        <v>814</v>
      </c>
      <c r="G132" t="s">
        <v>4194</v>
      </c>
      <c r="H132" t="s">
        <v>236</v>
      </c>
      <c r="I132" s="91">
        <v>4.72</v>
      </c>
      <c r="J132" t="s">
        <v>105</v>
      </c>
      <c r="K132" s="91">
        <v>3.91</v>
      </c>
      <c r="L132" s="91">
        <v>3.56</v>
      </c>
      <c r="M132" s="91">
        <v>9651537.3699999992</v>
      </c>
      <c r="N132" s="91">
        <v>100.05</v>
      </c>
      <c r="O132" s="91">
        <v>9656.3631386849993</v>
      </c>
      <c r="P132" s="91">
        <v>0.51</v>
      </c>
      <c r="Q132" s="91">
        <f>O132/'סכום נכסי הקרן'!$C$42*100</f>
        <v>5.8347294093388805E-2</v>
      </c>
    </row>
    <row r="133" spans="2:17">
      <c r="B133" t="s">
        <v>4195</v>
      </c>
      <c r="C133" t="s">
        <v>3983</v>
      </c>
      <c r="D133" t="s">
        <v>4196</v>
      </c>
      <c r="E133" t="s">
        <v>4197</v>
      </c>
      <c r="F133" t="s">
        <v>1299</v>
      </c>
      <c r="G133" t="s">
        <v>517</v>
      </c>
      <c r="H133" t="s">
        <v>3988</v>
      </c>
      <c r="I133" s="91">
        <v>2.2599999999999998</v>
      </c>
      <c r="J133" t="s">
        <v>105</v>
      </c>
      <c r="K133" s="91">
        <v>3.4</v>
      </c>
      <c r="L133" s="91">
        <v>1.5</v>
      </c>
      <c r="M133" s="91">
        <v>2039996.93</v>
      </c>
      <c r="N133" s="91">
        <v>103.59</v>
      </c>
      <c r="O133" s="91">
        <v>2113.2328197870002</v>
      </c>
      <c r="P133" s="91">
        <v>0.11</v>
      </c>
      <c r="Q133" s="91">
        <f>O133/'סכום נכסי הקרן'!$C$42*100</f>
        <v>1.2768929156148589E-2</v>
      </c>
    </row>
    <row r="134" spans="2:17">
      <c r="B134" t="s">
        <v>4195</v>
      </c>
      <c r="C134" t="s">
        <v>3983</v>
      </c>
      <c r="D134" t="s">
        <v>4198</v>
      </c>
      <c r="E134" t="s">
        <v>4197</v>
      </c>
      <c r="F134" t="s">
        <v>1299</v>
      </c>
      <c r="G134" t="s">
        <v>517</v>
      </c>
      <c r="H134" t="s">
        <v>3988</v>
      </c>
      <c r="I134" s="91">
        <v>2.39</v>
      </c>
      <c r="J134" t="s">
        <v>105</v>
      </c>
      <c r="K134" s="91">
        <v>3.45</v>
      </c>
      <c r="L134" s="91">
        <v>1.8</v>
      </c>
      <c r="M134" s="91">
        <v>825396.09</v>
      </c>
      <c r="N134" s="91">
        <v>105.41</v>
      </c>
      <c r="O134" s="91">
        <v>870.05001846899995</v>
      </c>
      <c r="P134" s="91">
        <v>0.05</v>
      </c>
      <c r="Q134" s="91">
        <f>O134/'סכום נכסי הקרן'!$C$42*100</f>
        <v>5.2571618915402832E-3</v>
      </c>
    </row>
    <row r="135" spans="2:17">
      <c r="B135" t="s">
        <v>4195</v>
      </c>
      <c r="C135" t="s">
        <v>3983</v>
      </c>
      <c r="D135" t="s">
        <v>4199</v>
      </c>
      <c r="E135" t="s">
        <v>4197</v>
      </c>
      <c r="F135" t="s">
        <v>1299</v>
      </c>
      <c r="G135" t="s">
        <v>517</v>
      </c>
      <c r="H135" t="s">
        <v>3988</v>
      </c>
      <c r="I135" s="91">
        <v>1.69</v>
      </c>
      <c r="J135" t="s">
        <v>105</v>
      </c>
      <c r="K135" s="91">
        <v>4.4000000000000004</v>
      </c>
      <c r="L135" s="91">
        <v>2.52</v>
      </c>
      <c r="M135" s="91">
        <v>804760.19</v>
      </c>
      <c r="N135" s="91">
        <v>100.32</v>
      </c>
      <c r="O135" s="91">
        <v>807.33542260800004</v>
      </c>
      <c r="P135" s="91">
        <v>0.04</v>
      </c>
      <c r="Q135" s="91">
        <f>O135/'סכום נכסי הקרן'!$C$42*100</f>
        <v>4.8782172603063648E-3</v>
      </c>
    </row>
    <row r="136" spans="2:17">
      <c r="B136" t="s">
        <v>4195</v>
      </c>
      <c r="C136" t="s">
        <v>3983</v>
      </c>
      <c r="D136" t="s">
        <v>4200</v>
      </c>
      <c r="E136" t="s">
        <v>4197</v>
      </c>
      <c r="F136" t="s">
        <v>1299</v>
      </c>
      <c r="G136" t="s">
        <v>517</v>
      </c>
      <c r="H136" t="s">
        <v>3988</v>
      </c>
      <c r="I136" s="91">
        <v>1.69</v>
      </c>
      <c r="J136" t="s">
        <v>105</v>
      </c>
      <c r="K136" s="91">
        <v>4.4000000000000004</v>
      </c>
      <c r="L136" s="91">
        <v>2.52</v>
      </c>
      <c r="M136" s="91">
        <v>357671.33</v>
      </c>
      <c r="N136" s="91">
        <v>100.32</v>
      </c>
      <c r="O136" s="91">
        <v>358.81587825600002</v>
      </c>
      <c r="P136" s="91">
        <v>0.02</v>
      </c>
      <c r="Q136" s="91">
        <f>O136/'סכום נכסי הקרן'!$C$42*100</f>
        <v>2.1680973750984548E-3</v>
      </c>
    </row>
    <row r="137" spans="2:17">
      <c r="B137" t="s">
        <v>4195</v>
      </c>
      <c r="C137" t="s">
        <v>3983</v>
      </c>
      <c r="D137" t="s">
        <v>4201</v>
      </c>
      <c r="E137" t="s">
        <v>4197</v>
      </c>
      <c r="F137" t="s">
        <v>1299</v>
      </c>
      <c r="G137" t="s">
        <v>517</v>
      </c>
      <c r="H137" t="s">
        <v>3988</v>
      </c>
      <c r="I137" s="91">
        <v>1.68</v>
      </c>
      <c r="J137" t="s">
        <v>105</v>
      </c>
      <c r="K137" s="91">
        <v>4.45</v>
      </c>
      <c r="L137" s="91">
        <v>2.6</v>
      </c>
      <c r="M137" s="91">
        <v>481480.71</v>
      </c>
      <c r="N137" s="91">
        <v>101.63</v>
      </c>
      <c r="O137" s="91">
        <v>489.32884557300002</v>
      </c>
      <c r="P137" s="91">
        <v>0.03</v>
      </c>
      <c r="Q137" s="91">
        <f>O137/'סכום נכסי הקרן'!$C$42*100</f>
        <v>2.9567046776281794E-3</v>
      </c>
    </row>
    <row r="138" spans="2:17">
      <c r="B138" t="s">
        <v>4195</v>
      </c>
      <c r="C138" t="s">
        <v>3983</v>
      </c>
      <c r="D138" t="s">
        <v>4202</v>
      </c>
      <c r="E138" t="s">
        <v>4197</v>
      </c>
      <c r="F138" t="s">
        <v>1299</v>
      </c>
      <c r="G138" t="s">
        <v>4203</v>
      </c>
      <c r="H138" t="s">
        <v>3988</v>
      </c>
      <c r="I138" s="91">
        <v>1.68</v>
      </c>
      <c r="J138" t="s">
        <v>105</v>
      </c>
      <c r="K138" s="91">
        <v>4.4000000000000004</v>
      </c>
      <c r="L138" s="91">
        <v>3.81</v>
      </c>
      <c r="M138" s="91">
        <v>427304.17</v>
      </c>
      <c r="N138" s="91">
        <v>100.32</v>
      </c>
      <c r="O138" s="91">
        <v>428.67154334399999</v>
      </c>
      <c r="P138" s="91">
        <v>0.02</v>
      </c>
      <c r="Q138" s="91">
        <f>O138/'סכום נכסי הקרן'!$C$42*100</f>
        <v>2.5901909704242271E-3</v>
      </c>
    </row>
    <row r="139" spans="2:17">
      <c r="B139" t="s">
        <v>4195</v>
      </c>
      <c r="C139" t="s">
        <v>3983</v>
      </c>
      <c r="D139" t="s">
        <v>4204</v>
      </c>
      <c r="E139" t="s">
        <v>4197</v>
      </c>
      <c r="F139" t="s">
        <v>1299</v>
      </c>
      <c r="G139" t="s">
        <v>4203</v>
      </c>
      <c r="H139" t="s">
        <v>3988</v>
      </c>
      <c r="I139" s="91">
        <v>1.67</v>
      </c>
      <c r="J139" t="s">
        <v>105</v>
      </c>
      <c r="K139" s="91">
        <v>4.45</v>
      </c>
      <c r="L139" s="91">
        <v>3.83</v>
      </c>
      <c r="M139" s="91">
        <v>551249.66</v>
      </c>
      <c r="N139" s="91">
        <v>101.63</v>
      </c>
      <c r="O139" s="91">
        <v>560.23502945799999</v>
      </c>
      <c r="P139" s="91">
        <v>0.03</v>
      </c>
      <c r="Q139" s="91">
        <f>O139/'סכום נכסי הקרן'!$C$42*100</f>
        <v>3.3851458935144946E-3</v>
      </c>
    </row>
    <row r="140" spans="2:17">
      <c r="B140" t="s">
        <v>4195</v>
      </c>
      <c r="C140" t="s">
        <v>3983</v>
      </c>
      <c r="D140" t="s">
        <v>4205</v>
      </c>
      <c r="E140" t="s">
        <v>4197</v>
      </c>
      <c r="F140" t="s">
        <v>1299</v>
      </c>
      <c r="G140" t="s">
        <v>4203</v>
      </c>
      <c r="H140" t="s">
        <v>3988</v>
      </c>
      <c r="I140" s="91">
        <v>1.68</v>
      </c>
      <c r="J140" t="s">
        <v>105</v>
      </c>
      <c r="K140" s="91">
        <v>4.4000000000000004</v>
      </c>
      <c r="L140" s="91">
        <v>3.81</v>
      </c>
      <c r="M140" s="91">
        <v>961434.21</v>
      </c>
      <c r="N140" s="91">
        <v>100.32</v>
      </c>
      <c r="O140" s="91">
        <v>964.51079947200003</v>
      </c>
      <c r="P140" s="91">
        <v>0.05</v>
      </c>
      <c r="Q140" s="91">
        <f>O140/'סכום נכסי הקרן'!$C$42*100</f>
        <v>5.827928637810743E-3</v>
      </c>
    </row>
    <row r="141" spans="2:17">
      <c r="B141" t="s">
        <v>4195</v>
      </c>
      <c r="C141" t="s">
        <v>3983</v>
      </c>
      <c r="D141" t="s">
        <v>4206</v>
      </c>
      <c r="E141" t="s">
        <v>4197</v>
      </c>
      <c r="F141" t="s">
        <v>1299</v>
      </c>
      <c r="G141" t="s">
        <v>4203</v>
      </c>
      <c r="H141" t="s">
        <v>3988</v>
      </c>
      <c r="I141" s="91">
        <v>2.2400000000000002</v>
      </c>
      <c r="J141" t="s">
        <v>105</v>
      </c>
      <c r="K141" s="91">
        <v>3.4</v>
      </c>
      <c r="L141" s="91">
        <v>2.4300000000000002</v>
      </c>
      <c r="M141" s="91">
        <v>2243559.1</v>
      </c>
      <c r="N141" s="91">
        <v>103.59</v>
      </c>
      <c r="O141" s="91">
        <v>2324.10287169</v>
      </c>
      <c r="P141" s="91">
        <v>0.12</v>
      </c>
      <c r="Q141" s="91">
        <f>O141/'סכום נכסי הקרן'!$C$42*100</f>
        <v>1.4043083489117059E-2</v>
      </c>
    </row>
    <row r="142" spans="2:17">
      <c r="B142" t="s">
        <v>4195</v>
      </c>
      <c r="C142" t="s">
        <v>3983</v>
      </c>
      <c r="D142" t="s">
        <v>4207</v>
      </c>
      <c r="E142" t="s">
        <v>4197</v>
      </c>
      <c r="F142" t="s">
        <v>1299</v>
      </c>
      <c r="G142" t="s">
        <v>4203</v>
      </c>
      <c r="H142" t="s">
        <v>3988</v>
      </c>
      <c r="I142" s="91">
        <v>2.39</v>
      </c>
      <c r="J142" t="s">
        <v>105</v>
      </c>
      <c r="K142" s="91">
        <v>3.45</v>
      </c>
      <c r="L142" s="91">
        <v>3.05</v>
      </c>
      <c r="M142" s="91">
        <v>809999.58</v>
      </c>
      <c r="N142" s="91">
        <v>105.41</v>
      </c>
      <c r="O142" s="91">
        <v>853.82055727800002</v>
      </c>
      <c r="P142" s="91">
        <v>0.04</v>
      </c>
      <c r="Q142" s="91">
        <f>O142/'סכום נכסי הקרן'!$C$42*100</f>
        <v>5.1590975238804864E-3</v>
      </c>
    </row>
    <row r="143" spans="2:17">
      <c r="B143" t="s">
        <v>4195</v>
      </c>
      <c r="C143" t="s">
        <v>3983</v>
      </c>
      <c r="D143" t="s">
        <v>4208</v>
      </c>
      <c r="E143" t="s">
        <v>4197</v>
      </c>
      <c r="F143" t="s">
        <v>1299</v>
      </c>
      <c r="G143" t="s">
        <v>4209</v>
      </c>
      <c r="H143" t="s">
        <v>3988</v>
      </c>
      <c r="I143" s="91">
        <v>1.65</v>
      </c>
      <c r="J143" t="s">
        <v>105</v>
      </c>
      <c r="K143" s="91">
        <v>4.7</v>
      </c>
      <c r="L143" s="91">
        <v>5.61</v>
      </c>
      <c r="M143" s="91">
        <v>5724435.0899999999</v>
      </c>
      <c r="N143" s="91">
        <v>99.98</v>
      </c>
      <c r="O143" s="91">
        <v>5723.2902029819998</v>
      </c>
      <c r="P143" s="91">
        <v>0.3</v>
      </c>
      <c r="Q143" s="91">
        <f>O143/'סכום נכסי הקרן'!$C$42*100</f>
        <v>3.4582222298309012E-2</v>
      </c>
    </row>
    <row r="144" spans="2:17">
      <c r="B144" t="s">
        <v>4195</v>
      </c>
      <c r="C144" t="s">
        <v>3983</v>
      </c>
      <c r="D144" t="s">
        <v>4210</v>
      </c>
      <c r="E144" t="s">
        <v>4197</v>
      </c>
      <c r="F144" t="s">
        <v>1299</v>
      </c>
      <c r="G144" t="s">
        <v>3167</v>
      </c>
      <c r="H144" t="s">
        <v>3988</v>
      </c>
      <c r="I144" s="91">
        <v>0.24</v>
      </c>
      <c r="J144" t="s">
        <v>105</v>
      </c>
      <c r="K144" s="91">
        <v>1.4</v>
      </c>
      <c r="L144" s="91">
        <v>2.44</v>
      </c>
      <c r="M144" s="91">
        <v>4769904.0999999996</v>
      </c>
      <c r="N144" s="91">
        <v>99.86</v>
      </c>
      <c r="O144" s="91">
        <v>4763.2262342599997</v>
      </c>
      <c r="P144" s="91">
        <v>0.25</v>
      </c>
      <c r="Q144" s="91">
        <f>O144/'סכום נכסי הקרן'!$C$42*100</f>
        <v>2.8781163045775878E-2</v>
      </c>
    </row>
    <row r="145" spans="2:17">
      <c r="B145" t="s">
        <v>4211</v>
      </c>
      <c r="C145" t="s">
        <v>3983</v>
      </c>
      <c r="D145" t="s">
        <v>4212</v>
      </c>
      <c r="E145" t="s">
        <v>4213</v>
      </c>
      <c r="F145" t="s">
        <v>1299</v>
      </c>
      <c r="G145" t="s">
        <v>4214</v>
      </c>
      <c r="H145" t="s">
        <v>3988</v>
      </c>
      <c r="I145" s="91">
        <v>5.76</v>
      </c>
      <c r="J145" t="s">
        <v>105</v>
      </c>
      <c r="K145" s="91">
        <v>2.98</v>
      </c>
      <c r="L145" s="91">
        <v>2.4700000000000002</v>
      </c>
      <c r="M145" s="91">
        <v>6625087.9800000004</v>
      </c>
      <c r="N145" s="91">
        <v>108.36</v>
      </c>
      <c r="O145" s="91">
        <v>7178.9453351279999</v>
      </c>
      <c r="P145" s="91">
        <v>0.38</v>
      </c>
      <c r="Q145" s="91">
        <f>O145/'סכום נכסי הקרן'!$C$42*100</f>
        <v>4.3377825453871331E-2</v>
      </c>
    </row>
    <row r="146" spans="2:17">
      <c r="B146" t="s">
        <v>4211</v>
      </c>
      <c r="C146" t="s">
        <v>3983</v>
      </c>
      <c r="D146" t="s">
        <v>4215</v>
      </c>
      <c r="E146" t="s">
        <v>4213</v>
      </c>
      <c r="F146" t="s">
        <v>1299</v>
      </c>
      <c r="G146" t="s">
        <v>4216</v>
      </c>
      <c r="H146" t="s">
        <v>3988</v>
      </c>
      <c r="I146" s="91">
        <v>5.76</v>
      </c>
      <c r="J146" t="s">
        <v>105</v>
      </c>
      <c r="K146" s="91">
        <v>2.98</v>
      </c>
      <c r="L146" s="91">
        <v>2.4700000000000002</v>
      </c>
      <c r="M146" s="91">
        <v>187361.1</v>
      </c>
      <c r="N146" s="91">
        <v>108.29</v>
      </c>
      <c r="O146" s="91">
        <v>202.89333518999999</v>
      </c>
      <c r="P146" s="91">
        <v>0.01</v>
      </c>
      <c r="Q146" s="91">
        <f>O146/'סכום נכסי הקרן'!$C$42*100</f>
        <v>1.2259560797266756E-3</v>
      </c>
    </row>
    <row r="147" spans="2:17">
      <c r="B147" t="s">
        <v>4217</v>
      </c>
      <c r="C147" t="s">
        <v>3983</v>
      </c>
      <c r="D147" t="s">
        <v>4218</v>
      </c>
      <c r="E147" t="s">
        <v>4219</v>
      </c>
      <c r="F147" t="s">
        <v>1299</v>
      </c>
      <c r="G147" t="s">
        <v>4214</v>
      </c>
      <c r="H147" t="s">
        <v>3988</v>
      </c>
      <c r="I147" s="91">
        <v>5.75</v>
      </c>
      <c r="J147" t="s">
        <v>105</v>
      </c>
      <c r="K147" s="91">
        <v>2.98</v>
      </c>
      <c r="L147" s="91">
        <v>2.46</v>
      </c>
      <c r="M147" s="91">
        <v>9073535.3200000003</v>
      </c>
      <c r="N147" s="91">
        <v>108.38</v>
      </c>
      <c r="O147" s="91">
        <v>9833.8975798160009</v>
      </c>
      <c r="P147" s="91">
        <v>0.52</v>
      </c>
      <c r="Q147" s="91">
        <f>O147/'סכום נכסי הקרן'!$C$42*100</f>
        <v>5.9420022417666238E-2</v>
      </c>
    </row>
    <row r="148" spans="2:17">
      <c r="B148" t="s">
        <v>4220</v>
      </c>
      <c r="C148" t="s">
        <v>3983</v>
      </c>
      <c r="D148" t="s">
        <v>4221</v>
      </c>
      <c r="E148" t="s">
        <v>4222</v>
      </c>
      <c r="F148" t="s">
        <v>1299</v>
      </c>
      <c r="G148" t="s">
        <v>4214</v>
      </c>
      <c r="H148" t="s">
        <v>3988</v>
      </c>
      <c r="I148" s="91">
        <v>5.74</v>
      </c>
      <c r="J148" t="s">
        <v>105</v>
      </c>
      <c r="K148" s="91">
        <v>2.98</v>
      </c>
      <c r="L148" s="91">
        <v>2.4700000000000002</v>
      </c>
      <c r="M148" s="91">
        <v>7547342.3600000003</v>
      </c>
      <c r="N148" s="91">
        <v>108.35</v>
      </c>
      <c r="O148" s="91">
        <v>8177.5454470599998</v>
      </c>
      <c r="P148" s="91">
        <v>0.43</v>
      </c>
      <c r="Q148" s="91">
        <f>O148/'סכום נכסי הקרן'!$C$42*100</f>
        <v>4.9411734242902433E-2</v>
      </c>
    </row>
    <row r="149" spans="2:17">
      <c r="B149" t="s">
        <v>4223</v>
      </c>
      <c r="C149" t="s">
        <v>4224</v>
      </c>
      <c r="D149" t="s">
        <v>4225</v>
      </c>
      <c r="E149" t="s">
        <v>4226</v>
      </c>
      <c r="F149" t="s">
        <v>814</v>
      </c>
      <c r="G149" t="s">
        <v>4227</v>
      </c>
      <c r="H149" t="s">
        <v>236</v>
      </c>
      <c r="I149" s="91">
        <v>5.69</v>
      </c>
      <c r="J149" t="s">
        <v>105</v>
      </c>
      <c r="K149" s="91">
        <v>2.33</v>
      </c>
      <c r="L149" s="91">
        <v>2.38</v>
      </c>
      <c r="M149" s="91">
        <v>16642223.289999999</v>
      </c>
      <c r="N149" s="91">
        <v>102.77</v>
      </c>
      <c r="O149" s="91">
        <v>17103.212875132998</v>
      </c>
      <c r="P149" s="91">
        <v>0.9</v>
      </c>
      <c r="Q149" s="91">
        <f>O149/'סכום נכסי הקרן'!$C$42*100</f>
        <v>0.10334389637537142</v>
      </c>
    </row>
    <row r="150" spans="2:17">
      <c r="B150" t="s">
        <v>4228</v>
      </c>
      <c r="C150" t="s">
        <v>3983</v>
      </c>
      <c r="D150" t="s">
        <v>4229</v>
      </c>
      <c r="E150" t="s">
        <v>4230</v>
      </c>
      <c r="F150" t="s">
        <v>814</v>
      </c>
      <c r="G150" t="s">
        <v>4231</v>
      </c>
      <c r="H150" t="s">
        <v>236</v>
      </c>
      <c r="I150" s="91">
        <v>1.1200000000000001</v>
      </c>
      <c r="J150" t="s">
        <v>105</v>
      </c>
      <c r="K150" s="91">
        <v>2.27</v>
      </c>
      <c r="L150" s="91">
        <v>3.03</v>
      </c>
      <c r="M150" s="91">
        <v>2638871.5699999998</v>
      </c>
      <c r="N150" s="91">
        <v>99.98</v>
      </c>
      <c r="O150" s="91">
        <v>2638.3437956859998</v>
      </c>
      <c r="P150" s="91">
        <v>0.14000000000000001</v>
      </c>
      <c r="Q150" s="91">
        <f>O150/'סכום נכסי הקרן'!$C$42*100</f>
        <v>1.5941842612530649E-2</v>
      </c>
    </row>
    <row r="151" spans="2:17">
      <c r="B151" t="s">
        <v>4228</v>
      </c>
      <c r="C151" t="s">
        <v>3983</v>
      </c>
      <c r="D151" t="s">
        <v>4232</v>
      </c>
      <c r="E151" t="s">
        <v>4230</v>
      </c>
      <c r="F151" t="s">
        <v>814</v>
      </c>
      <c r="G151" t="s">
        <v>4233</v>
      </c>
      <c r="H151" t="s">
        <v>236</v>
      </c>
      <c r="I151" s="91">
        <v>1.48</v>
      </c>
      <c r="J151" t="s">
        <v>105</v>
      </c>
      <c r="K151" s="91">
        <v>2.27</v>
      </c>
      <c r="L151" s="91">
        <v>2.16</v>
      </c>
      <c r="M151" s="91">
        <v>2638872.2999999998</v>
      </c>
      <c r="N151" s="91">
        <v>99.74</v>
      </c>
      <c r="O151" s="91">
        <v>2632.0112320200001</v>
      </c>
      <c r="P151" s="91">
        <v>0.14000000000000001</v>
      </c>
      <c r="Q151" s="91">
        <f>O151/'סכום נכסי הקרן'!$C$42*100</f>
        <v>1.5903578936105209E-2</v>
      </c>
    </row>
    <row r="152" spans="2:17">
      <c r="B152" t="s">
        <v>4228</v>
      </c>
      <c r="C152" t="s">
        <v>3983</v>
      </c>
      <c r="D152" t="s">
        <v>4234</v>
      </c>
      <c r="E152" t="s">
        <v>4230</v>
      </c>
      <c r="F152" t="s">
        <v>814</v>
      </c>
      <c r="G152" t="s">
        <v>4235</v>
      </c>
      <c r="H152" t="s">
        <v>236</v>
      </c>
      <c r="I152" s="91">
        <v>1.1200000000000001</v>
      </c>
      <c r="J152" t="s">
        <v>105</v>
      </c>
      <c r="K152" s="91">
        <v>2.27</v>
      </c>
      <c r="L152" s="91">
        <v>3.14</v>
      </c>
      <c r="M152" s="91">
        <v>2638871.5699999998</v>
      </c>
      <c r="N152" s="91">
        <v>99.34</v>
      </c>
      <c r="O152" s="91">
        <v>2621.4550176379998</v>
      </c>
      <c r="P152" s="91">
        <v>0.14000000000000001</v>
      </c>
      <c r="Q152" s="91">
        <f>O152/'סכום נכסי הקרן'!$C$42*100</f>
        <v>1.5839794410169979E-2</v>
      </c>
    </row>
    <row r="153" spans="2:17">
      <c r="B153" t="s">
        <v>4228</v>
      </c>
      <c r="C153" t="s">
        <v>3983</v>
      </c>
      <c r="D153" t="s">
        <v>4236</v>
      </c>
      <c r="E153" t="s">
        <v>4230</v>
      </c>
      <c r="F153" t="s">
        <v>814</v>
      </c>
      <c r="G153" t="s">
        <v>478</v>
      </c>
      <c r="H153" t="s">
        <v>236</v>
      </c>
      <c r="I153" s="91">
        <v>1.34</v>
      </c>
      <c r="J153" t="s">
        <v>105</v>
      </c>
      <c r="K153" s="91">
        <v>2.08</v>
      </c>
      <c r="L153" s="91">
        <v>3.5</v>
      </c>
      <c r="M153" s="91">
        <v>2902758.74</v>
      </c>
      <c r="N153" s="91">
        <v>98.33</v>
      </c>
      <c r="O153" s="91">
        <v>2854.2826690420002</v>
      </c>
      <c r="P153" s="91">
        <v>0.15</v>
      </c>
      <c r="Q153" s="91">
        <f>O153/'סכום נכסי הקרן'!$C$42*100</f>
        <v>1.7246624627140487E-2</v>
      </c>
    </row>
    <row r="154" spans="2:17">
      <c r="B154" t="s">
        <v>4228</v>
      </c>
      <c r="C154" t="s">
        <v>3983</v>
      </c>
      <c r="D154" t="s">
        <v>4237</v>
      </c>
      <c r="E154" t="s">
        <v>4230</v>
      </c>
      <c r="F154" t="s">
        <v>814</v>
      </c>
      <c r="G154" t="s">
        <v>3804</v>
      </c>
      <c r="H154" t="s">
        <v>236</v>
      </c>
      <c r="I154" s="91">
        <v>1.81</v>
      </c>
      <c r="J154" t="s">
        <v>105</v>
      </c>
      <c r="K154" s="91">
        <v>2.4</v>
      </c>
      <c r="L154" s="91">
        <v>3.21</v>
      </c>
      <c r="M154" s="91">
        <v>3701256.3</v>
      </c>
      <c r="N154" s="91">
        <v>99.31</v>
      </c>
      <c r="O154" s="91">
        <v>3675.7176315299998</v>
      </c>
      <c r="P154" s="91">
        <v>0.19</v>
      </c>
      <c r="Q154" s="91">
        <f>O154/'סכום נכסי הקרן'!$C$42*100</f>
        <v>2.2210036487954787E-2</v>
      </c>
    </row>
    <row r="155" spans="2:17">
      <c r="B155" t="s">
        <v>4228</v>
      </c>
      <c r="C155" t="s">
        <v>3983</v>
      </c>
      <c r="D155" t="s">
        <v>4238</v>
      </c>
      <c r="E155" t="s">
        <v>4230</v>
      </c>
      <c r="F155" t="s">
        <v>814</v>
      </c>
      <c r="G155" t="s">
        <v>4239</v>
      </c>
      <c r="H155" t="s">
        <v>236</v>
      </c>
      <c r="I155" s="91">
        <v>3.53</v>
      </c>
      <c r="J155" t="s">
        <v>105</v>
      </c>
      <c r="K155" s="91">
        <v>2.38</v>
      </c>
      <c r="L155" s="91">
        <v>3.16</v>
      </c>
      <c r="M155" s="91">
        <v>3701259.3</v>
      </c>
      <c r="N155" s="91">
        <v>98.86</v>
      </c>
      <c r="O155" s="91">
        <v>3659.06494398</v>
      </c>
      <c r="P155" s="91">
        <v>0.19</v>
      </c>
      <c r="Q155" s="91">
        <f>O155/'סכום נכסי הקרן'!$C$42*100</f>
        <v>2.210941483112908E-2</v>
      </c>
    </row>
    <row r="156" spans="2:17">
      <c r="B156" t="s">
        <v>4240</v>
      </c>
      <c r="C156" t="s">
        <v>3983</v>
      </c>
      <c r="D156" t="s">
        <v>4241</v>
      </c>
      <c r="E156" t="s">
        <v>4242</v>
      </c>
      <c r="F156" t="s">
        <v>814</v>
      </c>
      <c r="G156" t="s">
        <v>3020</v>
      </c>
      <c r="H156" t="s">
        <v>236</v>
      </c>
      <c r="I156" s="91">
        <v>1.97</v>
      </c>
      <c r="J156" t="s">
        <v>109</v>
      </c>
      <c r="K156" s="91">
        <v>8.32</v>
      </c>
      <c r="L156" s="91">
        <v>10.77</v>
      </c>
      <c r="M156" s="91">
        <v>498372.18</v>
      </c>
      <c r="N156" s="91">
        <v>99.82999999999987</v>
      </c>
      <c r="O156" s="91">
        <v>1864.7235024579199</v>
      </c>
      <c r="P156" s="91">
        <v>0.1</v>
      </c>
      <c r="Q156" s="91">
        <f>O156/'סכום נכסי הקרן'!$C$42*100</f>
        <v>1.1267344551789798E-2</v>
      </c>
    </row>
    <row r="157" spans="2:17">
      <c r="B157" t="s">
        <v>4243</v>
      </c>
      <c r="C157" t="s">
        <v>3983</v>
      </c>
      <c r="D157" t="s">
        <v>4244</v>
      </c>
      <c r="E157" t="s">
        <v>4245</v>
      </c>
      <c r="F157" t="s">
        <v>814</v>
      </c>
      <c r="G157" t="s">
        <v>4246</v>
      </c>
      <c r="H157" t="s">
        <v>236</v>
      </c>
      <c r="I157" s="91">
        <v>10.34</v>
      </c>
      <c r="J157" t="s">
        <v>105</v>
      </c>
      <c r="K157" s="91">
        <v>4.8</v>
      </c>
      <c r="L157" s="91">
        <v>4.78</v>
      </c>
      <c r="M157" s="91">
        <v>3238338.61</v>
      </c>
      <c r="N157" s="91">
        <v>94.19</v>
      </c>
      <c r="O157" s="91">
        <v>3050.1911367590001</v>
      </c>
      <c r="P157" s="91">
        <v>0.16</v>
      </c>
      <c r="Q157" s="91">
        <f>O157/'סכום נכסי הקרן'!$C$42*100</f>
        <v>1.8430375571165732E-2</v>
      </c>
    </row>
    <row r="158" spans="2:17">
      <c r="B158" t="s">
        <v>4243</v>
      </c>
      <c r="C158" t="s">
        <v>3983</v>
      </c>
      <c r="D158" t="s">
        <v>4247</v>
      </c>
      <c r="E158" t="s">
        <v>4245</v>
      </c>
      <c r="F158" t="s">
        <v>814</v>
      </c>
      <c r="G158" t="s">
        <v>4248</v>
      </c>
      <c r="H158" t="s">
        <v>236</v>
      </c>
      <c r="I158" s="91">
        <v>9.58</v>
      </c>
      <c r="J158" t="s">
        <v>105</v>
      </c>
      <c r="K158" s="91">
        <v>4.8</v>
      </c>
      <c r="L158" s="91">
        <v>4.92</v>
      </c>
      <c r="M158" s="91">
        <v>695063.78</v>
      </c>
      <c r="N158" s="91">
        <v>91.28</v>
      </c>
      <c r="O158" s="91">
        <v>634.454218384</v>
      </c>
      <c r="P158" s="91">
        <v>0.03</v>
      </c>
      <c r="Q158" s="91">
        <f>O158/'סכום נכסי הקרן'!$C$42*100</f>
        <v>3.8336055031463496E-3</v>
      </c>
    </row>
    <row r="159" spans="2:17">
      <c r="B159" t="s">
        <v>4243</v>
      </c>
      <c r="C159" t="s">
        <v>3983</v>
      </c>
      <c r="D159" t="s">
        <v>4249</v>
      </c>
      <c r="E159" t="s">
        <v>4245</v>
      </c>
      <c r="F159" t="s">
        <v>814</v>
      </c>
      <c r="G159" t="s">
        <v>4250</v>
      </c>
      <c r="H159" t="s">
        <v>236</v>
      </c>
      <c r="I159" s="91">
        <v>8.5</v>
      </c>
      <c r="J159" t="s">
        <v>105</v>
      </c>
      <c r="K159" s="91">
        <v>4.8</v>
      </c>
      <c r="L159" s="91">
        <v>6.61</v>
      </c>
      <c r="M159" s="91">
        <v>1237992.17</v>
      </c>
      <c r="N159" s="91">
        <v>85.85</v>
      </c>
      <c r="O159" s="91">
        <v>1062.8162779449999</v>
      </c>
      <c r="P159" s="91">
        <v>0.06</v>
      </c>
      <c r="Q159" s="91">
        <f>O159/'סכום נכסי הקרן'!$C$42*100</f>
        <v>6.4219264588409632E-3</v>
      </c>
    </row>
    <row r="160" spans="2:17">
      <c r="B160" t="s">
        <v>4243</v>
      </c>
      <c r="C160" t="s">
        <v>3983</v>
      </c>
      <c r="D160" t="s">
        <v>4251</v>
      </c>
      <c r="E160" t="s">
        <v>4245</v>
      </c>
      <c r="F160" t="s">
        <v>814</v>
      </c>
      <c r="G160" t="s">
        <v>4252</v>
      </c>
      <c r="H160" t="s">
        <v>236</v>
      </c>
      <c r="I160" s="91">
        <v>9.09</v>
      </c>
      <c r="J160" t="s">
        <v>105</v>
      </c>
      <c r="K160" s="91">
        <v>3.79</v>
      </c>
      <c r="L160" s="91">
        <v>5.56</v>
      </c>
      <c r="M160" s="91">
        <v>799461.84</v>
      </c>
      <c r="N160" s="91">
        <v>89.61</v>
      </c>
      <c r="O160" s="91">
        <v>716.397754824</v>
      </c>
      <c r="P160" s="91">
        <v>0.04</v>
      </c>
      <c r="Q160" s="91">
        <f>O160/'סכום נכסי הקרן'!$C$42*100</f>
        <v>4.3287384585923589E-3</v>
      </c>
    </row>
    <row r="161" spans="2:17">
      <c r="B161" t="s">
        <v>4243</v>
      </c>
      <c r="C161" t="s">
        <v>3983</v>
      </c>
      <c r="D161" t="s">
        <v>4253</v>
      </c>
      <c r="E161" t="s">
        <v>4245</v>
      </c>
      <c r="F161" t="s">
        <v>814</v>
      </c>
      <c r="G161" t="s">
        <v>3405</v>
      </c>
      <c r="H161" t="s">
        <v>236</v>
      </c>
      <c r="I161" s="91">
        <v>9.44</v>
      </c>
      <c r="J161" t="s">
        <v>105</v>
      </c>
      <c r="K161" s="91">
        <v>3.79</v>
      </c>
      <c r="L161" s="91">
        <v>4.45</v>
      </c>
      <c r="M161" s="91">
        <v>1059587.83</v>
      </c>
      <c r="N161" s="91">
        <v>90.3</v>
      </c>
      <c r="O161" s="91">
        <v>956.80781048999995</v>
      </c>
      <c r="P161" s="91">
        <v>0.05</v>
      </c>
      <c r="Q161" s="91">
        <f>O161/'סכום נכסי הקרן'!$C$42*100</f>
        <v>5.7813843480946352E-3</v>
      </c>
    </row>
    <row r="162" spans="2:17">
      <c r="B162" t="s">
        <v>4243</v>
      </c>
      <c r="C162" t="s">
        <v>3983</v>
      </c>
      <c r="D162" t="s">
        <v>4254</v>
      </c>
      <c r="E162" t="s">
        <v>4245</v>
      </c>
      <c r="F162" t="s">
        <v>814</v>
      </c>
      <c r="G162" t="s">
        <v>4255</v>
      </c>
      <c r="H162" t="s">
        <v>236</v>
      </c>
      <c r="I162" s="91">
        <v>9.3000000000000007</v>
      </c>
      <c r="J162" t="s">
        <v>105</v>
      </c>
      <c r="K162" s="91">
        <v>3.97</v>
      </c>
      <c r="L162" s="91">
        <v>5.0199999999999996</v>
      </c>
      <c r="M162" s="91">
        <v>2120977.02</v>
      </c>
      <c r="N162" s="91">
        <v>88.32</v>
      </c>
      <c r="O162" s="91">
        <v>1873.2469040640001</v>
      </c>
      <c r="P162" s="91">
        <v>0.1</v>
      </c>
      <c r="Q162" s="91">
        <f>O162/'סכום נכסי הקרן'!$C$42*100</f>
        <v>1.1318846076022425E-2</v>
      </c>
    </row>
    <row r="163" spans="2:17">
      <c r="B163" t="s">
        <v>4256</v>
      </c>
      <c r="C163" t="s">
        <v>3983</v>
      </c>
      <c r="D163" t="s">
        <v>4257</v>
      </c>
      <c r="E163" t="s">
        <v>4258</v>
      </c>
      <c r="F163" t="s">
        <v>876</v>
      </c>
      <c r="G163" t="s">
        <v>4259</v>
      </c>
      <c r="H163" t="s">
        <v>236</v>
      </c>
      <c r="I163" s="91">
        <v>5.08</v>
      </c>
      <c r="J163" t="s">
        <v>105</v>
      </c>
      <c r="K163" s="91">
        <v>2.36</v>
      </c>
      <c r="L163" s="91">
        <v>1.74</v>
      </c>
      <c r="M163" s="91">
        <v>19719973.420000002</v>
      </c>
      <c r="N163" s="91">
        <v>104.45</v>
      </c>
      <c r="O163" s="91">
        <v>20597.51223719</v>
      </c>
      <c r="P163" s="91">
        <v>1.08</v>
      </c>
      <c r="Q163" s="91">
        <f>O163/'סכום נכסי הקרן'!$C$42*100</f>
        <v>0.12445773702118267</v>
      </c>
    </row>
    <row r="164" spans="2:17">
      <c r="B164" t="s">
        <v>4260</v>
      </c>
      <c r="C164" t="s">
        <v>3983</v>
      </c>
      <c r="D164" t="s">
        <v>4261</v>
      </c>
      <c r="E164" t="s">
        <v>4262</v>
      </c>
      <c r="F164" t="s">
        <v>4263</v>
      </c>
      <c r="G164" t="s">
        <v>4264</v>
      </c>
      <c r="H164" t="s">
        <v>3988</v>
      </c>
      <c r="I164" s="91">
        <v>2.86</v>
      </c>
      <c r="J164" t="s">
        <v>105</v>
      </c>
      <c r="K164" s="91">
        <v>4.5</v>
      </c>
      <c r="L164" s="91">
        <v>1.04</v>
      </c>
      <c r="M164" s="91">
        <v>761650.65</v>
      </c>
      <c r="N164" s="91">
        <v>112.48</v>
      </c>
      <c r="O164" s="91">
        <v>856.70465111999999</v>
      </c>
      <c r="P164" s="91">
        <v>0.04</v>
      </c>
      <c r="Q164" s="91">
        <f>O164/'סכום נכסי הקרן'!$C$42*100</f>
        <v>5.1765242785680714E-3</v>
      </c>
    </row>
    <row r="165" spans="2:17">
      <c r="B165" t="s">
        <v>4260</v>
      </c>
      <c r="C165" t="s">
        <v>3983</v>
      </c>
      <c r="D165" t="s">
        <v>4265</v>
      </c>
      <c r="E165" t="s">
        <v>4262</v>
      </c>
      <c r="F165" t="s">
        <v>4263</v>
      </c>
      <c r="G165" t="s">
        <v>4264</v>
      </c>
      <c r="H165" t="s">
        <v>3988</v>
      </c>
      <c r="I165" s="91">
        <v>2.86</v>
      </c>
      <c r="J165" t="s">
        <v>105</v>
      </c>
      <c r="K165" s="91">
        <v>4.75</v>
      </c>
      <c r="L165" s="91">
        <v>1.05</v>
      </c>
      <c r="M165" s="91">
        <v>447798</v>
      </c>
      <c r="N165" s="91">
        <v>113.15</v>
      </c>
      <c r="O165" s="91">
        <v>506.68343700000003</v>
      </c>
      <c r="P165" s="91">
        <v>0.03</v>
      </c>
      <c r="Q165" s="91">
        <f>O165/'סכום נכסי הקרן'!$C$42*100</f>
        <v>3.0615674955772219E-3</v>
      </c>
    </row>
    <row r="166" spans="2:17">
      <c r="B166" t="s">
        <v>4260</v>
      </c>
      <c r="C166" t="s">
        <v>3983</v>
      </c>
      <c r="D166" t="s">
        <v>4266</v>
      </c>
      <c r="E166" t="s">
        <v>4267</v>
      </c>
      <c r="F166" t="s">
        <v>876</v>
      </c>
      <c r="G166" t="s">
        <v>4268</v>
      </c>
      <c r="H166" t="s">
        <v>236</v>
      </c>
      <c r="I166" s="91">
        <v>3.74</v>
      </c>
      <c r="J166" t="s">
        <v>105</v>
      </c>
      <c r="K166" s="91">
        <v>2.61</v>
      </c>
      <c r="L166" s="91">
        <v>4.1399999999999997</v>
      </c>
      <c r="M166" s="91">
        <v>4032032.75</v>
      </c>
      <c r="N166" s="91">
        <v>95.74</v>
      </c>
      <c r="O166" s="91">
        <v>3860.26815485</v>
      </c>
      <c r="P166" s="91">
        <v>0.2</v>
      </c>
      <c r="Q166" s="91">
        <f>O166/'סכום נכסי הקרן'!$C$42*100</f>
        <v>2.3325158558716846E-2</v>
      </c>
    </row>
    <row r="167" spans="2:17">
      <c r="B167" t="s">
        <v>4260</v>
      </c>
      <c r="C167" t="s">
        <v>3983</v>
      </c>
      <c r="D167" t="s">
        <v>4269</v>
      </c>
      <c r="E167" t="s">
        <v>4267</v>
      </c>
      <c r="F167" t="s">
        <v>876</v>
      </c>
      <c r="G167" t="s">
        <v>4270</v>
      </c>
      <c r="H167" t="s">
        <v>236</v>
      </c>
      <c r="I167" s="91">
        <v>3.75</v>
      </c>
      <c r="J167" t="s">
        <v>105</v>
      </c>
      <c r="K167" s="91">
        <v>2.61</v>
      </c>
      <c r="L167" s="91">
        <v>3.91</v>
      </c>
      <c r="M167" s="91">
        <v>5644845.8499999996</v>
      </c>
      <c r="N167" s="91">
        <v>96.42</v>
      </c>
      <c r="O167" s="91">
        <v>5442.7603685699996</v>
      </c>
      <c r="P167" s="91">
        <v>0.28999999999999998</v>
      </c>
      <c r="Q167" s="91">
        <f>O167/'סכום נכסי הקרן'!$C$42*100</f>
        <v>3.2887157964529658E-2</v>
      </c>
    </row>
    <row r="168" spans="2:17">
      <c r="B168" t="s">
        <v>4191</v>
      </c>
      <c r="C168" t="s">
        <v>3983</v>
      </c>
      <c r="D168" t="s">
        <v>4271</v>
      </c>
      <c r="E168" t="s">
        <v>4272</v>
      </c>
      <c r="F168" t="s">
        <v>4263</v>
      </c>
      <c r="G168" t="s">
        <v>4273</v>
      </c>
      <c r="H168" t="s">
        <v>3988</v>
      </c>
      <c r="I168" s="91">
        <v>3.47</v>
      </c>
      <c r="J168" t="s">
        <v>105</v>
      </c>
      <c r="K168" s="91">
        <v>2.76</v>
      </c>
      <c r="L168" s="91">
        <v>2.59</v>
      </c>
      <c r="M168" s="91">
        <v>2930782.47</v>
      </c>
      <c r="N168" s="91">
        <v>96.65</v>
      </c>
      <c r="O168" s="91">
        <v>2832.6012572549998</v>
      </c>
      <c r="P168" s="91">
        <v>0.15</v>
      </c>
      <c r="Q168" s="91">
        <f>O168/'סכום נכסי הקרן'!$C$42*100</f>
        <v>1.7115617570785287E-2</v>
      </c>
    </row>
    <row r="169" spans="2:17">
      <c r="B169" t="s">
        <v>4191</v>
      </c>
      <c r="C169" t="s">
        <v>3983</v>
      </c>
      <c r="D169" t="s">
        <v>4274</v>
      </c>
      <c r="E169" t="s">
        <v>4272</v>
      </c>
      <c r="F169" t="s">
        <v>876</v>
      </c>
      <c r="G169" t="s">
        <v>4273</v>
      </c>
      <c r="H169" t="s">
        <v>236</v>
      </c>
      <c r="I169" s="91">
        <v>3.5</v>
      </c>
      <c r="J169" t="s">
        <v>105</v>
      </c>
      <c r="K169" s="91">
        <v>2.2999999999999998</v>
      </c>
      <c r="L169" s="91">
        <v>2.13</v>
      </c>
      <c r="M169" s="91">
        <v>1256049.6599999999</v>
      </c>
      <c r="N169" s="91">
        <v>98.67</v>
      </c>
      <c r="O169" s="91">
        <v>1239.3441995220001</v>
      </c>
      <c r="P169" s="91">
        <v>0.06</v>
      </c>
      <c r="Q169" s="91">
        <f>O169/'סכום נכסי הקרן'!$C$42*100</f>
        <v>7.4885730221505671E-3</v>
      </c>
    </row>
    <row r="170" spans="2:17">
      <c r="B170" t="s">
        <v>4191</v>
      </c>
      <c r="C170" t="s">
        <v>3983</v>
      </c>
      <c r="D170" t="s">
        <v>4275</v>
      </c>
      <c r="E170" t="s">
        <v>4272</v>
      </c>
      <c r="F170" t="s">
        <v>4263</v>
      </c>
      <c r="G170" t="s">
        <v>3097</v>
      </c>
      <c r="H170" t="s">
        <v>3988</v>
      </c>
      <c r="I170" s="91">
        <v>6.65</v>
      </c>
      <c r="J170" t="s">
        <v>105</v>
      </c>
      <c r="K170" s="91">
        <v>3.5</v>
      </c>
      <c r="L170" s="91">
        <v>5.35</v>
      </c>
      <c r="M170" s="91">
        <v>15161729.109999999</v>
      </c>
      <c r="N170" s="91">
        <v>92.81</v>
      </c>
      <c r="O170" s="91">
        <v>14071.600786991001</v>
      </c>
      <c r="P170" s="91">
        <v>0.74</v>
      </c>
      <c r="Q170" s="91">
        <f>O170/'סכום נכסי הקרן'!$C$42*100</f>
        <v>8.5025782242395473E-2</v>
      </c>
    </row>
    <row r="171" spans="2:17">
      <c r="B171" t="s">
        <v>4195</v>
      </c>
      <c r="C171" t="s">
        <v>3983</v>
      </c>
      <c r="D171" t="s">
        <v>4276</v>
      </c>
      <c r="E171" t="s">
        <v>4277</v>
      </c>
      <c r="F171" t="s">
        <v>876</v>
      </c>
      <c r="G171" t="s">
        <v>3083</v>
      </c>
      <c r="H171" t="s">
        <v>236</v>
      </c>
      <c r="I171" s="91">
        <v>8.14</v>
      </c>
      <c r="J171" t="s">
        <v>105</v>
      </c>
      <c r="K171" s="91">
        <v>2.82</v>
      </c>
      <c r="L171" s="91">
        <v>4.75</v>
      </c>
      <c r="M171" s="91">
        <v>2639418.2200000002</v>
      </c>
      <c r="N171" s="91">
        <v>87.75</v>
      </c>
      <c r="O171" s="91">
        <v>2316.08948805</v>
      </c>
      <c r="P171" s="91">
        <v>0.12</v>
      </c>
      <c r="Q171" s="91">
        <f>O171/'סכום נכסי הקרן'!$C$42*100</f>
        <v>1.3994663680829907E-2</v>
      </c>
    </row>
    <row r="172" spans="2:17">
      <c r="B172" t="s">
        <v>4195</v>
      </c>
      <c r="C172" t="s">
        <v>3983</v>
      </c>
      <c r="D172" t="s">
        <v>4278</v>
      </c>
      <c r="E172" t="s">
        <v>4277</v>
      </c>
      <c r="F172" t="s">
        <v>876</v>
      </c>
      <c r="G172" t="s">
        <v>3083</v>
      </c>
      <c r="H172" t="s">
        <v>236</v>
      </c>
      <c r="I172" s="91">
        <v>8.14</v>
      </c>
      <c r="J172" t="s">
        <v>105</v>
      </c>
      <c r="K172" s="91">
        <v>2.82</v>
      </c>
      <c r="L172" s="91">
        <v>4.75</v>
      </c>
      <c r="M172" s="91">
        <v>79485.23</v>
      </c>
      <c r="N172" s="91">
        <v>99.91</v>
      </c>
      <c r="O172" s="91">
        <v>79.413693292999994</v>
      </c>
      <c r="P172" s="91">
        <v>0</v>
      </c>
      <c r="Q172" s="91">
        <f>O172/'סכום נכסי הקרן'!$C$42*100</f>
        <v>4.7984671361891713E-4</v>
      </c>
    </row>
    <row r="173" spans="2:17">
      <c r="B173" t="s">
        <v>4195</v>
      </c>
      <c r="C173" t="s">
        <v>3983</v>
      </c>
      <c r="D173" t="s">
        <v>4279</v>
      </c>
      <c r="E173" t="s">
        <v>4277</v>
      </c>
      <c r="F173" t="s">
        <v>876</v>
      </c>
      <c r="G173" t="s">
        <v>4280</v>
      </c>
      <c r="H173" t="s">
        <v>236</v>
      </c>
      <c r="I173" s="91">
        <v>9.1199999999999992</v>
      </c>
      <c r="J173" t="s">
        <v>105</v>
      </c>
      <c r="K173" s="91">
        <v>2.98</v>
      </c>
      <c r="L173" s="91">
        <v>3.09</v>
      </c>
      <c r="M173" s="91">
        <v>420302.46</v>
      </c>
      <c r="N173" s="91">
        <v>91.8</v>
      </c>
      <c r="O173" s="91">
        <v>385.83765828000003</v>
      </c>
      <c r="P173" s="91">
        <v>0.02</v>
      </c>
      <c r="Q173" s="91">
        <f>O173/'סכום נכסי הקרן'!$C$42*100</f>
        <v>2.3313728985375924E-3</v>
      </c>
    </row>
    <row r="174" spans="2:17">
      <c r="B174" t="s">
        <v>4195</v>
      </c>
      <c r="C174" t="s">
        <v>3983</v>
      </c>
      <c r="D174" t="s">
        <v>4281</v>
      </c>
      <c r="E174" t="s">
        <v>4277</v>
      </c>
      <c r="F174" t="s">
        <v>876</v>
      </c>
      <c r="G174" t="s">
        <v>4280</v>
      </c>
      <c r="H174" t="s">
        <v>236</v>
      </c>
      <c r="I174" s="91">
        <v>9.35</v>
      </c>
      <c r="J174" t="s">
        <v>105</v>
      </c>
      <c r="K174" s="91">
        <v>2.6</v>
      </c>
      <c r="L174" s="91">
        <v>2.62</v>
      </c>
      <c r="M174" s="91">
        <v>19275.849999999999</v>
      </c>
      <c r="N174" s="91">
        <v>100.37</v>
      </c>
      <c r="O174" s="91">
        <v>19.347170644999999</v>
      </c>
      <c r="P174" s="91">
        <v>0</v>
      </c>
      <c r="Q174" s="91">
        <f>O174/'סכום נכסי הקרן'!$C$42*100</f>
        <v>1.1690271371179199E-4</v>
      </c>
    </row>
    <row r="175" spans="2:17">
      <c r="B175" t="s">
        <v>4195</v>
      </c>
      <c r="C175" t="s">
        <v>3983</v>
      </c>
      <c r="D175" t="s">
        <v>4282</v>
      </c>
      <c r="E175" t="s">
        <v>4277</v>
      </c>
      <c r="F175" t="s">
        <v>876</v>
      </c>
      <c r="G175" t="s">
        <v>3395</v>
      </c>
      <c r="H175" t="s">
        <v>236</v>
      </c>
      <c r="I175" s="91">
        <v>8.26</v>
      </c>
      <c r="J175" t="s">
        <v>105</v>
      </c>
      <c r="K175" s="91">
        <v>2.5</v>
      </c>
      <c r="L175" s="91">
        <v>4.49</v>
      </c>
      <c r="M175" s="91">
        <v>491561.01</v>
      </c>
      <c r="N175" s="91">
        <v>92.05</v>
      </c>
      <c r="O175" s="91">
        <v>452.48190970500002</v>
      </c>
      <c r="P175" s="91">
        <v>0.02</v>
      </c>
      <c r="Q175" s="91">
        <f>O175/'סכום נכסי הקרן'!$C$42*100</f>
        <v>2.7340619525511264E-3</v>
      </c>
    </row>
    <row r="176" spans="2:17">
      <c r="B176" t="s">
        <v>4195</v>
      </c>
      <c r="C176" t="s">
        <v>3983</v>
      </c>
      <c r="D176" t="s">
        <v>4283</v>
      </c>
      <c r="E176" t="s">
        <v>4277</v>
      </c>
      <c r="F176" t="s">
        <v>876</v>
      </c>
      <c r="G176" t="s">
        <v>3395</v>
      </c>
      <c r="H176" t="s">
        <v>236</v>
      </c>
      <c r="I176" s="91">
        <v>9.52</v>
      </c>
      <c r="J176" t="s">
        <v>105</v>
      </c>
      <c r="K176" s="91">
        <v>2.6</v>
      </c>
      <c r="L176" s="91">
        <v>2.14</v>
      </c>
      <c r="M176" s="91">
        <v>83302.84</v>
      </c>
      <c r="N176" s="91">
        <v>99.85</v>
      </c>
      <c r="O176" s="91">
        <v>83.177885739999994</v>
      </c>
      <c r="P176" s="91">
        <v>0</v>
      </c>
      <c r="Q176" s="91">
        <f>O176/'סכום נכסי הקרן'!$C$42*100</f>
        <v>5.0259134744998603E-4</v>
      </c>
    </row>
    <row r="177" spans="2:17">
      <c r="B177" t="s">
        <v>4195</v>
      </c>
      <c r="C177" t="s">
        <v>3983</v>
      </c>
      <c r="D177" t="s">
        <v>4284</v>
      </c>
      <c r="E177" t="s">
        <v>4277</v>
      </c>
      <c r="F177" t="s">
        <v>876</v>
      </c>
      <c r="G177" t="s">
        <v>1321</v>
      </c>
      <c r="H177" t="s">
        <v>236</v>
      </c>
      <c r="I177" s="91">
        <v>8.76</v>
      </c>
      <c r="J177" t="s">
        <v>105</v>
      </c>
      <c r="K177" s="91">
        <v>2.5</v>
      </c>
      <c r="L177" s="91">
        <v>3.41</v>
      </c>
      <c r="M177" s="91">
        <v>3138678.83</v>
      </c>
      <c r="N177" s="91">
        <v>93.56</v>
      </c>
      <c r="O177" s="91">
        <v>2936.5479133479998</v>
      </c>
      <c r="P177" s="91">
        <v>0.15</v>
      </c>
      <c r="Q177" s="91">
        <f>O177/'סכום נכסי הקרן'!$C$42*100</f>
        <v>1.7743701459717053E-2</v>
      </c>
    </row>
    <row r="178" spans="2:17">
      <c r="B178" t="s">
        <v>4195</v>
      </c>
      <c r="C178" t="s">
        <v>3983</v>
      </c>
      <c r="D178" t="s">
        <v>4285</v>
      </c>
      <c r="E178" t="s">
        <v>4277</v>
      </c>
      <c r="F178" t="s">
        <v>876</v>
      </c>
      <c r="G178" t="s">
        <v>3804</v>
      </c>
      <c r="H178" t="s">
        <v>236</v>
      </c>
      <c r="I178" s="91">
        <v>8.32</v>
      </c>
      <c r="J178" t="s">
        <v>105</v>
      </c>
      <c r="K178" s="91">
        <v>3.05</v>
      </c>
      <c r="L178" s="91">
        <v>4.33</v>
      </c>
      <c r="M178" s="91">
        <v>2751669.15</v>
      </c>
      <c r="N178" s="91">
        <v>93.37</v>
      </c>
      <c r="O178" s="91">
        <v>2569.2334853550001</v>
      </c>
      <c r="P178" s="91">
        <v>0.13</v>
      </c>
      <c r="Q178" s="91">
        <f>O178/'סכום נכסי הקרן'!$C$42*100</f>
        <v>1.5524252724510206E-2</v>
      </c>
    </row>
    <row r="179" spans="2:17">
      <c r="B179" t="s">
        <v>4195</v>
      </c>
      <c r="C179" t="s">
        <v>3983</v>
      </c>
      <c r="D179" t="s">
        <v>4286</v>
      </c>
      <c r="E179" t="s">
        <v>4277</v>
      </c>
      <c r="F179" t="s">
        <v>876</v>
      </c>
      <c r="G179" t="s">
        <v>3804</v>
      </c>
      <c r="H179" t="s">
        <v>236</v>
      </c>
      <c r="I179" s="91">
        <v>8.81</v>
      </c>
      <c r="J179" t="s">
        <v>105</v>
      </c>
      <c r="K179" s="91">
        <v>2.6</v>
      </c>
      <c r="L179" s="91">
        <v>2.95</v>
      </c>
      <c r="M179" s="91">
        <v>369364.62</v>
      </c>
      <c r="N179" s="91">
        <v>100.07</v>
      </c>
      <c r="O179" s="91">
        <v>369.62317523399997</v>
      </c>
      <c r="P179" s="91">
        <v>0.02</v>
      </c>
      <c r="Q179" s="91">
        <f>O179/'סכום נכסי הקרן'!$C$42*100</f>
        <v>2.2333990343332616E-3</v>
      </c>
    </row>
    <row r="180" spans="2:17">
      <c r="B180" t="s">
        <v>4287</v>
      </c>
      <c r="C180" t="s">
        <v>3983</v>
      </c>
      <c r="D180" t="s">
        <v>4288</v>
      </c>
      <c r="E180" t="s">
        <v>4289</v>
      </c>
      <c r="F180" t="s">
        <v>4263</v>
      </c>
      <c r="G180" t="s">
        <v>3033</v>
      </c>
      <c r="H180" t="s">
        <v>3988</v>
      </c>
      <c r="I180" s="91">
        <v>0.72</v>
      </c>
      <c r="J180" t="s">
        <v>113</v>
      </c>
      <c r="K180" s="91">
        <v>3.59</v>
      </c>
      <c r="L180" s="91">
        <v>1.56</v>
      </c>
      <c r="M180" s="91">
        <v>982676.58</v>
      </c>
      <c r="N180" s="91">
        <v>100.16999999999986</v>
      </c>
      <c r="O180" s="91">
        <v>4224.4241439062298</v>
      </c>
      <c r="P180" s="91">
        <v>0.22</v>
      </c>
      <c r="Q180" s="91">
        <f>O180/'סכום נכסי הקרן'!$C$42*100</f>
        <v>2.5525522845371684E-2</v>
      </c>
    </row>
    <row r="181" spans="2:17">
      <c r="B181" t="s">
        <v>4287</v>
      </c>
      <c r="C181" t="s">
        <v>3983</v>
      </c>
      <c r="D181" t="s">
        <v>4290</v>
      </c>
      <c r="E181" t="s">
        <v>4289</v>
      </c>
      <c r="F181" t="s">
        <v>4263</v>
      </c>
      <c r="G181" t="s">
        <v>3033</v>
      </c>
      <c r="H181" t="s">
        <v>3988</v>
      </c>
      <c r="I181" s="91">
        <v>0.72</v>
      </c>
      <c r="J181" t="s">
        <v>109</v>
      </c>
      <c r="K181" s="91">
        <v>6.28</v>
      </c>
      <c r="L181" s="91">
        <v>4.75</v>
      </c>
      <c r="M181" s="91">
        <v>1037504.5</v>
      </c>
      <c r="N181" s="91">
        <v>100.26</v>
      </c>
      <c r="O181" s="91">
        <v>3898.6771398515998</v>
      </c>
      <c r="P181" s="91">
        <v>0.2</v>
      </c>
      <c r="Q181" s="91">
        <f>O181/'סכום נכסי הקרן'!$C$42*100</f>
        <v>2.3557239758598286E-2</v>
      </c>
    </row>
    <row r="182" spans="2:17">
      <c r="B182" t="s">
        <v>4287</v>
      </c>
      <c r="C182" t="s">
        <v>3983</v>
      </c>
      <c r="D182" t="s">
        <v>4291</v>
      </c>
      <c r="E182" t="s">
        <v>4289</v>
      </c>
      <c r="F182" t="s">
        <v>4263</v>
      </c>
      <c r="G182" t="s">
        <v>3599</v>
      </c>
      <c r="H182" t="s">
        <v>3988</v>
      </c>
      <c r="I182" s="91">
        <v>0.05</v>
      </c>
      <c r="J182" t="s">
        <v>109</v>
      </c>
      <c r="K182" s="91">
        <v>4.54</v>
      </c>
      <c r="L182" s="91">
        <v>5.53</v>
      </c>
      <c r="M182" s="91">
        <v>1072253.43</v>
      </c>
      <c r="N182" s="91">
        <v>100.15</v>
      </c>
      <c r="O182" s="91">
        <v>4024.8340644234599</v>
      </c>
      <c r="P182" s="91">
        <v>0.21</v>
      </c>
      <c r="Q182" s="91">
        <f>O182/'סכום נכסי הקרן'!$C$42*100</f>
        <v>2.4319526250333744E-2</v>
      </c>
    </row>
    <row r="183" spans="2:17">
      <c r="B183" t="s">
        <v>4292</v>
      </c>
      <c r="C183" t="s">
        <v>3983</v>
      </c>
      <c r="D183" t="s">
        <v>4293</v>
      </c>
      <c r="E183" t="s">
        <v>4294</v>
      </c>
      <c r="F183" t="s">
        <v>4263</v>
      </c>
      <c r="G183" t="s">
        <v>4295</v>
      </c>
      <c r="H183" t="s">
        <v>3988</v>
      </c>
      <c r="I183" s="91">
        <v>6.51</v>
      </c>
      <c r="J183" t="s">
        <v>105</v>
      </c>
      <c r="K183" s="91">
        <v>2.54</v>
      </c>
      <c r="L183" s="91">
        <v>2.25</v>
      </c>
      <c r="M183" s="91">
        <v>9937128.0600000005</v>
      </c>
      <c r="N183" s="91">
        <v>105.64</v>
      </c>
      <c r="O183" s="91">
        <v>10497.582082584</v>
      </c>
      <c r="P183" s="91">
        <v>0.55000000000000004</v>
      </c>
      <c r="Q183" s="91">
        <f>O183/'סכום נכסי הקרן'!$C$42*100</f>
        <v>6.3430248039059181E-2</v>
      </c>
    </row>
    <row r="184" spans="2:17">
      <c r="B184" t="s">
        <v>4296</v>
      </c>
      <c r="C184" t="s">
        <v>3983</v>
      </c>
      <c r="D184" t="s">
        <v>4297</v>
      </c>
      <c r="E184" t="s">
        <v>4298</v>
      </c>
      <c r="F184" t="s">
        <v>868</v>
      </c>
      <c r="G184" t="s">
        <v>4299</v>
      </c>
      <c r="H184" t="s">
        <v>153</v>
      </c>
      <c r="I184" s="91">
        <v>8.82</v>
      </c>
      <c r="J184" t="s">
        <v>105</v>
      </c>
      <c r="K184" s="91">
        <v>3.55</v>
      </c>
      <c r="L184" s="91">
        <v>3.48</v>
      </c>
      <c r="M184" s="91">
        <v>2891733.95</v>
      </c>
      <c r="N184" s="91">
        <v>105.8</v>
      </c>
      <c r="O184" s="91">
        <v>3059.4545191000002</v>
      </c>
      <c r="P184" s="91">
        <v>0.16</v>
      </c>
      <c r="Q184" s="91">
        <f>O184/'סכום נכסי הקרן'!$C$42*100</f>
        <v>1.8486348330887716E-2</v>
      </c>
    </row>
    <row r="185" spans="2:17">
      <c r="B185" t="s">
        <v>4296</v>
      </c>
      <c r="C185" t="s">
        <v>3983</v>
      </c>
      <c r="D185" t="s">
        <v>4300</v>
      </c>
      <c r="E185" t="s">
        <v>4298</v>
      </c>
      <c r="F185" t="s">
        <v>868</v>
      </c>
      <c r="G185" t="s">
        <v>4299</v>
      </c>
      <c r="H185" t="s">
        <v>153</v>
      </c>
      <c r="I185" s="91">
        <v>0.03</v>
      </c>
      <c r="J185" t="s">
        <v>105</v>
      </c>
      <c r="K185" s="91">
        <v>3.3</v>
      </c>
      <c r="L185" s="91">
        <v>1.06</v>
      </c>
      <c r="M185" s="91">
        <v>1299184.8</v>
      </c>
      <c r="N185" s="91">
        <v>105.13</v>
      </c>
      <c r="O185" s="91">
        <v>1365.8329802400001</v>
      </c>
      <c r="P185" s="91">
        <v>7.0000000000000007E-2</v>
      </c>
      <c r="Q185" s="91">
        <f>O185/'סכום נכסי הקרן'!$C$42*100</f>
        <v>8.2528647106539441E-3</v>
      </c>
    </row>
    <row r="186" spans="2:17">
      <c r="B186" t="s">
        <v>4296</v>
      </c>
      <c r="C186" t="s">
        <v>3983</v>
      </c>
      <c r="D186" t="s">
        <v>4301</v>
      </c>
      <c r="E186" t="s">
        <v>4298</v>
      </c>
      <c r="F186" t="s">
        <v>868</v>
      </c>
      <c r="G186" t="s">
        <v>4302</v>
      </c>
      <c r="H186" t="s">
        <v>153</v>
      </c>
      <c r="I186" s="91">
        <v>8.99</v>
      </c>
      <c r="J186" t="s">
        <v>105</v>
      </c>
      <c r="K186" s="91">
        <v>3.55</v>
      </c>
      <c r="L186" s="91">
        <v>2.92</v>
      </c>
      <c r="M186" s="91">
        <v>2652604.09</v>
      </c>
      <c r="N186" s="91">
        <v>106.1</v>
      </c>
      <c r="O186" s="91">
        <v>2814.4129394900001</v>
      </c>
      <c r="P186" s="91">
        <v>0.15</v>
      </c>
      <c r="Q186" s="91">
        <f>O186/'סכום נכסי הקרן'!$C$42*100</f>
        <v>1.7005717071968404E-2</v>
      </c>
    </row>
    <row r="187" spans="2:17">
      <c r="B187" t="s">
        <v>4296</v>
      </c>
      <c r="C187" t="s">
        <v>3983</v>
      </c>
      <c r="D187" t="s">
        <v>4303</v>
      </c>
      <c r="E187" t="s">
        <v>4298</v>
      </c>
      <c r="F187" t="s">
        <v>868</v>
      </c>
      <c r="G187" t="s">
        <v>4302</v>
      </c>
      <c r="H187" t="s">
        <v>153</v>
      </c>
      <c r="I187" s="91">
        <v>8.99</v>
      </c>
      <c r="J187" t="s">
        <v>105</v>
      </c>
      <c r="K187" s="91">
        <v>3.55</v>
      </c>
      <c r="L187" s="91">
        <v>2.92</v>
      </c>
      <c r="M187" s="91">
        <v>1191749.52</v>
      </c>
      <c r="N187" s="91">
        <v>105.83</v>
      </c>
      <c r="O187" s="91">
        <v>1261.2285170160001</v>
      </c>
      <c r="P187" s="91">
        <v>7.0000000000000007E-2</v>
      </c>
      <c r="Q187" s="91">
        <f>O187/'סכום נכסי הקרן'!$C$42*100</f>
        <v>7.6208061093405131E-3</v>
      </c>
    </row>
    <row r="188" spans="2:17">
      <c r="B188" t="s">
        <v>4296</v>
      </c>
      <c r="C188" t="s">
        <v>3983</v>
      </c>
      <c r="D188" t="s">
        <v>4304</v>
      </c>
      <c r="E188" t="s">
        <v>4298</v>
      </c>
      <c r="F188" t="s">
        <v>868</v>
      </c>
      <c r="G188" t="s">
        <v>332</v>
      </c>
      <c r="H188" t="s">
        <v>153</v>
      </c>
      <c r="I188" s="91">
        <v>8.1</v>
      </c>
      <c r="J188" t="s">
        <v>105</v>
      </c>
      <c r="K188" s="91">
        <v>3.55</v>
      </c>
      <c r="L188" s="91">
        <v>5.24</v>
      </c>
      <c r="M188" s="91">
        <v>1853307</v>
      </c>
      <c r="N188" s="91">
        <v>105.26</v>
      </c>
      <c r="O188" s="91">
        <v>1950.7909482</v>
      </c>
      <c r="P188" s="91">
        <v>0.1</v>
      </c>
      <c r="Q188" s="91">
        <f>O188/'סכום נכסי הקרן'!$C$42*100</f>
        <v>1.1787395682474989E-2</v>
      </c>
    </row>
    <row r="189" spans="2:17">
      <c r="B189" t="s">
        <v>4296</v>
      </c>
      <c r="C189" t="s">
        <v>3983</v>
      </c>
      <c r="D189" t="s">
        <v>4305</v>
      </c>
      <c r="E189" t="s">
        <v>4298</v>
      </c>
      <c r="F189" t="s">
        <v>868</v>
      </c>
      <c r="G189" t="s">
        <v>332</v>
      </c>
      <c r="H189" t="s">
        <v>153</v>
      </c>
      <c r="I189" s="91">
        <v>0.03</v>
      </c>
      <c r="J189" t="s">
        <v>105</v>
      </c>
      <c r="K189" s="91">
        <v>3.55</v>
      </c>
      <c r="L189" s="91">
        <v>3.14</v>
      </c>
      <c r="M189" s="91">
        <v>832646</v>
      </c>
      <c r="N189" s="91">
        <v>104.39</v>
      </c>
      <c r="O189" s="91">
        <v>869.19915939999998</v>
      </c>
      <c r="P189" s="91">
        <v>0.05</v>
      </c>
      <c r="Q189" s="91">
        <f>O189/'סכום נכסי הקרן'!$C$42*100</f>
        <v>5.2520206884167095E-3</v>
      </c>
    </row>
    <row r="190" spans="2:17">
      <c r="B190" t="s">
        <v>4296</v>
      </c>
      <c r="C190" t="s">
        <v>3983</v>
      </c>
      <c r="D190" t="s">
        <v>4306</v>
      </c>
      <c r="E190" t="s">
        <v>4298</v>
      </c>
      <c r="F190" t="s">
        <v>868</v>
      </c>
      <c r="G190" t="s">
        <v>4307</v>
      </c>
      <c r="H190" t="s">
        <v>153</v>
      </c>
      <c r="I190" s="91">
        <v>8.15</v>
      </c>
      <c r="J190" t="s">
        <v>105</v>
      </c>
      <c r="K190" s="91">
        <v>3.55</v>
      </c>
      <c r="L190" s="91">
        <v>4.78</v>
      </c>
      <c r="M190" s="91">
        <v>687480.51</v>
      </c>
      <c r="N190" s="91">
        <v>109.69</v>
      </c>
      <c r="O190" s="91">
        <v>754.09737141899996</v>
      </c>
      <c r="P190" s="91">
        <v>0.04</v>
      </c>
      <c r="Q190" s="91">
        <f>O190/'סכום נכסי הקרן'!$C$42*100</f>
        <v>4.5565333939199476E-3</v>
      </c>
    </row>
    <row r="191" spans="2:17">
      <c r="B191" t="s">
        <v>4296</v>
      </c>
      <c r="C191" t="s">
        <v>3983</v>
      </c>
      <c r="D191" t="s">
        <v>4308</v>
      </c>
      <c r="E191" t="s">
        <v>4298</v>
      </c>
      <c r="F191" t="s">
        <v>868</v>
      </c>
      <c r="G191" t="s">
        <v>4307</v>
      </c>
      <c r="H191" t="s">
        <v>153</v>
      </c>
      <c r="I191" s="91">
        <v>0.03</v>
      </c>
      <c r="J191" t="s">
        <v>105</v>
      </c>
      <c r="K191" s="91">
        <v>3.3</v>
      </c>
      <c r="L191" s="91">
        <v>2.29</v>
      </c>
      <c r="M191" s="91">
        <v>308868.03999999998</v>
      </c>
      <c r="N191" s="91">
        <v>110.9</v>
      </c>
      <c r="O191" s="91">
        <v>342.53465635999999</v>
      </c>
      <c r="P191" s="91">
        <v>0.02</v>
      </c>
      <c r="Q191" s="91">
        <f>O191/'סכום נכסי הקרן'!$C$42*100</f>
        <v>2.0697202502407623E-3</v>
      </c>
    </row>
    <row r="192" spans="2:17">
      <c r="B192" t="s">
        <v>4296</v>
      </c>
      <c r="C192" t="s">
        <v>3983</v>
      </c>
      <c r="D192" t="s">
        <v>4309</v>
      </c>
      <c r="E192" t="s">
        <v>4298</v>
      </c>
      <c r="F192" t="s">
        <v>868</v>
      </c>
      <c r="G192" t="s">
        <v>4310</v>
      </c>
      <c r="H192" t="s">
        <v>153</v>
      </c>
      <c r="I192" s="91">
        <v>7.5</v>
      </c>
      <c r="J192" t="s">
        <v>105</v>
      </c>
      <c r="K192" s="91">
        <v>3.55</v>
      </c>
      <c r="L192" s="91">
        <v>6.96</v>
      </c>
      <c r="M192" s="91">
        <v>2195313.46</v>
      </c>
      <c r="N192" s="91">
        <v>96.26</v>
      </c>
      <c r="O192" s="91">
        <v>2113.2087365960001</v>
      </c>
      <c r="P192" s="91">
        <v>0.11</v>
      </c>
      <c r="Q192" s="91">
        <f>O192/'סכום נכסי הקרן'!$C$42*100</f>
        <v>1.276878363665975E-2</v>
      </c>
    </row>
    <row r="193" spans="2:17">
      <c r="B193" t="s">
        <v>4296</v>
      </c>
      <c r="C193" t="s">
        <v>3983</v>
      </c>
      <c r="D193" t="s">
        <v>4311</v>
      </c>
      <c r="E193" t="s">
        <v>4298</v>
      </c>
      <c r="F193" t="s">
        <v>868</v>
      </c>
      <c r="G193" t="s">
        <v>4310</v>
      </c>
      <c r="H193" t="s">
        <v>153</v>
      </c>
      <c r="I193" s="91">
        <v>0.03</v>
      </c>
      <c r="J193" t="s">
        <v>105</v>
      </c>
      <c r="K193" s="91">
        <v>3.55</v>
      </c>
      <c r="L193" s="91">
        <v>7.84</v>
      </c>
      <c r="M193" s="91">
        <v>986300.21</v>
      </c>
      <c r="N193" s="91">
        <v>95.29</v>
      </c>
      <c r="O193" s="91">
        <v>939.84547010899996</v>
      </c>
      <c r="P193" s="91">
        <v>0.05</v>
      </c>
      <c r="Q193" s="91">
        <f>O193/'סכום נכסי הקרן'!$C$42*100</f>
        <v>5.678891655089187E-3</v>
      </c>
    </row>
    <row r="194" spans="2:17">
      <c r="B194" t="s">
        <v>4296</v>
      </c>
      <c r="C194" t="s">
        <v>3983</v>
      </c>
      <c r="D194" t="s">
        <v>4312</v>
      </c>
      <c r="E194" t="s">
        <v>4298</v>
      </c>
      <c r="F194" t="s">
        <v>868</v>
      </c>
      <c r="G194" t="s">
        <v>3097</v>
      </c>
      <c r="H194" t="s">
        <v>153</v>
      </c>
      <c r="I194" s="91">
        <v>0.03</v>
      </c>
      <c r="J194" t="s">
        <v>105</v>
      </c>
      <c r="K194" s="91">
        <v>3.55</v>
      </c>
      <c r="L194" s="91">
        <v>8.84</v>
      </c>
      <c r="M194" s="91">
        <v>612004.74</v>
      </c>
      <c r="N194" s="91">
        <v>91.28</v>
      </c>
      <c r="O194" s="91">
        <v>558.63792667200005</v>
      </c>
      <c r="P194" s="91">
        <v>0.03</v>
      </c>
      <c r="Q194" s="91">
        <f>O194/'סכום נכסי הקרן'!$C$42*100</f>
        <v>3.3754956116626468E-3</v>
      </c>
    </row>
    <row r="195" spans="2:17">
      <c r="B195" t="s">
        <v>4296</v>
      </c>
      <c r="C195" t="s">
        <v>3983</v>
      </c>
      <c r="D195" t="s">
        <v>4313</v>
      </c>
      <c r="E195" t="s">
        <v>4298</v>
      </c>
      <c r="F195" t="s">
        <v>868</v>
      </c>
      <c r="G195" t="s">
        <v>3097</v>
      </c>
      <c r="H195" t="s">
        <v>153</v>
      </c>
      <c r="I195" s="91">
        <v>7.5</v>
      </c>
      <c r="J195" t="s">
        <v>105</v>
      </c>
      <c r="K195" s="91">
        <v>3.55</v>
      </c>
      <c r="L195" s="91">
        <v>6.97</v>
      </c>
      <c r="M195" s="91">
        <v>1362204.45</v>
      </c>
      <c r="N195" s="91">
        <v>91.93</v>
      </c>
      <c r="O195" s="91">
        <v>1252.2745508850001</v>
      </c>
      <c r="P195" s="91">
        <v>7.0000000000000007E-2</v>
      </c>
      <c r="Q195" s="91">
        <f>O195/'סכום נכסי הקרן'!$C$42*100</f>
        <v>7.5667029560472481E-3</v>
      </c>
    </row>
    <row r="196" spans="2:17">
      <c r="B196" t="s">
        <v>4296</v>
      </c>
      <c r="C196" t="s">
        <v>3983</v>
      </c>
      <c r="D196" t="s">
        <v>4314</v>
      </c>
      <c r="E196" t="s">
        <v>4298</v>
      </c>
      <c r="F196" t="s">
        <v>868</v>
      </c>
      <c r="G196" t="s">
        <v>3424</v>
      </c>
      <c r="H196" t="s">
        <v>153</v>
      </c>
      <c r="I196" s="91">
        <v>7.49</v>
      </c>
      <c r="J196" t="s">
        <v>105</v>
      </c>
      <c r="K196" s="91">
        <v>3.55</v>
      </c>
      <c r="L196" s="91">
        <v>6.98</v>
      </c>
      <c r="M196" s="91">
        <v>1742628.43</v>
      </c>
      <c r="N196" s="91">
        <v>93.84</v>
      </c>
      <c r="O196" s="91">
        <v>1635.282518712</v>
      </c>
      <c r="P196" s="91">
        <v>0.09</v>
      </c>
      <c r="Q196" s="91">
        <f>O196/'סכום נכסי הקרן'!$C$42*100</f>
        <v>9.8809778251628712E-3</v>
      </c>
    </row>
    <row r="197" spans="2:17">
      <c r="B197" t="s">
        <v>4296</v>
      </c>
      <c r="C197" t="s">
        <v>3983</v>
      </c>
      <c r="D197" t="s">
        <v>4315</v>
      </c>
      <c r="E197" t="s">
        <v>4298</v>
      </c>
      <c r="F197" t="s">
        <v>868</v>
      </c>
      <c r="G197" t="s">
        <v>3424</v>
      </c>
      <c r="H197" t="s">
        <v>153</v>
      </c>
      <c r="I197" s="91">
        <v>7.49</v>
      </c>
      <c r="J197" t="s">
        <v>105</v>
      </c>
      <c r="K197" s="91">
        <v>3.55</v>
      </c>
      <c r="L197" s="91">
        <v>6.98</v>
      </c>
      <c r="M197" s="91">
        <v>3878753.81</v>
      </c>
      <c r="N197" s="91">
        <v>93.96</v>
      </c>
      <c r="O197" s="91">
        <v>3644.4770798760001</v>
      </c>
      <c r="P197" s="91">
        <v>0.19</v>
      </c>
      <c r="Q197" s="91">
        <f>O197/'סכום נכסי הקרן'!$C$42*100</f>
        <v>2.2021269596236185E-2</v>
      </c>
    </row>
    <row r="198" spans="2:17">
      <c r="B198" t="s">
        <v>4240</v>
      </c>
      <c r="C198" t="s">
        <v>3983</v>
      </c>
      <c r="D198" t="s">
        <v>4316</v>
      </c>
      <c r="E198" t="s">
        <v>4242</v>
      </c>
      <c r="F198" t="s">
        <v>876</v>
      </c>
      <c r="G198" t="s">
        <v>4317</v>
      </c>
      <c r="H198" t="s">
        <v>236</v>
      </c>
      <c r="I198" s="91">
        <v>1.99</v>
      </c>
      <c r="J198" t="s">
        <v>109</v>
      </c>
      <c r="K198" s="91">
        <v>8.32</v>
      </c>
      <c r="L198" s="91">
        <v>7.68</v>
      </c>
      <c r="M198" s="91">
        <v>2158901.89</v>
      </c>
      <c r="N198" s="91">
        <v>99.83</v>
      </c>
      <c r="O198" s="91">
        <v>8077.80862443769</v>
      </c>
      <c r="P198" s="91">
        <v>0.42</v>
      </c>
      <c r="Q198" s="91">
        <f>O198/'סכום נכסי הקרן'!$C$42*100</f>
        <v>4.8809087714607458E-2</v>
      </c>
    </row>
    <row r="199" spans="2:17">
      <c r="B199" t="s">
        <v>4240</v>
      </c>
      <c r="C199" t="s">
        <v>3983</v>
      </c>
      <c r="D199" t="s">
        <v>4318</v>
      </c>
      <c r="E199" t="s">
        <v>4242</v>
      </c>
      <c r="F199" t="s">
        <v>876</v>
      </c>
      <c r="G199" t="s">
        <v>3436</v>
      </c>
      <c r="H199" t="s">
        <v>236</v>
      </c>
      <c r="I199" s="91">
        <v>1.97</v>
      </c>
      <c r="J199" t="s">
        <v>109</v>
      </c>
      <c r="K199" s="91">
        <v>8.32</v>
      </c>
      <c r="L199" s="91">
        <v>10.91</v>
      </c>
      <c r="M199" s="91">
        <v>4915522.82</v>
      </c>
      <c r="N199" s="91">
        <v>100.11000000000013</v>
      </c>
      <c r="O199" s="91">
        <v>18448.600988862501</v>
      </c>
      <c r="P199" s="91">
        <v>0.97</v>
      </c>
      <c r="Q199" s="91">
        <f>O199/'סכום נכסי הקרן'!$C$42*100</f>
        <v>0.11147322569057103</v>
      </c>
    </row>
    <row r="200" spans="2:17">
      <c r="B200" t="s">
        <v>4240</v>
      </c>
      <c r="C200" t="s">
        <v>3983</v>
      </c>
      <c r="D200" t="s">
        <v>4319</v>
      </c>
      <c r="E200" t="s">
        <v>4242</v>
      </c>
      <c r="F200" t="s">
        <v>876</v>
      </c>
      <c r="G200" t="s">
        <v>3615</v>
      </c>
      <c r="H200" t="s">
        <v>236</v>
      </c>
      <c r="I200" s="91">
        <v>2.02</v>
      </c>
      <c r="J200" t="s">
        <v>109</v>
      </c>
      <c r="K200" s="91">
        <v>8.32</v>
      </c>
      <c r="L200" s="91">
        <v>7.55</v>
      </c>
      <c r="M200" s="91">
        <v>349208.38</v>
      </c>
      <c r="N200" s="91">
        <v>99.55</v>
      </c>
      <c r="O200" s="91">
        <v>1302.9432597029199</v>
      </c>
      <c r="P200" s="91">
        <v>7.0000000000000007E-2</v>
      </c>
      <c r="Q200" s="91">
        <f>O200/'סכום נכסי הקרן'!$C$42*100</f>
        <v>7.8728619117815965E-3</v>
      </c>
    </row>
    <row r="201" spans="2:17">
      <c r="B201" t="s">
        <v>4240</v>
      </c>
      <c r="C201" t="s">
        <v>3983</v>
      </c>
      <c r="D201" t="s">
        <v>4320</v>
      </c>
      <c r="E201" t="s">
        <v>4242</v>
      </c>
      <c r="F201" t="s">
        <v>876</v>
      </c>
      <c r="G201" t="s">
        <v>3138</v>
      </c>
      <c r="H201" t="s">
        <v>236</v>
      </c>
      <c r="I201" s="91">
        <v>2.0099999999999998</v>
      </c>
      <c r="J201" t="s">
        <v>109</v>
      </c>
      <c r="K201" s="91">
        <v>8.32</v>
      </c>
      <c r="L201" s="91">
        <v>6.47</v>
      </c>
      <c r="M201" s="91">
        <v>301721.73</v>
      </c>
      <c r="N201" s="91">
        <v>100.07</v>
      </c>
      <c r="O201" s="91">
        <v>1131.64464117081</v>
      </c>
      <c r="P201" s="91">
        <v>0.06</v>
      </c>
      <c r="Q201" s="91">
        <f>O201/'סכום נכסי הקרן'!$C$42*100</f>
        <v>6.8378127188568451E-3</v>
      </c>
    </row>
    <row r="202" spans="2:17">
      <c r="B202" t="s">
        <v>4195</v>
      </c>
      <c r="C202" t="s">
        <v>3983</v>
      </c>
      <c r="D202" t="s">
        <v>4321</v>
      </c>
      <c r="E202" t="s">
        <v>4322</v>
      </c>
      <c r="F202" t="s">
        <v>927</v>
      </c>
      <c r="G202" t="s">
        <v>558</v>
      </c>
      <c r="H202" t="s">
        <v>236</v>
      </c>
      <c r="I202" s="91">
        <v>6.23</v>
      </c>
      <c r="J202" t="s">
        <v>105</v>
      </c>
      <c r="K202" s="91">
        <v>2.9</v>
      </c>
      <c r="L202" s="91">
        <v>6.51</v>
      </c>
      <c r="M202" s="91">
        <v>19255510.52</v>
      </c>
      <c r="N202" s="91">
        <v>99.97</v>
      </c>
      <c r="O202" s="91">
        <v>19249.733866843999</v>
      </c>
      <c r="P202" s="91">
        <v>1.01</v>
      </c>
      <c r="Q202" s="91">
        <f>O202/'סכום נכסי הקרן'!$C$42*100</f>
        <v>0.11631396489726112</v>
      </c>
    </row>
    <row r="203" spans="2:17">
      <c r="B203" t="s">
        <v>4323</v>
      </c>
      <c r="C203" t="s">
        <v>3983</v>
      </c>
      <c r="D203" t="s">
        <v>4324</v>
      </c>
      <c r="E203" t="s">
        <v>1208</v>
      </c>
      <c r="F203" t="s">
        <v>1343</v>
      </c>
      <c r="G203" t="s">
        <v>4325</v>
      </c>
      <c r="H203" t="s">
        <v>3988</v>
      </c>
      <c r="I203" s="91">
        <v>11.12</v>
      </c>
      <c r="J203" t="s">
        <v>105</v>
      </c>
      <c r="K203" s="91">
        <v>6.7</v>
      </c>
      <c r="L203" s="91">
        <v>4.58</v>
      </c>
      <c r="M203" s="91">
        <v>10503725.789999999</v>
      </c>
      <c r="N203" s="91">
        <v>126.71</v>
      </c>
      <c r="O203" s="91">
        <v>13309.270948509</v>
      </c>
      <c r="P203" s="91">
        <v>0.7</v>
      </c>
      <c r="Q203" s="91">
        <f>O203/'סכום נכסי הקרן'!$C$42*100</f>
        <v>8.0419505257649404E-2</v>
      </c>
    </row>
    <row r="204" spans="2:17">
      <c r="B204" t="s">
        <v>4326</v>
      </c>
      <c r="C204" t="s">
        <v>3983</v>
      </c>
      <c r="D204" t="s">
        <v>4327</v>
      </c>
      <c r="E204" t="s">
        <v>4328</v>
      </c>
      <c r="F204" t="s">
        <v>1277</v>
      </c>
      <c r="G204" t="s">
        <v>3027</v>
      </c>
      <c r="H204" t="s">
        <v>236</v>
      </c>
      <c r="I204" s="91">
        <v>5.81</v>
      </c>
      <c r="J204" t="s">
        <v>119</v>
      </c>
      <c r="K204" s="91">
        <v>4.5</v>
      </c>
      <c r="L204" s="91">
        <v>4.26</v>
      </c>
      <c r="M204" s="91">
        <v>1647389.96</v>
      </c>
      <c r="N204" s="91">
        <v>100</v>
      </c>
      <c r="O204" s="91">
        <v>4533.1229529319999</v>
      </c>
      <c r="P204" s="91">
        <v>0.24</v>
      </c>
      <c r="Q204" s="91">
        <f>O204/'סכום נכסי הקרן'!$C$42*100</f>
        <v>2.7390794473811948E-2</v>
      </c>
    </row>
    <row r="205" spans="2:17">
      <c r="B205" t="s">
        <v>4329</v>
      </c>
      <c r="C205" t="s">
        <v>3983</v>
      </c>
      <c r="D205" t="s">
        <v>4330</v>
      </c>
      <c r="E205" t="s">
        <v>1880</v>
      </c>
      <c r="F205" t="s">
        <v>4331</v>
      </c>
      <c r="G205" t="s">
        <v>4332</v>
      </c>
      <c r="H205" t="s">
        <v>3988</v>
      </c>
      <c r="I205" s="91">
        <v>1.46</v>
      </c>
      <c r="J205" t="s">
        <v>105</v>
      </c>
      <c r="K205" s="91">
        <v>6.2</v>
      </c>
      <c r="L205" s="91">
        <v>2.2999999999999998</v>
      </c>
      <c r="M205" s="91">
        <v>18499721.760000002</v>
      </c>
      <c r="N205" s="91">
        <v>9.9999999999999995E-7</v>
      </c>
      <c r="O205" s="91">
        <v>1.8499721760000001E-4</v>
      </c>
      <c r="P205" s="91">
        <v>0</v>
      </c>
      <c r="Q205" s="91">
        <f>O205/'סכום נכסי הקרן'!$C$42*100</f>
        <v>1.1178211617294022E-9</v>
      </c>
    </row>
    <row r="206" spans="2:17">
      <c r="B206" t="s">
        <v>4333</v>
      </c>
      <c r="C206" t="s">
        <v>3983</v>
      </c>
      <c r="D206" t="s">
        <v>4334</v>
      </c>
      <c r="E206" t="s">
        <v>4335</v>
      </c>
      <c r="F206" t="s">
        <v>297</v>
      </c>
      <c r="G206" t="s">
        <v>3027</v>
      </c>
      <c r="H206" t="s">
        <v>298</v>
      </c>
      <c r="I206" s="91">
        <v>3.75</v>
      </c>
      <c r="J206" t="s">
        <v>113</v>
      </c>
      <c r="K206" s="91">
        <v>3</v>
      </c>
      <c r="L206" s="91">
        <v>3.07</v>
      </c>
      <c r="M206" s="91">
        <v>2718134.03</v>
      </c>
      <c r="N206" s="91">
        <v>99.209999999999738</v>
      </c>
      <c r="O206" s="91">
        <v>11572.989365523101</v>
      </c>
      <c r="P206" s="91">
        <v>0.61</v>
      </c>
      <c r="Q206" s="91">
        <f>O206/'סכום נכסי הקרן'!$C$42*100</f>
        <v>6.9928253976350885E-2</v>
      </c>
    </row>
    <row r="207" spans="2:17">
      <c r="B207" t="s">
        <v>4336</v>
      </c>
      <c r="C207" t="s">
        <v>3983</v>
      </c>
      <c r="D207" t="s">
        <v>4337</v>
      </c>
      <c r="E207" t="s">
        <v>4338</v>
      </c>
      <c r="F207" t="s">
        <v>297</v>
      </c>
      <c r="G207" t="s">
        <v>3534</v>
      </c>
      <c r="H207" t="s">
        <v>298</v>
      </c>
      <c r="I207" s="91">
        <v>7.63</v>
      </c>
      <c r="J207" t="s">
        <v>116</v>
      </c>
      <c r="K207" s="91">
        <v>3.39</v>
      </c>
      <c r="L207" s="91">
        <v>3.68</v>
      </c>
      <c r="M207" s="91">
        <v>3559122.43</v>
      </c>
      <c r="N207" s="91">
        <v>97.839999999999876</v>
      </c>
      <c r="O207" s="91">
        <v>16691.795030913199</v>
      </c>
      <c r="P207" s="91">
        <v>0.87</v>
      </c>
      <c r="Q207" s="91">
        <f>O207/'סכום נכסי הקרן'!$C$42*100</f>
        <v>0.10085795859453214</v>
      </c>
    </row>
    <row r="208" spans="2:17">
      <c r="B208" t="s">
        <v>4339</v>
      </c>
      <c r="C208" t="s">
        <v>3983</v>
      </c>
      <c r="D208" t="s">
        <v>4340</v>
      </c>
      <c r="E208" t="s">
        <v>4341</v>
      </c>
      <c r="F208" t="s">
        <v>297</v>
      </c>
      <c r="G208" t="s">
        <v>553</v>
      </c>
      <c r="H208" t="s">
        <v>298</v>
      </c>
      <c r="I208" s="91">
        <v>8.39</v>
      </c>
      <c r="J208" t="s">
        <v>105</v>
      </c>
      <c r="K208" s="91">
        <v>4.03</v>
      </c>
      <c r="L208" s="91">
        <v>1.9</v>
      </c>
      <c r="M208" s="91">
        <v>3820274.87</v>
      </c>
      <c r="N208" s="91">
        <v>108.69</v>
      </c>
      <c r="O208" s="91">
        <v>4152.2567562029999</v>
      </c>
      <c r="P208" s="91">
        <v>0.22</v>
      </c>
      <c r="Q208" s="91">
        <f>O208/'סכום נכסי הקרן'!$C$42*100</f>
        <v>2.508946097261517E-2</v>
      </c>
    </row>
    <row r="209" spans="2:17">
      <c r="B209" t="s">
        <v>4287</v>
      </c>
      <c r="C209" t="s">
        <v>3983</v>
      </c>
      <c r="D209" t="s">
        <v>4342</v>
      </c>
      <c r="E209" t="s">
        <v>4343</v>
      </c>
      <c r="F209" t="s">
        <v>297</v>
      </c>
      <c r="G209" t="s">
        <v>3291</v>
      </c>
      <c r="H209" t="s">
        <v>298</v>
      </c>
      <c r="I209" s="91">
        <v>5.46</v>
      </c>
      <c r="J209" t="s">
        <v>113</v>
      </c>
      <c r="K209" s="91">
        <v>1.9</v>
      </c>
      <c r="L209" s="91">
        <v>2.71</v>
      </c>
      <c r="M209" s="91">
        <v>4157252</v>
      </c>
      <c r="N209" s="91">
        <v>99.659999999999883</v>
      </c>
      <c r="O209" s="91">
        <v>17780.6023900771</v>
      </c>
      <c r="P209" s="91">
        <v>0.93</v>
      </c>
      <c r="Q209" s="91">
        <f>O209/'סכום נכסי הקרן'!$C$42*100</f>
        <v>0.10743693271592517</v>
      </c>
    </row>
    <row r="210" spans="2:17">
      <c r="B210" t="s">
        <v>4287</v>
      </c>
      <c r="C210" t="s">
        <v>3983</v>
      </c>
      <c r="D210" t="s">
        <v>4344</v>
      </c>
      <c r="E210" t="s">
        <v>4343</v>
      </c>
      <c r="F210" t="s">
        <v>297</v>
      </c>
      <c r="G210" t="s">
        <v>1574</v>
      </c>
      <c r="H210" t="s">
        <v>298</v>
      </c>
      <c r="I210" s="91">
        <v>5.19</v>
      </c>
      <c r="J210" t="s">
        <v>109</v>
      </c>
      <c r="K210" s="91">
        <v>4.97</v>
      </c>
      <c r="L210" s="91">
        <v>7.6</v>
      </c>
      <c r="M210" s="91">
        <v>2069363.38</v>
      </c>
      <c r="N210" s="91">
        <v>99.95</v>
      </c>
      <c r="O210" s="91">
        <v>7752.0959612658799</v>
      </c>
      <c r="P210" s="91">
        <v>0.41</v>
      </c>
      <c r="Q210" s="91">
        <f>O210/'סכום נכסי הקרן'!$C$42*100</f>
        <v>4.6841012128065823E-2</v>
      </c>
    </row>
    <row r="211" spans="2:17">
      <c r="B211" t="s">
        <v>4287</v>
      </c>
      <c r="C211" t="s">
        <v>3983</v>
      </c>
      <c r="D211" t="s">
        <v>4345</v>
      </c>
      <c r="E211" t="s">
        <v>4343</v>
      </c>
      <c r="F211" t="s">
        <v>297</v>
      </c>
      <c r="G211" t="s">
        <v>3246</v>
      </c>
      <c r="H211" t="s">
        <v>298</v>
      </c>
      <c r="I211" s="91">
        <v>3.6</v>
      </c>
      <c r="J211" t="s">
        <v>109</v>
      </c>
      <c r="K211" s="91">
        <v>-0.32</v>
      </c>
      <c r="L211" s="91">
        <v>7.3</v>
      </c>
      <c r="M211" s="91">
        <v>2965506.47</v>
      </c>
      <c r="N211" s="91">
        <v>99.890000000000143</v>
      </c>
      <c r="O211" s="91">
        <v>11102.492059485499</v>
      </c>
      <c r="P211" s="91">
        <v>0.57999999999999996</v>
      </c>
      <c r="Q211" s="91">
        <f>O211/'סכום נכסי הקרן'!$C$42*100</f>
        <v>6.708533637981344E-2</v>
      </c>
    </row>
    <row r="212" spans="2:17">
      <c r="B212" s="92" t="s">
        <v>4346</v>
      </c>
      <c r="I212" s="93">
        <v>0.4</v>
      </c>
      <c r="L212" s="93">
        <v>2.4</v>
      </c>
      <c r="M212" s="93">
        <v>5882180</v>
      </c>
      <c r="O212" s="93">
        <v>5923.7978453859996</v>
      </c>
      <c r="P212" s="93">
        <v>0.31</v>
      </c>
      <c r="Q212" s="93">
        <f>O212/'סכום נכסי הקרן'!$C$42*100</f>
        <v>3.5793763145654509E-2</v>
      </c>
    </row>
    <row r="213" spans="2:17">
      <c r="B213" t="s">
        <v>4042</v>
      </c>
      <c r="C213" t="s">
        <v>3983</v>
      </c>
      <c r="D213" t="s">
        <v>4347</v>
      </c>
      <c r="E213" t="s">
        <v>918</v>
      </c>
      <c r="F213" t="s">
        <v>4263</v>
      </c>
      <c r="G213" t="s">
        <v>4348</v>
      </c>
      <c r="H213" t="s">
        <v>3988</v>
      </c>
      <c r="I213" s="91">
        <v>0.44</v>
      </c>
      <c r="J213" t="s">
        <v>105</v>
      </c>
      <c r="K213" s="91">
        <v>3.61</v>
      </c>
      <c r="L213" s="91">
        <v>2.35</v>
      </c>
      <c r="M213" s="91">
        <v>4833821.9800000004</v>
      </c>
      <c r="N213" s="91">
        <v>100.72</v>
      </c>
      <c r="O213" s="91">
        <v>4868.6254982560004</v>
      </c>
      <c r="P213" s="91">
        <v>0.26</v>
      </c>
      <c r="Q213" s="91">
        <f>O213/'סכום נכסי הקרן'!$C$42*100</f>
        <v>2.9418024125385071E-2</v>
      </c>
    </row>
    <row r="214" spans="2:17">
      <c r="B214" t="s">
        <v>3994</v>
      </c>
      <c r="C214" t="s">
        <v>3983</v>
      </c>
      <c r="D214" t="s">
        <v>4349</v>
      </c>
      <c r="E214" t="s">
        <v>947</v>
      </c>
      <c r="F214" t="s">
        <v>1329</v>
      </c>
      <c r="G214" t="s">
        <v>4350</v>
      </c>
      <c r="H214" t="s">
        <v>3988</v>
      </c>
      <c r="I214" s="91">
        <v>0.22</v>
      </c>
      <c r="J214" t="s">
        <v>105</v>
      </c>
      <c r="K214" s="91">
        <v>4.5</v>
      </c>
      <c r="L214" s="91">
        <v>2.62</v>
      </c>
      <c r="M214" s="91">
        <v>1048358.02</v>
      </c>
      <c r="N214" s="91">
        <v>100.65</v>
      </c>
      <c r="O214" s="91">
        <v>1055.1723471299999</v>
      </c>
      <c r="P214" s="91">
        <v>0.06</v>
      </c>
      <c r="Q214" s="91">
        <f>O214/'סכום נכסי הקרן'!$C$42*100</f>
        <v>6.3757390202694407E-3</v>
      </c>
    </row>
    <row r="215" spans="2:17">
      <c r="B215" s="92" t="s">
        <v>4351</v>
      </c>
      <c r="I215" s="93">
        <v>0</v>
      </c>
      <c r="L215" s="93">
        <v>0</v>
      </c>
      <c r="M215" s="93">
        <v>0</v>
      </c>
      <c r="O215" s="93">
        <v>0</v>
      </c>
      <c r="P215" s="93">
        <v>0</v>
      </c>
      <c r="Q215" s="93">
        <f>O215/'סכום נכסי הקרן'!$C$42*100</f>
        <v>0</v>
      </c>
    </row>
    <row r="216" spans="2:17">
      <c r="B216" s="92" t="s">
        <v>4352</v>
      </c>
      <c r="I216" s="93">
        <v>0</v>
      </c>
      <c r="L216" s="93">
        <v>0</v>
      </c>
      <c r="M216" s="93">
        <v>0</v>
      </c>
      <c r="O216" s="93">
        <v>0</v>
      </c>
      <c r="P216" s="93">
        <v>0</v>
      </c>
      <c r="Q216" s="93">
        <f>O216/'סכום נכסי הקרן'!$C$42*100</f>
        <v>0</v>
      </c>
    </row>
    <row r="217" spans="2:17">
      <c r="B217" t="s">
        <v>297</v>
      </c>
      <c r="D217" t="s">
        <v>297</v>
      </c>
      <c r="F217" t="s">
        <v>297</v>
      </c>
      <c r="I217" s="91">
        <v>0</v>
      </c>
      <c r="J217" t="s">
        <v>297</v>
      </c>
      <c r="K217" s="91">
        <v>0</v>
      </c>
      <c r="L217" s="91">
        <v>0</v>
      </c>
      <c r="M217" s="91">
        <v>0</v>
      </c>
      <c r="N217" s="91">
        <v>0</v>
      </c>
      <c r="O217" s="91">
        <v>0</v>
      </c>
      <c r="P217" s="91">
        <v>0</v>
      </c>
      <c r="Q217" s="91">
        <f>O217/'סכום נכסי הקרן'!$C$42*100</f>
        <v>0</v>
      </c>
    </row>
    <row r="218" spans="2:17">
      <c r="B218" s="92" t="s">
        <v>4353</v>
      </c>
      <c r="I218" s="93">
        <v>0</v>
      </c>
      <c r="L218" s="93">
        <v>0</v>
      </c>
      <c r="M218" s="93">
        <v>0</v>
      </c>
      <c r="O218" s="93">
        <v>0</v>
      </c>
      <c r="P218" s="93">
        <v>0</v>
      </c>
      <c r="Q218" s="93">
        <f>O218/'סכום נכסי הקרן'!$C$42*100</f>
        <v>0</v>
      </c>
    </row>
    <row r="219" spans="2:17">
      <c r="B219" t="s">
        <v>297</v>
      </c>
      <c r="D219" t="s">
        <v>297</v>
      </c>
      <c r="F219" t="s">
        <v>297</v>
      </c>
      <c r="I219" s="91">
        <v>0</v>
      </c>
      <c r="J219" t="s">
        <v>297</v>
      </c>
      <c r="K219" s="91">
        <v>0</v>
      </c>
      <c r="L219" s="91">
        <v>0</v>
      </c>
      <c r="M219" s="91">
        <v>0</v>
      </c>
      <c r="N219" s="91">
        <v>0</v>
      </c>
      <c r="O219" s="91">
        <v>0</v>
      </c>
      <c r="P219" s="91">
        <v>0</v>
      </c>
      <c r="Q219" s="91">
        <f>O219/'סכום נכסי הקרן'!$C$42*100</f>
        <v>0</v>
      </c>
    </row>
    <row r="220" spans="2:17">
      <c r="B220" s="92" t="s">
        <v>4354</v>
      </c>
      <c r="I220" s="93">
        <v>0</v>
      </c>
      <c r="L220" s="93">
        <v>0</v>
      </c>
      <c r="M220" s="93">
        <v>0</v>
      </c>
      <c r="O220" s="93">
        <v>0</v>
      </c>
      <c r="P220" s="93">
        <v>0</v>
      </c>
      <c r="Q220" s="93">
        <f>O220/'סכום נכסי הקרן'!$C$42*100</f>
        <v>0</v>
      </c>
    </row>
    <row r="221" spans="2:17">
      <c r="B221" t="s">
        <v>297</v>
      </c>
      <c r="D221" t="s">
        <v>297</v>
      </c>
      <c r="F221" t="s">
        <v>297</v>
      </c>
      <c r="I221" s="91">
        <v>0</v>
      </c>
      <c r="J221" t="s">
        <v>297</v>
      </c>
      <c r="K221" s="91">
        <v>0</v>
      </c>
      <c r="L221" s="91">
        <v>0</v>
      </c>
      <c r="M221" s="91">
        <v>0</v>
      </c>
      <c r="N221" s="91">
        <v>0</v>
      </c>
      <c r="O221" s="91">
        <v>0</v>
      </c>
      <c r="P221" s="91">
        <v>0</v>
      </c>
      <c r="Q221" s="91">
        <f>O221/'סכום נכסי הקרן'!$C$42*100</f>
        <v>0</v>
      </c>
    </row>
    <row r="222" spans="2:17">
      <c r="B222" s="92" t="s">
        <v>4355</v>
      </c>
      <c r="I222" s="93">
        <v>0</v>
      </c>
      <c r="L222" s="93">
        <v>0</v>
      </c>
      <c r="M222" s="93">
        <v>0</v>
      </c>
      <c r="O222" s="93">
        <v>0</v>
      </c>
      <c r="P222" s="93">
        <v>0</v>
      </c>
      <c r="Q222" s="93">
        <f>O222/'סכום נכסי הקרן'!$C$42*100</f>
        <v>0</v>
      </c>
    </row>
    <row r="223" spans="2:17">
      <c r="B223" t="s">
        <v>297</v>
      </c>
      <c r="D223" t="s">
        <v>297</v>
      </c>
      <c r="F223" t="s">
        <v>297</v>
      </c>
      <c r="I223" s="91">
        <v>0</v>
      </c>
      <c r="J223" t="s">
        <v>297</v>
      </c>
      <c r="K223" s="91">
        <v>0</v>
      </c>
      <c r="L223" s="91">
        <v>0</v>
      </c>
      <c r="M223" s="91">
        <v>0</v>
      </c>
      <c r="N223" s="91">
        <v>0</v>
      </c>
      <c r="O223" s="91">
        <v>0</v>
      </c>
      <c r="P223" s="91">
        <v>0</v>
      </c>
      <c r="Q223" s="91">
        <f>O223/'סכום נכסי הקרן'!$C$42*100</f>
        <v>0</v>
      </c>
    </row>
    <row r="224" spans="2:17">
      <c r="B224" s="92" t="s">
        <v>303</v>
      </c>
      <c r="I224" s="93">
        <v>4.0599999999999996</v>
      </c>
      <c r="L224" s="93">
        <v>5.72</v>
      </c>
      <c r="M224" s="93">
        <v>65154147.189999998</v>
      </c>
      <c r="O224" s="93">
        <v>242500.49134670573</v>
      </c>
      <c r="P224" s="93">
        <v>12.7</v>
      </c>
      <c r="Q224" s="93">
        <f>O224/'סכום נכסי הקרן'!$C$42*100</f>
        <v>1.4652770699678104</v>
      </c>
    </row>
    <row r="225" spans="2:17">
      <c r="B225" s="92" t="s">
        <v>4356</v>
      </c>
      <c r="I225" s="93">
        <v>0</v>
      </c>
      <c r="L225" s="93">
        <v>0</v>
      </c>
      <c r="M225" s="93">
        <v>0</v>
      </c>
      <c r="O225" s="93">
        <v>0</v>
      </c>
      <c r="P225" s="93">
        <v>0</v>
      </c>
      <c r="Q225" s="93">
        <f>O225/'סכום נכסי הקרן'!$C$42*100</f>
        <v>0</v>
      </c>
    </row>
    <row r="226" spans="2:17">
      <c r="B226" t="s">
        <v>297</v>
      </c>
      <c r="D226" t="s">
        <v>297</v>
      </c>
      <c r="F226" t="s">
        <v>297</v>
      </c>
      <c r="I226" s="91">
        <v>0</v>
      </c>
      <c r="J226" t="s">
        <v>297</v>
      </c>
      <c r="K226" s="91">
        <v>0</v>
      </c>
      <c r="L226" s="91">
        <v>0</v>
      </c>
      <c r="M226" s="91">
        <v>0</v>
      </c>
      <c r="N226" s="91">
        <v>0</v>
      </c>
      <c r="O226" s="91">
        <v>0</v>
      </c>
      <c r="P226" s="91">
        <v>0</v>
      </c>
      <c r="Q226" s="91">
        <f>O226/'סכום נכסי הקרן'!$C$42*100</f>
        <v>0</v>
      </c>
    </row>
    <row r="227" spans="2:17">
      <c r="B227" s="92" t="s">
        <v>4014</v>
      </c>
      <c r="I227" s="93">
        <v>0</v>
      </c>
      <c r="L227" s="93">
        <v>0</v>
      </c>
      <c r="M227" s="93">
        <v>0</v>
      </c>
      <c r="O227" s="93">
        <v>0</v>
      </c>
      <c r="P227" s="93">
        <v>0</v>
      </c>
      <c r="Q227" s="93">
        <f>O227/'סכום נכסי הקרן'!$C$42*100</f>
        <v>0</v>
      </c>
    </row>
    <row r="228" spans="2:17">
      <c r="B228" t="s">
        <v>297</v>
      </c>
      <c r="D228" t="s">
        <v>297</v>
      </c>
      <c r="F228" t="s">
        <v>297</v>
      </c>
      <c r="I228" s="91">
        <v>0</v>
      </c>
      <c r="J228" t="s">
        <v>297</v>
      </c>
      <c r="K228" s="91">
        <v>0</v>
      </c>
      <c r="L228" s="91">
        <v>0</v>
      </c>
      <c r="M228" s="91">
        <v>0</v>
      </c>
      <c r="N228" s="91">
        <v>0</v>
      </c>
      <c r="O228" s="91">
        <v>0</v>
      </c>
      <c r="P228" s="91">
        <v>0</v>
      </c>
      <c r="Q228" s="91">
        <f>O228/'סכום נכסי הקרן'!$C$42*100</f>
        <v>0</v>
      </c>
    </row>
    <row r="229" spans="2:17">
      <c r="B229" s="92" t="s">
        <v>4015</v>
      </c>
      <c r="I229" s="93">
        <v>4.0599999999999996</v>
      </c>
      <c r="L229" s="93">
        <v>5.72</v>
      </c>
      <c r="M229" s="93">
        <v>65154147.189999998</v>
      </c>
      <c r="O229" s="93">
        <v>242500.49134670573</v>
      </c>
      <c r="P229" s="93">
        <v>12.7</v>
      </c>
      <c r="Q229" s="93">
        <f>O229/'סכום נכסי הקרן'!$C$42*100</f>
        <v>1.4652770699678104</v>
      </c>
    </row>
    <row r="230" spans="2:17">
      <c r="B230" t="s">
        <v>4357</v>
      </c>
      <c r="C230" t="s">
        <v>3983</v>
      </c>
      <c r="D230" t="s">
        <v>4358</v>
      </c>
      <c r="E230" t="s">
        <v>4359</v>
      </c>
      <c r="F230" t="s">
        <v>676</v>
      </c>
      <c r="G230" t="s">
        <v>4360</v>
      </c>
      <c r="H230" t="s">
        <v>236</v>
      </c>
      <c r="I230" s="91">
        <v>6.3</v>
      </c>
      <c r="J230" t="s">
        <v>109</v>
      </c>
      <c r="K230" s="91">
        <v>4.8</v>
      </c>
      <c r="L230" s="91">
        <v>5.24</v>
      </c>
      <c r="M230" s="91">
        <v>7093018</v>
      </c>
      <c r="N230" s="91">
        <v>100.48</v>
      </c>
      <c r="O230" s="91">
        <v>26712.237695027201</v>
      </c>
      <c r="P230" s="91">
        <v>1.4</v>
      </c>
      <c r="Q230" s="91">
        <f>O230/'סכום נכסי הקרן'!$C$42*100</f>
        <v>0.16140515495324528</v>
      </c>
    </row>
    <row r="231" spans="2:17">
      <c r="B231" t="s">
        <v>4361</v>
      </c>
      <c r="C231" t="s">
        <v>3983</v>
      </c>
      <c r="D231" t="s">
        <v>4362</v>
      </c>
      <c r="E231" t="s">
        <v>4363</v>
      </c>
      <c r="F231" t="s">
        <v>1370</v>
      </c>
      <c r="G231" t="s">
        <v>4364</v>
      </c>
      <c r="H231" t="s">
        <v>236</v>
      </c>
      <c r="I231" s="91">
        <v>2.96</v>
      </c>
      <c r="J231" t="s">
        <v>109</v>
      </c>
      <c r="K231" s="91">
        <v>4.12</v>
      </c>
      <c r="L231" s="91">
        <v>5.14</v>
      </c>
      <c r="M231" s="91">
        <v>1420451.71</v>
      </c>
      <c r="N231" s="91">
        <v>97.35</v>
      </c>
      <c r="O231" s="91">
        <v>5182.7709043393797</v>
      </c>
      <c r="P231" s="91">
        <v>0.27</v>
      </c>
      <c r="Q231" s="91">
        <f>O231/'סכום נכסי הקרן'!$C$42*100</f>
        <v>3.131620609447474E-2</v>
      </c>
    </row>
    <row r="232" spans="2:17">
      <c r="B232" t="s">
        <v>4240</v>
      </c>
      <c r="C232" t="s">
        <v>3983</v>
      </c>
      <c r="D232" t="s">
        <v>4365</v>
      </c>
      <c r="E232" t="s">
        <v>4366</v>
      </c>
      <c r="F232" t="s">
        <v>1370</v>
      </c>
      <c r="G232" t="s">
        <v>4367</v>
      </c>
      <c r="H232" t="s">
        <v>236</v>
      </c>
      <c r="I232" s="91">
        <v>10.98</v>
      </c>
      <c r="J232" t="s">
        <v>109</v>
      </c>
      <c r="K232" s="91">
        <v>4.5</v>
      </c>
      <c r="L232" s="91">
        <v>4.97</v>
      </c>
      <c r="M232" s="91">
        <v>1728463.24</v>
      </c>
      <c r="N232" s="91">
        <v>96.35</v>
      </c>
      <c r="O232" s="91">
        <v>6241.82299536152</v>
      </c>
      <c r="P232" s="91">
        <v>0.33</v>
      </c>
      <c r="Q232" s="91">
        <f>O232/'סכום נכסי הקרן'!$C$42*100</f>
        <v>3.771538795286352E-2</v>
      </c>
    </row>
    <row r="233" spans="2:17">
      <c r="B233" t="s">
        <v>4240</v>
      </c>
      <c r="C233" t="s">
        <v>3983</v>
      </c>
      <c r="D233" t="s">
        <v>4368</v>
      </c>
      <c r="E233" t="s">
        <v>4366</v>
      </c>
      <c r="F233" t="s">
        <v>1370</v>
      </c>
      <c r="G233" t="s">
        <v>4239</v>
      </c>
      <c r="H233" t="s">
        <v>236</v>
      </c>
      <c r="I233" s="91">
        <v>10.98</v>
      </c>
      <c r="J233" t="s">
        <v>109</v>
      </c>
      <c r="K233" s="91">
        <v>4.5</v>
      </c>
      <c r="L233" s="91">
        <v>4.97</v>
      </c>
      <c r="M233" s="91">
        <v>334040.56</v>
      </c>
      <c r="N233" s="91">
        <v>96.35</v>
      </c>
      <c r="O233" s="91">
        <v>1206.2866021908801</v>
      </c>
      <c r="P233" s="91">
        <v>0.06</v>
      </c>
      <c r="Q233" s="91">
        <f>O233/'סכום נכסי הקרן'!$C$42*100</f>
        <v>7.2888268728189941E-3</v>
      </c>
    </row>
    <row r="234" spans="2:17">
      <c r="B234" t="s">
        <v>4240</v>
      </c>
      <c r="C234" t="s">
        <v>3983</v>
      </c>
      <c r="D234" t="s">
        <v>4369</v>
      </c>
      <c r="E234" t="s">
        <v>4366</v>
      </c>
      <c r="F234" t="s">
        <v>1370</v>
      </c>
      <c r="G234" t="s">
        <v>4370</v>
      </c>
      <c r="H234" t="s">
        <v>236</v>
      </c>
      <c r="I234" s="91">
        <v>10.46</v>
      </c>
      <c r="J234" t="s">
        <v>109</v>
      </c>
      <c r="K234" s="91">
        <v>4.5</v>
      </c>
      <c r="L234" s="91">
        <v>5.21</v>
      </c>
      <c r="M234" s="91">
        <v>305366.57</v>
      </c>
      <c r="N234" s="91">
        <v>96.35</v>
      </c>
      <c r="O234" s="91">
        <v>1102.7391468508599</v>
      </c>
      <c r="P234" s="91">
        <v>0.06</v>
      </c>
      <c r="Q234" s="91">
        <f>O234/'סכום נכסי הקרן'!$C$42*100</f>
        <v>6.6631551015139054E-3</v>
      </c>
    </row>
    <row r="235" spans="2:17">
      <c r="B235" t="s">
        <v>4333</v>
      </c>
      <c r="C235" t="s">
        <v>3983</v>
      </c>
      <c r="D235" t="s">
        <v>4371</v>
      </c>
      <c r="E235" t="s">
        <v>4372</v>
      </c>
      <c r="F235" t="s">
        <v>1277</v>
      </c>
      <c r="G235" t="s">
        <v>4373</v>
      </c>
      <c r="H235" t="s">
        <v>236</v>
      </c>
      <c r="I235" s="91">
        <v>7.26</v>
      </c>
      <c r="J235" t="s">
        <v>109</v>
      </c>
      <c r="K235" s="91">
        <v>5.35</v>
      </c>
      <c r="L235" s="91">
        <v>6.45</v>
      </c>
      <c r="M235" s="91">
        <v>3315401.47</v>
      </c>
      <c r="N235" s="91">
        <v>94.300000000000168</v>
      </c>
      <c r="O235" s="91">
        <v>11717.835601115101</v>
      </c>
      <c r="P235" s="91">
        <v>0.61</v>
      </c>
      <c r="Q235" s="91">
        <f>O235/'סכום נכסי הקרן'!$C$42*100</f>
        <v>7.0803468152229279E-2</v>
      </c>
    </row>
    <row r="236" spans="2:17">
      <c r="B236" t="s">
        <v>4374</v>
      </c>
      <c r="C236" t="s">
        <v>3983</v>
      </c>
      <c r="D236" t="s">
        <v>4375</v>
      </c>
      <c r="E236" t="s">
        <v>4376</v>
      </c>
      <c r="F236" t="s">
        <v>1284</v>
      </c>
      <c r="G236" t="s">
        <v>4377</v>
      </c>
      <c r="H236" t="s">
        <v>445</v>
      </c>
      <c r="I236" s="91">
        <v>5.09</v>
      </c>
      <c r="J236" t="s">
        <v>109</v>
      </c>
      <c r="K236" s="91">
        <v>5.0199999999999996</v>
      </c>
      <c r="L236" s="91">
        <v>5.24</v>
      </c>
      <c r="M236" s="91">
        <v>2478132</v>
      </c>
      <c r="N236" s="91">
        <v>101.1</v>
      </c>
      <c r="O236" s="91">
        <v>9390.2071620959996</v>
      </c>
      <c r="P236" s="91">
        <v>0.49</v>
      </c>
      <c r="Q236" s="91">
        <f>O236/'סכום נכסי הקרן'!$C$42*100</f>
        <v>5.6739081889920828E-2</v>
      </c>
    </row>
    <row r="237" spans="2:17">
      <c r="B237" t="s">
        <v>4378</v>
      </c>
      <c r="C237" t="s">
        <v>3983</v>
      </c>
      <c r="D237" t="s">
        <v>4379</v>
      </c>
      <c r="E237" t="s">
        <v>4380</v>
      </c>
      <c r="F237" t="s">
        <v>297</v>
      </c>
      <c r="G237" t="s">
        <v>772</v>
      </c>
      <c r="H237" t="s">
        <v>298</v>
      </c>
      <c r="I237" s="91">
        <v>2.91</v>
      </c>
      <c r="J237" t="s">
        <v>119</v>
      </c>
      <c r="K237" s="91">
        <v>4.3899999999999997</v>
      </c>
      <c r="L237" s="91">
        <v>4.08</v>
      </c>
      <c r="M237" s="91">
        <v>509533.35</v>
      </c>
      <c r="N237" s="91">
        <v>99.55999999999986</v>
      </c>
      <c r="O237" s="91">
        <v>1395.9137543505401</v>
      </c>
      <c r="P237" s="91">
        <v>7.0000000000000007E-2</v>
      </c>
      <c r="Q237" s="91">
        <f>O237/'סכום נכסי הקרן'!$C$42*100</f>
        <v>8.4346238003212663E-3</v>
      </c>
    </row>
    <row r="238" spans="2:17">
      <c r="B238" t="s">
        <v>4378</v>
      </c>
      <c r="C238" t="s">
        <v>3983</v>
      </c>
      <c r="D238" t="s">
        <v>4381</v>
      </c>
      <c r="E238" t="s">
        <v>4380</v>
      </c>
      <c r="F238" t="s">
        <v>297</v>
      </c>
      <c r="G238" t="s">
        <v>772</v>
      </c>
      <c r="H238" t="s">
        <v>298</v>
      </c>
      <c r="I238" s="91">
        <v>8.86</v>
      </c>
      <c r="J238" t="s">
        <v>119</v>
      </c>
      <c r="K238" s="91">
        <v>4.5599999999999996</v>
      </c>
      <c r="L238" s="91">
        <v>4.43</v>
      </c>
      <c r="M238" s="91">
        <v>286680</v>
      </c>
      <c r="N238" s="91">
        <v>99.5</v>
      </c>
      <c r="O238" s="91">
        <v>784.91306922000001</v>
      </c>
      <c r="P238" s="91">
        <v>0.04</v>
      </c>
      <c r="Q238" s="91">
        <f>O238/'סכום נכסי הקרן'!$C$42*100</f>
        <v>4.7427331625559061E-3</v>
      </c>
    </row>
    <row r="239" spans="2:17">
      <c r="B239" t="s">
        <v>4378</v>
      </c>
      <c r="C239" t="s">
        <v>3983</v>
      </c>
      <c r="D239" t="s">
        <v>4382</v>
      </c>
      <c r="E239" t="s">
        <v>4380</v>
      </c>
      <c r="F239" t="s">
        <v>297</v>
      </c>
      <c r="G239" t="s">
        <v>772</v>
      </c>
      <c r="H239" t="s">
        <v>298</v>
      </c>
      <c r="I239" s="91">
        <v>8.64</v>
      </c>
      <c r="J239" t="s">
        <v>119</v>
      </c>
      <c r="K239" s="91">
        <v>4.5</v>
      </c>
      <c r="L239" s="91">
        <v>4.87</v>
      </c>
      <c r="M239" s="91">
        <v>1146720</v>
      </c>
      <c r="N239" s="91">
        <v>97.68</v>
      </c>
      <c r="O239" s="91">
        <v>3082.2234613631999</v>
      </c>
      <c r="P239" s="91">
        <v>0.16</v>
      </c>
      <c r="Q239" s="91">
        <f>O239/'סכום נכסי הקרן'!$C$42*100</f>
        <v>1.8623926645968274E-2</v>
      </c>
    </row>
    <row r="240" spans="2:17">
      <c r="B240" t="s">
        <v>4383</v>
      </c>
      <c r="C240" t="s">
        <v>3983</v>
      </c>
      <c r="D240" t="s">
        <v>4384</v>
      </c>
      <c r="E240" t="s">
        <v>4385</v>
      </c>
      <c r="F240" t="s">
        <v>297</v>
      </c>
      <c r="G240" t="s">
        <v>4386</v>
      </c>
      <c r="H240" t="s">
        <v>298</v>
      </c>
      <c r="I240" s="91">
        <v>0.77</v>
      </c>
      <c r="J240" t="s">
        <v>109</v>
      </c>
      <c r="K240" s="91">
        <v>4.67</v>
      </c>
      <c r="L240" s="91">
        <v>3.79</v>
      </c>
      <c r="M240" s="91">
        <v>2006760.41</v>
      </c>
      <c r="N240" s="91">
        <v>97.379999999999953</v>
      </c>
      <c r="O240" s="91">
        <v>7324.2789606429797</v>
      </c>
      <c r="P240" s="91">
        <v>0.38</v>
      </c>
      <c r="Q240" s="91">
        <f>O240/'סכום נכסי הקרן'!$C$42*100</f>
        <v>4.425598461874463E-2</v>
      </c>
    </row>
    <row r="241" spans="2:17">
      <c r="B241" t="s">
        <v>4387</v>
      </c>
      <c r="C241" t="s">
        <v>3983</v>
      </c>
      <c r="D241" t="s">
        <v>4388</v>
      </c>
      <c r="E241" t="s">
        <v>4389</v>
      </c>
      <c r="F241" t="s">
        <v>297</v>
      </c>
      <c r="G241" t="s">
        <v>3043</v>
      </c>
      <c r="H241" t="s">
        <v>298</v>
      </c>
      <c r="I241" s="91">
        <v>2.79</v>
      </c>
      <c r="J241" t="s">
        <v>109</v>
      </c>
      <c r="K241" s="91">
        <v>3.67</v>
      </c>
      <c r="L241" s="91">
        <v>6.97</v>
      </c>
      <c r="M241" s="91">
        <v>1637379.38</v>
      </c>
      <c r="N241" s="91">
        <v>98.27</v>
      </c>
      <c r="O241" s="91">
        <v>6030.7295822890501</v>
      </c>
      <c r="P241" s="91">
        <v>0.32</v>
      </c>
      <c r="Q241" s="91">
        <f>O241/'סכום נכסי הקרן'!$C$42*100</f>
        <v>3.6439883989640168E-2</v>
      </c>
    </row>
    <row r="242" spans="2:17">
      <c r="B242" t="s">
        <v>4387</v>
      </c>
      <c r="C242" t="s">
        <v>3983</v>
      </c>
      <c r="D242" t="s">
        <v>4390</v>
      </c>
      <c r="E242" t="s">
        <v>4389</v>
      </c>
      <c r="F242" t="s">
        <v>297</v>
      </c>
      <c r="G242" t="s">
        <v>3043</v>
      </c>
      <c r="H242" t="s">
        <v>298</v>
      </c>
      <c r="I242" s="91">
        <v>2.79</v>
      </c>
      <c r="J242" t="s">
        <v>109</v>
      </c>
      <c r="K242" s="91">
        <v>3.67</v>
      </c>
      <c r="L242" s="91">
        <v>6.97</v>
      </c>
      <c r="M242" s="91">
        <v>3242173.56</v>
      </c>
      <c r="N242" s="91">
        <v>98.270000000000337</v>
      </c>
      <c r="O242" s="91">
        <v>11941.442672380201</v>
      </c>
      <c r="P242" s="91">
        <v>0.63</v>
      </c>
      <c r="Q242" s="91">
        <f>O242/'סכום נכסי הקרן'!$C$42*100</f>
        <v>7.2154584236109584E-2</v>
      </c>
    </row>
    <row r="243" spans="2:17">
      <c r="B243" t="s">
        <v>4391</v>
      </c>
      <c r="C243" t="s">
        <v>3983</v>
      </c>
      <c r="D243" t="s">
        <v>4392</v>
      </c>
      <c r="E243" t="s">
        <v>4393</v>
      </c>
      <c r="F243" t="s">
        <v>297</v>
      </c>
      <c r="G243" t="s">
        <v>4394</v>
      </c>
      <c r="H243" t="s">
        <v>298</v>
      </c>
      <c r="I243" s="91">
        <v>3.2</v>
      </c>
      <c r="J243" t="s">
        <v>109</v>
      </c>
      <c r="K243" s="91">
        <v>7</v>
      </c>
      <c r="L243" s="91">
        <v>8.98</v>
      </c>
      <c r="M243" s="91">
        <v>1029967.42</v>
      </c>
      <c r="N243" s="91">
        <v>100.16</v>
      </c>
      <c r="O243" s="91">
        <v>3866.4943987842598</v>
      </c>
      <c r="P243" s="91">
        <v>0.2</v>
      </c>
      <c r="Q243" s="91">
        <f>O243/'סכום נכסי הקרן'!$C$42*100</f>
        <v>2.3362779812258365E-2</v>
      </c>
    </row>
    <row r="244" spans="2:17">
      <c r="B244" t="s">
        <v>4391</v>
      </c>
      <c r="C244" t="s">
        <v>3983</v>
      </c>
      <c r="D244" t="s">
        <v>4395</v>
      </c>
      <c r="E244" t="s">
        <v>4393</v>
      </c>
      <c r="F244" t="s">
        <v>297</v>
      </c>
      <c r="G244" t="s">
        <v>4396</v>
      </c>
      <c r="H244" t="s">
        <v>298</v>
      </c>
      <c r="I244" s="91">
        <v>1.62</v>
      </c>
      <c r="J244" t="s">
        <v>109</v>
      </c>
      <c r="K244" s="91">
        <v>6.51</v>
      </c>
      <c r="L244" s="91">
        <v>6.81</v>
      </c>
      <c r="M244" s="91">
        <v>3066685.85</v>
      </c>
      <c r="N244" s="91">
        <v>99.46</v>
      </c>
      <c r="O244" s="91">
        <v>11436.447867904701</v>
      </c>
      <c r="P244" s="91">
        <v>0.6</v>
      </c>
      <c r="Q244" s="91">
        <f>O244/'סכום נכסי הקרן'!$C$42*100</f>
        <v>6.9103220078694724E-2</v>
      </c>
    </row>
    <row r="245" spans="2:17">
      <c r="B245" t="s">
        <v>4397</v>
      </c>
      <c r="C245" t="s">
        <v>3983</v>
      </c>
      <c r="D245" t="s">
        <v>4398</v>
      </c>
      <c r="E245" t="s">
        <v>4399</v>
      </c>
      <c r="F245" t="s">
        <v>297</v>
      </c>
      <c r="G245" t="s">
        <v>3498</v>
      </c>
      <c r="H245" t="s">
        <v>298</v>
      </c>
      <c r="I245" s="91">
        <v>2.16</v>
      </c>
      <c r="J245" t="s">
        <v>109</v>
      </c>
      <c r="K245" s="91">
        <v>2.5</v>
      </c>
      <c r="L245" s="91">
        <v>4.7300000000000004</v>
      </c>
      <c r="M245" s="91">
        <v>69736.59</v>
      </c>
      <c r="N245" s="91">
        <v>99.68</v>
      </c>
      <c r="O245" s="91">
        <v>260.53634655417602</v>
      </c>
      <c r="P245" s="91">
        <v>0.01</v>
      </c>
      <c r="Q245" s="91">
        <f>O245/'סכום נכסי הקרן'!$C$42*100</f>
        <v>1.5742563339932265E-3</v>
      </c>
    </row>
    <row r="246" spans="2:17">
      <c r="B246" t="s">
        <v>4397</v>
      </c>
      <c r="C246" t="s">
        <v>3983</v>
      </c>
      <c r="D246" t="s">
        <v>4400</v>
      </c>
      <c r="E246" t="s">
        <v>4399</v>
      </c>
      <c r="F246" t="s">
        <v>297</v>
      </c>
      <c r="G246" t="s">
        <v>3487</v>
      </c>
      <c r="H246" t="s">
        <v>298</v>
      </c>
      <c r="I246" s="91">
        <v>3.71</v>
      </c>
      <c r="J246" t="s">
        <v>109</v>
      </c>
      <c r="K246" s="91">
        <v>2.5</v>
      </c>
      <c r="L246" s="91">
        <v>5.71</v>
      </c>
      <c r="M246" s="91">
        <v>786135.06</v>
      </c>
      <c r="N246" s="91">
        <v>99.679999999999851</v>
      </c>
      <c r="O246" s="91">
        <v>2937.0056154243798</v>
      </c>
      <c r="P246" s="91">
        <v>0.15</v>
      </c>
      <c r="Q246" s="91">
        <f>O246/'סכום נכסי הקרן'!$C$42*100</f>
        <v>1.7746467063834682E-2</v>
      </c>
    </row>
    <row r="247" spans="2:17">
      <c r="B247" t="s">
        <v>4397</v>
      </c>
      <c r="C247" t="s">
        <v>3983</v>
      </c>
      <c r="D247" t="s">
        <v>4401</v>
      </c>
      <c r="E247" t="s">
        <v>4399</v>
      </c>
      <c r="F247" t="s">
        <v>297</v>
      </c>
      <c r="G247" t="s">
        <v>3522</v>
      </c>
      <c r="H247" t="s">
        <v>298</v>
      </c>
      <c r="I247" s="91">
        <v>3.71</v>
      </c>
      <c r="J247" t="s">
        <v>109</v>
      </c>
      <c r="K247" s="91">
        <v>2.5</v>
      </c>
      <c r="L247" s="91">
        <v>5.71</v>
      </c>
      <c r="M247" s="91">
        <v>392488.41</v>
      </c>
      <c r="N247" s="91">
        <v>99.68</v>
      </c>
      <c r="O247" s="91">
        <v>1466.3392116858199</v>
      </c>
      <c r="P247" s="91">
        <v>0.08</v>
      </c>
      <c r="Q247" s="91">
        <f>O247/'סכום נכסי הקרן'!$C$42*100</f>
        <v>8.8601602897622131E-3</v>
      </c>
    </row>
    <row r="248" spans="2:17">
      <c r="B248" t="s">
        <v>4397</v>
      </c>
      <c r="C248" t="s">
        <v>3983</v>
      </c>
      <c r="D248" t="s">
        <v>4402</v>
      </c>
      <c r="E248" t="s">
        <v>4399</v>
      </c>
      <c r="F248" t="s">
        <v>297</v>
      </c>
      <c r="G248" t="s">
        <v>3576</v>
      </c>
      <c r="H248" t="s">
        <v>298</v>
      </c>
      <c r="I248" s="91">
        <v>3.71</v>
      </c>
      <c r="J248" t="s">
        <v>109</v>
      </c>
      <c r="K248" s="91">
        <v>2.5</v>
      </c>
      <c r="L248" s="91">
        <v>5.71</v>
      </c>
      <c r="M248" s="91">
        <v>41495.29</v>
      </c>
      <c r="N248" s="91">
        <v>99.68</v>
      </c>
      <c r="O248" s="91">
        <v>155.02666900985599</v>
      </c>
      <c r="P248" s="91">
        <v>0.01</v>
      </c>
      <c r="Q248" s="91">
        <f>O248/'סכום נכסי הקרן'!$C$42*100</f>
        <v>9.3672809515615504E-4</v>
      </c>
    </row>
    <row r="249" spans="2:17">
      <c r="B249" t="s">
        <v>4397</v>
      </c>
      <c r="C249" t="s">
        <v>3983</v>
      </c>
      <c r="D249" t="s">
        <v>4403</v>
      </c>
      <c r="E249" t="s">
        <v>4399</v>
      </c>
      <c r="F249" t="s">
        <v>297</v>
      </c>
      <c r="G249" t="s">
        <v>824</v>
      </c>
      <c r="H249" t="s">
        <v>298</v>
      </c>
      <c r="I249" s="91">
        <v>3.71</v>
      </c>
      <c r="J249" t="s">
        <v>109</v>
      </c>
      <c r="K249" s="91">
        <v>2.5</v>
      </c>
      <c r="L249" s="91">
        <v>5.71</v>
      </c>
      <c r="M249" s="91">
        <v>73483.17</v>
      </c>
      <c r="N249" s="91">
        <v>99.68</v>
      </c>
      <c r="O249" s="91">
        <v>274.53359341228798</v>
      </c>
      <c r="P249" s="91">
        <v>0.01</v>
      </c>
      <c r="Q249" s="91">
        <f>O249/'סכום נכסי הקרן'!$C$42*100</f>
        <v>1.6588328424776866E-3</v>
      </c>
    </row>
    <row r="250" spans="2:17">
      <c r="B250" t="s">
        <v>4404</v>
      </c>
      <c r="C250" t="s">
        <v>3983</v>
      </c>
      <c r="D250" t="s">
        <v>4405</v>
      </c>
      <c r="E250" t="s">
        <v>4406</v>
      </c>
      <c r="F250" t="s">
        <v>297</v>
      </c>
      <c r="G250" t="s">
        <v>4407</v>
      </c>
      <c r="H250" t="s">
        <v>298</v>
      </c>
      <c r="I250" s="91">
        <v>3.8</v>
      </c>
      <c r="J250" t="s">
        <v>109</v>
      </c>
      <c r="K250" s="91">
        <v>3.71</v>
      </c>
      <c r="L250" s="91">
        <v>6.28</v>
      </c>
      <c r="M250" s="91">
        <v>4147460.6</v>
      </c>
      <c r="N250" s="91">
        <v>100.10000000000015</v>
      </c>
      <c r="O250" s="91">
        <v>15560.2270111288</v>
      </c>
      <c r="P250" s="91">
        <v>0.82</v>
      </c>
      <c r="Q250" s="91">
        <f>O250/'סכום נכסי הקרן'!$C$42*100</f>
        <v>9.4020608850244769E-2</v>
      </c>
    </row>
    <row r="251" spans="2:17">
      <c r="B251" t="s">
        <v>4408</v>
      </c>
      <c r="C251" t="s">
        <v>3983</v>
      </c>
      <c r="D251" t="s">
        <v>4409</v>
      </c>
      <c r="E251" t="s">
        <v>4410</v>
      </c>
      <c r="F251" t="s">
        <v>297</v>
      </c>
      <c r="G251" t="s">
        <v>4411</v>
      </c>
      <c r="H251" t="s">
        <v>298</v>
      </c>
      <c r="I251" s="91">
        <v>3.21</v>
      </c>
      <c r="J251" t="s">
        <v>109</v>
      </c>
      <c r="K251" s="91">
        <v>5.22</v>
      </c>
      <c r="L251" s="91">
        <v>5.86</v>
      </c>
      <c r="M251" s="91">
        <v>3208264.02</v>
      </c>
      <c r="N251" s="91">
        <v>97.870000000000488</v>
      </c>
      <c r="O251" s="91">
        <v>11768.450130409799</v>
      </c>
      <c r="P251" s="91">
        <v>0.62</v>
      </c>
      <c r="Q251" s="91">
        <f>O251/'סכום נכסי הקרן'!$C$42*100</f>
        <v>7.1109299735377302E-2</v>
      </c>
    </row>
    <row r="252" spans="2:17">
      <c r="B252" t="s">
        <v>4412</v>
      </c>
      <c r="C252" t="s">
        <v>3983</v>
      </c>
      <c r="D252" t="s">
        <v>4413</v>
      </c>
      <c r="E252" t="s">
        <v>4414</v>
      </c>
      <c r="F252" t="s">
        <v>297</v>
      </c>
      <c r="G252" t="s">
        <v>4415</v>
      </c>
      <c r="H252" t="s">
        <v>298</v>
      </c>
      <c r="I252" s="91">
        <v>7.61</v>
      </c>
      <c r="J252" t="s">
        <v>116</v>
      </c>
      <c r="K252" s="91">
        <v>2.67</v>
      </c>
      <c r="L252" s="91">
        <v>3.7</v>
      </c>
      <c r="M252" s="91">
        <v>2146684.7200000002</v>
      </c>
      <c r="N252" s="91">
        <v>100.5799999999996</v>
      </c>
      <c r="O252" s="91">
        <v>10349.600064361701</v>
      </c>
      <c r="P252" s="91">
        <v>0.54</v>
      </c>
      <c r="Q252" s="91">
        <f>O252/'סכום נכסי הקרן'!$C$42*100</f>
        <v>6.253608631235702E-2</v>
      </c>
    </row>
    <row r="253" spans="2:17">
      <c r="B253" t="s">
        <v>4412</v>
      </c>
      <c r="C253" t="s">
        <v>3983</v>
      </c>
      <c r="D253" t="s">
        <v>4416</v>
      </c>
      <c r="E253" t="s">
        <v>4414</v>
      </c>
      <c r="F253" t="s">
        <v>297</v>
      </c>
      <c r="G253" t="s">
        <v>4417</v>
      </c>
      <c r="H253" t="s">
        <v>298</v>
      </c>
      <c r="I253" s="91">
        <v>7.14</v>
      </c>
      <c r="J253" t="s">
        <v>116</v>
      </c>
      <c r="K253" s="91">
        <v>3.32</v>
      </c>
      <c r="L253" s="91">
        <v>4.53</v>
      </c>
      <c r="M253" s="91">
        <v>0.03</v>
      </c>
      <c r="N253" s="91">
        <v>97.66</v>
      </c>
      <c r="O253" s="91">
        <v>1.404370332E-4</v>
      </c>
      <c r="P253" s="91">
        <v>0</v>
      </c>
      <c r="Q253" s="91">
        <f>O253/'סכום נכסי הקרן'!$C$42*100</f>
        <v>8.4857215496550593E-10</v>
      </c>
    </row>
    <row r="254" spans="2:17">
      <c r="B254" t="s">
        <v>4412</v>
      </c>
      <c r="C254" t="s">
        <v>3983</v>
      </c>
      <c r="D254" t="s">
        <v>4418</v>
      </c>
      <c r="E254" t="s">
        <v>4414</v>
      </c>
      <c r="F254" t="s">
        <v>297</v>
      </c>
      <c r="G254" t="s">
        <v>4270</v>
      </c>
      <c r="H254" t="s">
        <v>298</v>
      </c>
      <c r="I254" s="91">
        <v>7.61</v>
      </c>
      <c r="J254" t="s">
        <v>116</v>
      </c>
      <c r="K254" s="91">
        <v>2.67</v>
      </c>
      <c r="L254" s="91">
        <v>3.7</v>
      </c>
      <c r="M254" s="91">
        <v>576317.16</v>
      </c>
      <c r="N254" s="91">
        <v>100.58000000000017</v>
      </c>
      <c r="O254" s="91">
        <v>2778.5412830575201</v>
      </c>
      <c r="P254" s="91">
        <v>0.15</v>
      </c>
      <c r="Q254" s="91">
        <f>O254/'סכום נכסי הקרן'!$C$42*100</f>
        <v>1.678896734358485E-2</v>
      </c>
    </row>
    <row r="255" spans="2:17">
      <c r="B255" t="s">
        <v>4412</v>
      </c>
      <c r="C255" t="s">
        <v>3983</v>
      </c>
      <c r="D255" t="s">
        <v>4419</v>
      </c>
      <c r="E255" t="s">
        <v>4420</v>
      </c>
      <c r="F255" t="s">
        <v>297</v>
      </c>
      <c r="G255" t="s">
        <v>805</v>
      </c>
      <c r="H255" t="s">
        <v>298</v>
      </c>
      <c r="I255" s="91">
        <v>3.84</v>
      </c>
      <c r="J255" t="s">
        <v>109</v>
      </c>
      <c r="K255" s="91">
        <v>2.85</v>
      </c>
      <c r="L255" s="91">
        <v>7.09</v>
      </c>
      <c r="M255" s="91">
        <v>1089226</v>
      </c>
      <c r="N255" s="91">
        <v>101.31</v>
      </c>
      <c r="O255" s="91">
        <v>4135.8987375287998</v>
      </c>
      <c r="P255" s="91">
        <v>0.22</v>
      </c>
      <c r="Q255" s="91">
        <f>O255/'סכום נכסי הקרן'!$C$42*100</f>
        <v>2.4990619813406379E-2</v>
      </c>
    </row>
    <row r="256" spans="2:17">
      <c r="B256" t="s">
        <v>4412</v>
      </c>
      <c r="C256" t="s">
        <v>3983</v>
      </c>
      <c r="D256" t="s">
        <v>4421</v>
      </c>
      <c r="E256" t="s">
        <v>4422</v>
      </c>
      <c r="F256" t="s">
        <v>297</v>
      </c>
      <c r="G256" t="s">
        <v>3221</v>
      </c>
      <c r="H256" t="s">
        <v>298</v>
      </c>
      <c r="I256" s="91">
        <v>1.48</v>
      </c>
      <c r="J256" t="s">
        <v>109</v>
      </c>
      <c r="K256" s="91">
        <v>4.0599999999999996</v>
      </c>
      <c r="L256" s="91">
        <v>5.31</v>
      </c>
      <c r="M256" s="91">
        <v>3668194.46</v>
      </c>
      <c r="N256" s="91">
        <v>100.26999999999988</v>
      </c>
      <c r="O256" s="91">
        <v>13785.5134967374</v>
      </c>
      <c r="P256" s="91">
        <v>0.72</v>
      </c>
      <c r="Q256" s="91">
        <f>O256/'סכום נכסי הקרן'!$C$42*100</f>
        <v>8.3297137718461298E-2</v>
      </c>
    </row>
    <row r="257" spans="2:17">
      <c r="B257" t="s">
        <v>4412</v>
      </c>
      <c r="C257" t="s">
        <v>3983</v>
      </c>
      <c r="D257" t="s">
        <v>4423</v>
      </c>
      <c r="E257" t="s">
        <v>4424</v>
      </c>
      <c r="F257" t="s">
        <v>297</v>
      </c>
      <c r="G257" t="s">
        <v>3636</v>
      </c>
      <c r="H257" t="s">
        <v>298</v>
      </c>
      <c r="I257" s="91">
        <v>1.82</v>
      </c>
      <c r="J257" t="s">
        <v>109</v>
      </c>
      <c r="K257" s="91">
        <v>4.76</v>
      </c>
      <c r="L257" s="91">
        <v>5.67</v>
      </c>
      <c r="M257" s="91">
        <v>3903629.67</v>
      </c>
      <c r="N257" s="91">
        <v>99.519999999999783</v>
      </c>
      <c r="O257" s="91">
        <v>14560.5761439448</v>
      </c>
      <c r="P257" s="91">
        <v>0.76</v>
      </c>
      <c r="Q257" s="91">
        <f>O257/'סכום נכסי הקרן'!$C$42*100</f>
        <v>8.7980351011905128E-2</v>
      </c>
    </row>
    <row r="258" spans="2:17">
      <c r="B258" t="s">
        <v>4412</v>
      </c>
      <c r="C258" t="s">
        <v>3983</v>
      </c>
      <c r="D258" t="s">
        <v>4425</v>
      </c>
      <c r="E258" t="s">
        <v>4424</v>
      </c>
      <c r="F258" t="s">
        <v>297</v>
      </c>
      <c r="G258" t="s">
        <v>3186</v>
      </c>
      <c r="H258" t="s">
        <v>298</v>
      </c>
      <c r="I258" s="91">
        <v>1.87</v>
      </c>
      <c r="J258" t="s">
        <v>109</v>
      </c>
      <c r="K258" s="91">
        <v>4.76</v>
      </c>
      <c r="L258" s="91">
        <v>3.08</v>
      </c>
      <c r="M258" s="91">
        <v>26772.03</v>
      </c>
      <c r="N258" s="91">
        <v>99.52</v>
      </c>
      <c r="O258" s="91">
        <v>99.859928911487998</v>
      </c>
      <c r="P258" s="91">
        <v>0.01</v>
      </c>
      <c r="Q258" s="91">
        <f>O258/'סכום נכסי הקרן'!$C$42*100</f>
        <v>6.0339038172677376E-4</v>
      </c>
    </row>
    <row r="259" spans="2:17">
      <c r="B259" t="s">
        <v>4412</v>
      </c>
      <c r="C259" t="s">
        <v>3983</v>
      </c>
      <c r="D259" t="s">
        <v>4426</v>
      </c>
      <c r="E259" t="s">
        <v>4424</v>
      </c>
      <c r="F259" t="s">
        <v>297</v>
      </c>
      <c r="G259" t="s">
        <v>3186</v>
      </c>
      <c r="H259" t="s">
        <v>298</v>
      </c>
      <c r="I259" s="91">
        <v>1.51</v>
      </c>
      <c r="J259" t="s">
        <v>109</v>
      </c>
      <c r="K259" s="91">
        <v>4.76</v>
      </c>
      <c r="L259" s="91">
        <v>5.34</v>
      </c>
      <c r="M259" s="91">
        <v>5464771.5300000003</v>
      </c>
      <c r="N259" s="91">
        <v>100.15999999999998</v>
      </c>
      <c r="O259" s="91">
        <v>20514.734836351101</v>
      </c>
      <c r="P259" s="91">
        <v>1.07</v>
      </c>
      <c r="Q259" s="91">
        <f>O259/'סכום נכסי הקרן'!$C$42*100</f>
        <v>0.12395756555065414</v>
      </c>
    </row>
    <row r="260" spans="2:17">
      <c r="B260" t="s">
        <v>4240</v>
      </c>
      <c r="C260" t="s">
        <v>3983</v>
      </c>
      <c r="D260" t="s">
        <v>4427</v>
      </c>
      <c r="E260" t="s">
        <v>4366</v>
      </c>
      <c r="F260" t="s">
        <v>297</v>
      </c>
      <c r="G260" t="s">
        <v>4428</v>
      </c>
      <c r="H260" t="s">
        <v>298</v>
      </c>
      <c r="I260" s="91">
        <v>4.93</v>
      </c>
      <c r="J260" t="s">
        <v>109</v>
      </c>
      <c r="K260" s="91">
        <v>5.78</v>
      </c>
      <c r="L260" s="91">
        <v>6.57</v>
      </c>
      <c r="M260" s="91">
        <v>749501.71</v>
      </c>
      <c r="N260" s="91">
        <v>96.94</v>
      </c>
      <c r="O260" s="91">
        <v>2723.1729573621501</v>
      </c>
      <c r="P260" s="91">
        <v>0.14000000000000001</v>
      </c>
      <c r="Q260" s="91">
        <f>O260/'סכום נכסי הקרן'!$C$42*100</f>
        <v>1.6454411575910374E-2</v>
      </c>
    </row>
    <row r="261" spans="2:17">
      <c r="B261" t="s">
        <v>4240</v>
      </c>
      <c r="C261" t="s">
        <v>3983</v>
      </c>
      <c r="D261" t="s">
        <v>4429</v>
      </c>
      <c r="E261" t="s">
        <v>4366</v>
      </c>
      <c r="F261" t="s">
        <v>297</v>
      </c>
      <c r="G261" t="s">
        <v>1260</v>
      </c>
      <c r="H261" t="s">
        <v>298</v>
      </c>
      <c r="I261" s="91">
        <v>3.99</v>
      </c>
      <c r="J261" t="s">
        <v>109</v>
      </c>
      <c r="K261" s="91">
        <v>3.67</v>
      </c>
      <c r="L261" s="91">
        <v>6.74</v>
      </c>
      <c r="M261" s="91">
        <v>1764796.27</v>
      </c>
      <c r="N261" s="91">
        <v>97.310000000000059</v>
      </c>
      <c r="O261" s="91">
        <v>6436.5275422630802</v>
      </c>
      <c r="P261" s="91">
        <v>0.34</v>
      </c>
      <c r="Q261" s="91">
        <f>O261/'סכום נכסי הקרן'!$C$42*100</f>
        <v>3.8891864364968748E-2</v>
      </c>
    </row>
    <row r="262" spans="2:17">
      <c r="B262" t="s">
        <v>4240</v>
      </c>
      <c r="C262" t="s">
        <v>3983</v>
      </c>
      <c r="D262" t="s">
        <v>4430</v>
      </c>
      <c r="E262" t="s">
        <v>4366</v>
      </c>
      <c r="F262" t="s">
        <v>297</v>
      </c>
      <c r="G262" t="s">
        <v>4407</v>
      </c>
      <c r="H262" t="s">
        <v>298</v>
      </c>
      <c r="I262" s="91">
        <v>4.96</v>
      </c>
      <c r="J262" t="s">
        <v>109</v>
      </c>
      <c r="K262" s="91">
        <v>3.52</v>
      </c>
      <c r="L262" s="91">
        <v>6.88</v>
      </c>
      <c r="M262" s="91">
        <v>2593275.92</v>
      </c>
      <c r="N262" s="91">
        <v>97.09</v>
      </c>
      <c r="O262" s="91">
        <v>9436.7578420485497</v>
      </c>
      <c r="P262" s="91">
        <v>0.49</v>
      </c>
      <c r="Q262" s="91">
        <f>O262/'סכום נכסי הקרן'!$C$42*100</f>
        <v>5.7020358202175235E-2</v>
      </c>
    </row>
    <row r="263" spans="2:17">
      <c r="B263" t="s">
        <v>4240</v>
      </c>
      <c r="C263" t="s">
        <v>3983</v>
      </c>
      <c r="D263" t="s">
        <v>4431</v>
      </c>
      <c r="E263" t="s">
        <v>4432</v>
      </c>
      <c r="F263" t="s">
        <v>297</v>
      </c>
      <c r="G263" t="s">
        <v>4433</v>
      </c>
      <c r="H263" t="s">
        <v>298</v>
      </c>
      <c r="I263" s="91">
        <v>4.96</v>
      </c>
      <c r="J263" t="s">
        <v>109</v>
      </c>
      <c r="K263" s="91">
        <v>3.52</v>
      </c>
      <c r="L263" s="91">
        <v>6.88</v>
      </c>
      <c r="M263" s="91">
        <v>82445.19</v>
      </c>
      <c r="N263" s="91">
        <v>97.09</v>
      </c>
      <c r="O263" s="91">
        <v>300.01253907130803</v>
      </c>
      <c r="P263" s="91">
        <v>0.02</v>
      </c>
      <c r="Q263" s="91">
        <f>O263/'סכום נכסי הקרן'!$C$42*100</f>
        <v>1.812785993804467E-3</v>
      </c>
    </row>
    <row r="264" spans="2:17">
      <c r="B264" t="s">
        <v>4240</v>
      </c>
      <c r="C264" t="s">
        <v>3983</v>
      </c>
      <c r="D264" t="s">
        <v>4434</v>
      </c>
      <c r="E264" t="s">
        <v>4366</v>
      </c>
      <c r="F264" t="s">
        <v>297</v>
      </c>
      <c r="G264" t="s">
        <v>3498</v>
      </c>
      <c r="H264" t="s">
        <v>298</v>
      </c>
      <c r="I264" s="91">
        <v>3.67</v>
      </c>
      <c r="J264" t="s">
        <v>109</v>
      </c>
      <c r="K264" s="91">
        <v>3.67</v>
      </c>
      <c r="L264" s="91">
        <v>4.63</v>
      </c>
      <c r="M264" s="91">
        <v>334962.46999999997</v>
      </c>
      <c r="N264" s="91">
        <v>97.310000000000315</v>
      </c>
      <c r="O264" s="91">
        <v>1221.6680193796401</v>
      </c>
      <c r="P264" s="91">
        <v>0.06</v>
      </c>
      <c r="Q264" s="91">
        <f>O264/'סכום נכסי הקרן'!$C$42*100</f>
        <v>7.3817670470229125E-3</v>
      </c>
    </row>
    <row r="265" spans="2:17">
      <c r="B265" t="s">
        <v>4240</v>
      </c>
      <c r="C265" t="s">
        <v>3983</v>
      </c>
      <c r="D265" t="s">
        <v>4435</v>
      </c>
      <c r="E265" t="s">
        <v>4366</v>
      </c>
      <c r="F265" t="s">
        <v>297</v>
      </c>
      <c r="G265" t="s">
        <v>1580</v>
      </c>
      <c r="H265" t="s">
        <v>298</v>
      </c>
      <c r="I265" s="91">
        <v>3.72</v>
      </c>
      <c r="J265" t="s">
        <v>109</v>
      </c>
      <c r="K265" s="91">
        <v>3.52</v>
      </c>
      <c r="L265" s="91">
        <v>3.36</v>
      </c>
      <c r="M265" s="91">
        <v>509661.16</v>
      </c>
      <c r="N265" s="91">
        <v>97.08999999999989</v>
      </c>
      <c r="O265" s="91">
        <v>1854.62291587451</v>
      </c>
      <c r="P265" s="91">
        <v>0.1</v>
      </c>
      <c r="Q265" s="91">
        <f>O265/'סכום נכסי הקרן'!$C$42*100</f>
        <v>1.1206313096423651E-2</v>
      </c>
    </row>
    <row r="266" spans="2:17">
      <c r="B266" t="s">
        <v>4436</v>
      </c>
      <c r="C266" t="s">
        <v>3983</v>
      </c>
      <c r="D266" t="s">
        <v>4437</v>
      </c>
      <c r="E266" t="s">
        <v>4438</v>
      </c>
      <c r="F266" t="s">
        <v>297</v>
      </c>
      <c r="G266" t="s">
        <v>4439</v>
      </c>
      <c r="H266" t="s">
        <v>298</v>
      </c>
      <c r="I266" s="91">
        <v>2.34</v>
      </c>
      <c r="J266" t="s">
        <v>109</v>
      </c>
      <c r="K266" s="91">
        <v>2.5</v>
      </c>
      <c r="L266" s="91">
        <v>5.39</v>
      </c>
      <c r="M266" s="91">
        <v>2528749.9300000002</v>
      </c>
      <c r="N266" s="91">
        <v>99.490000000000038</v>
      </c>
      <c r="O266" s="91">
        <v>9429.4181884780392</v>
      </c>
      <c r="P266" s="91">
        <v>0.49</v>
      </c>
      <c r="Q266" s="91">
        <f>O266/'סכום נכסי הקרן'!$C$42*100</f>
        <v>5.6976009318514625E-2</v>
      </c>
    </row>
    <row r="267" spans="2:17">
      <c r="B267" t="s">
        <v>4440</v>
      </c>
      <c r="C267" t="s">
        <v>4224</v>
      </c>
      <c r="D267" t="s">
        <v>4441</v>
      </c>
      <c r="E267" t="s">
        <v>4442</v>
      </c>
      <c r="F267" t="s">
        <v>297</v>
      </c>
      <c r="G267" t="s">
        <v>2827</v>
      </c>
      <c r="H267" t="s">
        <v>298</v>
      </c>
      <c r="I267" s="91">
        <v>3.94</v>
      </c>
      <c r="J267" t="s">
        <v>109</v>
      </c>
      <c r="K267" s="91">
        <v>3.17</v>
      </c>
      <c r="L267" s="91">
        <v>6.58</v>
      </c>
      <c r="M267" s="91">
        <v>1395322.28</v>
      </c>
      <c r="N267" s="91">
        <v>96.279999999999959</v>
      </c>
      <c r="O267" s="91">
        <v>5035.1242593576299</v>
      </c>
      <c r="P267" s="91">
        <v>0.26</v>
      </c>
      <c r="Q267" s="91">
        <f>O267/'סכום נכסי הקרן'!$C$42*100</f>
        <v>3.0424070816117189E-2</v>
      </c>
    </row>
    <row r="268" spans="2:17">
      <c r="B268" s="92" t="s">
        <v>4355</v>
      </c>
      <c r="I268" s="93">
        <v>0</v>
      </c>
      <c r="L268" s="93">
        <v>0</v>
      </c>
      <c r="M268" s="93">
        <v>0</v>
      </c>
      <c r="O268" s="93">
        <v>0</v>
      </c>
      <c r="P268" s="93">
        <v>0</v>
      </c>
      <c r="Q268" s="93">
        <f>O268/'סכום נכסי הקרן'!$C$42*100</f>
        <v>0</v>
      </c>
    </row>
    <row r="269" spans="2:17">
      <c r="B269" t="s">
        <v>297</v>
      </c>
      <c r="D269" t="s">
        <v>297</v>
      </c>
      <c r="F269" t="s">
        <v>297</v>
      </c>
      <c r="I269" s="91">
        <v>0</v>
      </c>
      <c r="J269" t="s">
        <v>297</v>
      </c>
      <c r="K269" s="91">
        <v>0</v>
      </c>
      <c r="L269" s="91">
        <v>0</v>
      </c>
      <c r="M269" s="91">
        <v>0</v>
      </c>
      <c r="N269" s="91">
        <v>0</v>
      </c>
      <c r="O269" s="91">
        <v>0</v>
      </c>
      <c r="P269" s="91">
        <v>0</v>
      </c>
      <c r="Q269" s="91">
        <f>O269/'סכום נכסי הקרן'!$C$42*100</f>
        <v>0</v>
      </c>
    </row>
    <row r="270" spans="2:17">
      <c r="B270" t="s">
        <v>305</v>
      </c>
    </row>
    <row r="271" spans="2:17">
      <c r="B271" t="s">
        <v>447</v>
      </c>
    </row>
    <row r="272" spans="2:17">
      <c r="B272" t="s">
        <v>448</v>
      </c>
    </row>
    <row r="273" spans="2:2">
      <c r="B273" t="s">
        <v>449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1:XFD3 A5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95">
        <v>43465</v>
      </c>
    </row>
    <row r="2" spans="2:64">
      <c r="B2" s="2" t="s">
        <v>1</v>
      </c>
      <c r="C2" s="12" t="s">
        <v>218</v>
      </c>
    </row>
    <row r="3" spans="2:64">
      <c r="B3" s="2" t="s">
        <v>2</v>
      </c>
      <c r="C3" s="26" t="s">
        <v>4471</v>
      </c>
    </row>
    <row r="4" spans="2:64" s="1" customFormat="1">
      <c r="B4" s="2" t="s">
        <v>3</v>
      </c>
    </row>
    <row r="5" spans="2:64">
      <c r="B5" s="89" t="s">
        <v>219</v>
      </c>
      <c r="C5" t="s">
        <v>220</v>
      </c>
    </row>
    <row r="7" spans="2:64" ht="26.25" customHeight="1">
      <c r="B7" s="113" t="s">
        <v>156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</row>
    <row r="8" spans="2:64" s="19" customFormat="1" ht="78.75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90">
        <v>0.84</v>
      </c>
      <c r="H11" s="7"/>
      <c r="I11" s="7"/>
      <c r="J11" s="90">
        <v>0.35</v>
      </c>
      <c r="K11" s="90">
        <v>152000000</v>
      </c>
      <c r="L11" s="7"/>
      <c r="M11" s="90">
        <v>152511.4</v>
      </c>
      <c r="N11" s="90">
        <v>100</v>
      </c>
      <c r="O11" s="90">
        <v>0.92</v>
      </c>
      <c r="P11" s="16"/>
      <c r="Q11" s="16"/>
      <c r="R11" s="16"/>
      <c r="S11" s="16"/>
      <c r="T11" s="16"/>
      <c r="U11" s="16"/>
      <c r="BL11" s="16"/>
    </row>
    <row r="12" spans="2:64">
      <c r="B12" s="92" t="s">
        <v>228</v>
      </c>
      <c r="G12" s="93">
        <v>0.84</v>
      </c>
      <c r="J12" s="93">
        <v>0.35</v>
      </c>
      <c r="K12" s="93">
        <v>152000000</v>
      </c>
      <c r="M12" s="93">
        <v>152511.4</v>
      </c>
      <c r="N12" s="93">
        <v>100</v>
      </c>
      <c r="O12" s="93">
        <v>0.92</v>
      </c>
    </row>
    <row r="13" spans="2:64">
      <c r="B13" s="92" t="s">
        <v>2748</v>
      </c>
      <c r="G13" s="93">
        <v>0</v>
      </c>
      <c r="J13" s="93">
        <v>0</v>
      </c>
      <c r="K13" s="93">
        <v>0</v>
      </c>
      <c r="M13" s="93">
        <v>0</v>
      </c>
      <c r="N13" s="93">
        <v>0</v>
      </c>
      <c r="O13" s="93">
        <v>0</v>
      </c>
    </row>
    <row r="14" spans="2:64">
      <c r="B14" t="s">
        <v>297</v>
      </c>
      <c r="C14" t="s">
        <v>297</v>
      </c>
      <c r="E14" t="s">
        <v>297</v>
      </c>
      <c r="G14" s="91">
        <v>0</v>
      </c>
      <c r="H14" t="s">
        <v>297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4">
      <c r="B15" s="92" t="s">
        <v>2749</v>
      </c>
      <c r="G15" s="93">
        <v>0.84</v>
      </c>
      <c r="J15" s="93">
        <v>0.35</v>
      </c>
      <c r="K15" s="93">
        <v>152000000</v>
      </c>
      <c r="M15" s="93">
        <v>152511.4</v>
      </c>
      <c r="N15" s="93">
        <v>100</v>
      </c>
      <c r="O15" s="93">
        <v>0.92</v>
      </c>
    </row>
    <row r="16" spans="2:64">
      <c r="B16" t="s">
        <v>4443</v>
      </c>
      <c r="C16" t="s">
        <v>4444</v>
      </c>
      <c r="D16" t="s">
        <v>238</v>
      </c>
      <c r="E16" t="s">
        <v>239</v>
      </c>
      <c r="F16" t="s">
        <v>236</v>
      </c>
      <c r="G16" s="91">
        <v>0.77</v>
      </c>
      <c r="H16" t="s">
        <v>105</v>
      </c>
      <c r="I16" s="91">
        <v>0.47</v>
      </c>
      <c r="J16" s="91">
        <v>0.47</v>
      </c>
      <c r="K16" s="91">
        <v>8000000</v>
      </c>
      <c r="L16" s="91">
        <v>100.47</v>
      </c>
      <c r="M16" s="91">
        <v>8037.6</v>
      </c>
      <c r="N16" s="91">
        <v>5.27</v>
      </c>
      <c r="O16" s="91">
        <v>0.05</v>
      </c>
    </row>
    <row r="17" spans="2:15">
      <c r="B17" t="s">
        <v>4443</v>
      </c>
      <c r="C17" t="s">
        <v>4445</v>
      </c>
      <c r="D17" t="s">
        <v>238</v>
      </c>
      <c r="E17" t="s">
        <v>239</v>
      </c>
      <c r="F17" t="s">
        <v>236</v>
      </c>
      <c r="G17" s="91">
        <v>0.87</v>
      </c>
      <c r="H17" t="s">
        <v>105</v>
      </c>
      <c r="I17" s="91">
        <v>0.48</v>
      </c>
      <c r="J17" s="91">
        <v>0.42</v>
      </c>
      <c r="K17" s="91">
        <v>9000000</v>
      </c>
      <c r="L17" s="91">
        <v>100.42</v>
      </c>
      <c r="M17" s="91">
        <v>9037.7999999999993</v>
      </c>
      <c r="N17" s="91">
        <v>5.93</v>
      </c>
      <c r="O17" s="91">
        <v>0.05</v>
      </c>
    </row>
    <row r="18" spans="2:15">
      <c r="B18" t="s">
        <v>4446</v>
      </c>
      <c r="C18" t="s">
        <v>4447</v>
      </c>
      <c r="D18" t="s">
        <v>234</v>
      </c>
      <c r="E18" t="s">
        <v>235</v>
      </c>
      <c r="F18" t="s">
        <v>236</v>
      </c>
      <c r="G18" s="91">
        <v>0.77</v>
      </c>
      <c r="H18" t="s">
        <v>105</v>
      </c>
      <c r="I18" s="91">
        <v>0.48</v>
      </c>
      <c r="J18" s="91">
        <v>0.48</v>
      </c>
      <c r="K18" s="91">
        <v>35000000</v>
      </c>
      <c r="L18" s="91">
        <v>100.48</v>
      </c>
      <c r="M18" s="91">
        <v>35168</v>
      </c>
      <c r="N18" s="91">
        <v>23.06</v>
      </c>
      <c r="O18" s="91">
        <v>0.21</v>
      </c>
    </row>
    <row r="19" spans="2:15">
      <c r="B19" t="s">
        <v>4446</v>
      </c>
      <c r="C19" t="s">
        <v>4448</v>
      </c>
      <c r="D19" t="s">
        <v>234</v>
      </c>
      <c r="E19" t="s">
        <v>235</v>
      </c>
      <c r="F19" t="s">
        <v>236</v>
      </c>
      <c r="G19" s="91">
        <v>0.87</v>
      </c>
      <c r="H19" t="s">
        <v>105</v>
      </c>
      <c r="I19" s="91">
        <v>0.3</v>
      </c>
      <c r="J19" s="91">
        <v>0.28000000000000003</v>
      </c>
      <c r="K19" s="91">
        <v>60000000</v>
      </c>
      <c r="L19" s="91">
        <v>100.26</v>
      </c>
      <c r="M19" s="91">
        <v>60156</v>
      </c>
      <c r="N19" s="91">
        <v>39.44</v>
      </c>
      <c r="O19" s="91">
        <v>0.36</v>
      </c>
    </row>
    <row r="20" spans="2:15">
      <c r="B20" t="s">
        <v>4449</v>
      </c>
      <c r="C20" t="s">
        <v>4450</v>
      </c>
      <c r="D20" t="s">
        <v>241</v>
      </c>
      <c r="E20" t="s">
        <v>235</v>
      </c>
      <c r="F20" t="s">
        <v>236</v>
      </c>
      <c r="G20" s="91">
        <v>0.87</v>
      </c>
      <c r="H20" t="s">
        <v>105</v>
      </c>
      <c r="I20" s="91">
        <v>0.33</v>
      </c>
      <c r="J20" s="91">
        <v>0.31</v>
      </c>
      <c r="K20" s="91">
        <v>40000000</v>
      </c>
      <c r="L20" s="91">
        <v>100.28</v>
      </c>
      <c r="M20" s="91">
        <v>40112</v>
      </c>
      <c r="N20" s="91">
        <v>26.3</v>
      </c>
      <c r="O20" s="91">
        <v>0.24</v>
      </c>
    </row>
    <row r="21" spans="2:15">
      <c r="B21" s="92" t="s">
        <v>4451</v>
      </c>
      <c r="G21" s="93">
        <v>0</v>
      </c>
      <c r="J21" s="93">
        <v>0</v>
      </c>
      <c r="K21" s="93">
        <v>0</v>
      </c>
      <c r="M21" s="93">
        <v>0</v>
      </c>
      <c r="N21" s="93">
        <v>0</v>
      </c>
      <c r="O21" s="93">
        <v>0</v>
      </c>
    </row>
    <row r="22" spans="2:15">
      <c r="B22" t="s">
        <v>297</v>
      </c>
      <c r="C22" t="s">
        <v>297</v>
      </c>
      <c r="E22" t="s">
        <v>297</v>
      </c>
      <c r="G22" s="91">
        <v>0</v>
      </c>
      <c r="H22" t="s">
        <v>297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</row>
    <row r="23" spans="2:15">
      <c r="B23" s="92" t="s">
        <v>4452</v>
      </c>
      <c r="G23" s="93">
        <v>0</v>
      </c>
      <c r="J23" s="93">
        <v>0</v>
      </c>
      <c r="K23" s="93">
        <v>0</v>
      </c>
      <c r="M23" s="93">
        <v>0</v>
      </c>
      <c r="N23" s="93">
        <v>0</v>
      </c>
      <c r="O23" s="93">
        <v>0</v>
      </c>
    </row>
    <row r="24" spans="2:15">
      <c r="B24" t="s">
        <v>297</v>
      </c>
      <c r="C24" t="s">
        <v>297</v>
      </c>
      <c r="E24" t="s">
        <v>297</v>
      </c>
      <c r="G24" s="91">
        <v>0</v>
      </c>
      <c r="H24" t="s">
        <v>297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</row>
    <row r="25" spans="2:15">
      <c r="B25" s="92" t="s">
        <v>1271</v>
      </c>
      <c r="G25" s="93">
        <v>0</v>
      </c>
      <c r="J25" s="93">
        <v>0</v>
      </c>
      <c r="K25" s="93">
        <v>0</v>
      </c>
      <c r="M25" s="93">
        <v>0</v>
      </c>
      <c r="N25" s="93">
        <v>0</v>
      </c>
      <c r="O25" s="93">
        <v>0</v>
      </c>
    </row>
    <row r="26" spans="2:15">
      <c r="B26" t="s">
        <v>297</v>
      </c>
      <c r="C26" t="s">
        <v>297</v>
      </c>
      <c r="E26" t="s">
        <v>297</v>
      </c>
      <c r="G26" s="91">
        <v>0</v>
      </c>
      <c r="H26" t="s">
        <v>297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</row>
    <row r="27" spans="2:15">
      <c r="B27" s="92" t="s">
        <v>303</v>
      </c>
      <c r="G27" s="93">
        <v>0</v>
      </c>
      <c r="J27" s="93">
        <v>0</v>
      </c>
      <c r="K27" s="93">
        <v>0</v>
      </c>
      <c r="M27" s="93">
        <v>0</v>
      </c>
      <c r="N27" s="93">
        <v>0</v>
      </c>
      <c r="O27" s="93">
        <v>0</v>
      </c>
    </row>
    <row r="28" spans="2:15">
      <c r="B28" t="s">
        <v>297</v>
      </c>
      <c r="C28" t="s">
        <v>297</v>
      </c>
      <c r="E28" t="s">
        <v>297</v>
      </c>
      <c r="G28" s="91">
        <v>0</v>
      </c>
      <c r="H28" t="s">
        <v>297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</row>
    <row r="29" spans="2:15">
      <c r="B29" t="s">
        <v>305</v>
      </c>
    </row>
    <row r="30" spans="2:15">
      <c r="B30" t="s">
        <v>447</v>
      </c>
    </row>
    <row r="31" spans="2:15">
      <c r="B31" t="s">
        <v>448</v>
      </c>
    </row>
    <row r="32" spans="2:15">
      <c r="B32" t="s">
        <v>449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95">
        <v>43465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218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26" t="s">
        <v>4471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 s="1" customFormat="1">
      <c r="B4" s="2" t="s">
        <v>3</v>
      </c>
    </row>
    <row r="5" spans="2:55">
      <c r="B5" s="89" t="s">
        <v>219</v>
      </c>
      <c r="C5" t="s">
        <v>220</v>
      </c>
    </row>
    <row r="7" spans="2:55" ht="26.25" customHeight="1">
      <c r="B7" s="113" t="s">
        <v>159</v>
      </c>
      <c r="C7" s="114"/>
      <c r="D7" s="114"/>
      <c r="E7" s="114"/>
      <c r="F7" s="114"/>
      <c r="G7" s="114"/>
      <c r="H7" s="114"/>
      <c r="I7" s="114"/>
      <c r="J7" s="11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90">
        <v>0</v>
      </c>
      <c r="F11" s="7"/>
      <c r="G11" s="90">
        <v>17848</v>
      </c>
      <c r="H11" s="90">
        <v>100</v>
      </c>
      <c r="I11" s="90">
        <v>0.11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92" t="s">
        <v>228</v>
      </c>
      <c r="E12" s="93">
        <v>0</v>
      </c>
      <c r="F12" s="19"/>
      <c r="G12" s="93">
        <v>17848</v>
      </c>
      <c r="H12" s="93">
        <v>100</v>
      </c>
      <c r="I12" s="93">
        <v>0.11</v>
      </c>
    </row>
    <row r="13" spans="2:55">
      <c r="B13" s="92" t="s">
        <v>4453</v>
      </c>
      <c r="E13" s="93">
        <v>0</v>
      </c>
      <c r="F13" s="19"/>
      <c r="G13" s="93">
        <v>17848</v>
      </c>
      <c r="H13" s="93">
        <v>100</v>
      </c>
      <c r="I13" s="93">
        <v>0.11</v>
      </c>
    </row>
    <row r="14" spans="2:55">
      <c r="B14" t="s">
        <v>4454</v>
      </c>
      <c r="C14" t="s">
        <v>425</v>
      </c>
      <c r="D14" t="s">
        <v>126</v>
      </c>
      <c r="E14" s="91">
        <v>0</v>
      </c>
      <c r="F14" t="s">
        <v>105</v>
      </c>
      <c r="G14" s="91">
        <v>15326</v>
      </c>
      <c r="H14" s="91">
        <v>85.87</v>
      </c>
      <c r="I14" s="91">
        <v>0.09</v>
      </c>
    </row>
    <row r="15" spans="2:55">
      <c r="B15" t="s">
        <v>4454</v>
      </c>
      <c r="C15" t="s">
        <v>425</v>
      </c>
      <c r="D15" t="s">
        <v>126</v>
      </c>
      <c r="E15" s="91">
        <v>0</v>
      </c>
      <c r="F15" t="s">
        <v>105</v>
      </c>
      <c r="G15" s="91">
        <v>970</v>
      </c>
      <c r="H15" s="91">
        <v>5.43</v>
      </c>
      <c r="I15" s="91">
        <v>0.01</v>
      </c>
      <c r="J15" t="s">
        <v>297</v>
      </c>
    </row>
    <row r="16" spans="2:55">
      <c r="B16" t="s">
        <v>4454</v>
      </c>
      <c r="C16" t="s">
        <v>425</v>
      </c>
      <c r="D16" t="s">
        <v>126</v>
      </c>
      <c r="E16" s="91">
        <v>0</v>
      </c>
      <c r="F16" t="s">
        <v>105</v>
      </c>
      <c r="G16" s="91">
        <v>1164</v>
      </c>
      <c r="H16" s="91">
        <v>6.52</v>
      </c>
      <c r="I16" s="91">
        <v>0.01</v>
      </c>
      <c r="J16" t="s">
        <v>297</v>
      </c>
    </row>
    <row r="17" spans="2:10">
      <c r="B17" t="s">
        <v>4454</v>
      </c>
      <c r="C17" t="s">
        <v>425</v>
      </c>
      <c r="D17" t="s">
        <v>126</v>
      </c>
      <c r="E17" s="91">
        <v>0</v>
      </c>
      <c r="F17" t="s">
        <v>105</v>
      </c>
      <c r="G17" s="91">
        <v>388</v>
      </c>
      <c r="H17" s="91">
        <v>2.17</v>
      </c>
      <c r="I17" s="91">
        <v>0</v>
      </c>
      <c r="J17" t="s">
        <v>297</v>
      </c>
    </row>
    <row r="18" spans="2:10">
      <c r="B18" s="92" t="s">
        <v>4455</v>
      </c>
      <c r="E18" s="93">
        <v>0</v>
      </c>
      <c r="F18" s="19"/>
      <c r="G18" s="93">
        <v>0</v>
      </c>
      <c r="H18" s="93">
        <v>0</v>
      </c>
      <c r="I18" s="93">
        <v>0</v>
      </c>
    </row>
    <row r="19" spans="2:10">
      <c r="B19" t="s">
        <v>297</v>
      </c>
      <c r="E19" s="91">
        <v>0</v>
      </c>
      <c r="F19" t="s">
        <v>297</v>
      </c>
      <c r="G19" s="91">
        <v>0</v>
      </c>
      <c r="H19" s="91">
        <v>0</v>
      </c>
      <c r="I19" s="91">
        <v>0</v>
      </c>
    </row>
    <row r="20" spans="2:10">
      <c r="B20" s="92" t="s">
        <v>303</v>
      </c>
      <c r="E20" s="93">
        <v>0</v>
      </c>
      <c r="F20" s="19"/>
      <c r="G20" s="93">
        <v>0</v>
      </c>
      <c r="H20" s="93">
        <v>0</v>
      </c>
      <c r="I20" s="93">
        <v>0</v>
      </c>
    </row>
    <row r="21" spans="2:10">
      <c r="B21" s="92" t="s">
        <v>4453</v>
      </c>
      <c r="E21" s="93">
        <v>0</v>
      </c>
      <c r="F21" s="19"/>
      <c r="G21" s="93">
        <v>0</v>
      </c>
      <c r="H21" s="93">
        <v>0</v>
      </c>
      <c r="I21" s="93">
        <v>0</v>
      </c>
    </row>
    <row r="22" spans="2:10">
      <c r="B22" t="s">
        <v>297</v>
      </c>
      <c r="E22" s="91">
        <v>0</v>
      </c>
      <c r="F22" t="s">
        <v>297</v>
      </c>
      <c r="G22" s="91">
        <v>0</v>
      </c>
      <c r="H22" s="91">
        <v>0</v>
      </c>
      <c r="I22" s="91">
        <v>0</v>
      </c>
    </row>
    <row r="23" spans="2:10">
      <c r="B23" s="92" t="s">
        <v>4455</v>
      </c>
      <c r="E23" s="93">
        <v>0</v>
      </c>
      <c r="F23" s="19"/>
      <c r="G23" s="93">
        <v>0</v>
      </c>
      <c r="H23" s="93">
        <v>0</v>
      </c>
      <c r="I23" s="93">
        <v>0</v>
      </c>
    </row>
    <row r="24" spans="2:10">
      <c r="B24" t="s">
        <v>297</v>
      </c>
      <c r="E24" s="91">
        <v>0</v>
      </c>
      <c r="F24" t="s">
        <v>297</v>
      </c>
      <c r="G24" s="91">
        <v>0</v>
      </c>
      <c r="H24" s="91">
        <v>0</v>
      </c>
      <c r="I24" s="91">
        <v>0</v>
      </c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5">
        <v>43465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218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4471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 s="1" customFormat="1">
      <c r="B4" s="2" t="s">
        <v>3</v>
      </c>
    </row>
    <row r="5" spans="2:60">
      <c r="B5" s="89" t="s">
        <v>219</v>
      </c>
      <c r="C5" s="2" t="s">
        <v>220</v>
      </c>
    </row>
    <row r="7" spans="2:60" ht="26.25" customHeight="1">
      <c r="B7" s="113" t="s">
        <v>165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60" s="19" customFormat="1" ht="82.5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90">
        <v>0</v>
      </c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228</v>
      </c>
      <c r="D12" s="19"/>
      <c r="E12" s="19"/>
      <c r="F12" s="19"/>
      <c r="G12" s="19"/>
      <c r="H12" s="93">
        <v>0</v>
      </c>
      <c r="I12" s="93">
        <v>0</v>
      </c>
      <c r="J12" s="93">
        <v>0</v>
      </c>
      <c r="K12" s="93">
        <v>0</v>
      </c>
    </row>
    <row r="13" spans="2:60">
      <c r="B13" t="s">
        <v>297</v>
      </c>
      <c r="D13" t="s">
        <v>297</v>
      </c>
      <c r="E13" s="19"/>
      <c r="F13" s="91">
        <v>0</v>
      </c>
      <c r="G13" t="s">
        <v>297</v>
      </c>
      <c r="H13" s="91">
        <v>0</v>
      </c>
      <c r="I13" s="91">
        <v>0</v>
      </c>
      <c r="J13" s="91">
        <v>0</v>
      </c>
      <c r="K13" s="91">
        <v>0</v>
      </c>
    </row>
    <row r="14" spans="2:60">
      <c r="B14" s="92" t="s">
        <v>303</v>
      </c>
      <c r="D14" s="19"/>
      <c r="E14" s="19"/>
      <c r="F14" s="19"/>
      <c r="G14" s="19"/>
      <c r="H14" s="93">
        <v>0</v>
      </c>
      <c r="I14" s="93">
        <v>0</v>
      </c>
      <c r="J14" s="93">
        <v>0</v>
      </c>
      <c r="K14" s="93">
        <v>0</v>
      </c>
    </row>
    <row r="15" spans="2:60">
      <c r="B15" t="s">
        <v>297</v>
      </c>
      <c r="D15" t="s">
        <v>297</v>
      </c>
      <c r="E15" s="19"/>
      <c r="F15" s="91">
        <v>0</v>
      </c>
      <c r="G15" t="s">
        <v>297</v>
      </c>
      <c r="H15" s="91">
        <v>0</v>
      </c>
      <c r="I15" s="91">
        <v>0</v>
      </c>
      <c r="J15" s="91">
        <v>0</v>
      </c>
      <c r="K15" s="91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topLeftCell="A8" workbookViewId="0">
      <selection activeCell="F19" sqref="F1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5">
        <v>43465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218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4471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 s="1" customFormat="1">
      <c r="B4" s="2" t="s">
        <v>3</v>
      </c>
    </row>
    <row r="5" spans="2:60">
      <c r="B5" s="89" t="s">
        <v>219</v>
      </c>
      <c r="C5" t="s">
        <v>220</v>
      </c>
    </row>
    <row r="7" spans="2:60" ht="26.25" customHeight="1">
      <c r="B7" s="113" t="s">
        <v>170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90">
        <v>0</v>
      </c>
      <c r="I11" s="90">
        <f>I12+I21</f>
        <v>182672.00315804</v>
      </c>
      <c r="J11" s="90">
        <f>I11/$I$11*100</f>
        <v>100</v>
      </c>
      <c r="K11" s="90">
        <f>I11/'סכום נכסי הקרן'!$C$42*100</f>
        <v>1.1037713617242928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228</v>
      </c>
      <c r="C12" s="15"/>
      <c r="D12" s="15"/>
      <c r="E12" s="15"/>
      <c r="F12" s="15"/>
      <c r="G12" s="15"/>
      <c r="H12" s="93">
        <v>0</v>
      </c>
      <c r="I12" s="93">
        <f>SUM(I13:I20)</f>
        <v>182672.00315804</v>
      </c>
      <c r="J12" s="93">
        <f t="shared" ref="J12:J22" si="0">I12/$I$11*100</f>
        <v>100</v>
      </c>
      <c r="K12" s="93">
        <f>I12/'סכום נכסי הקרן'!$C$42*100</f>
        <v>1.1037713617242928</v>
      </c>
    </row>
    <row r="13" spans="2:60">
      <c r="B13" t="s">
        <v>4456</v>
      </c>
      <c r="C13" t="s">
        <v>4457</v>
      </c>
      <c r="D13" t="s">
        <v>297</v>
      </c>
      <c r="E13" t="s">
        <v>298</v>
      </c>
      <c r="F13" s="91">
        <v>0</v>
      </c>
      <c r="G13" t="s">
        <v>105</v>
      </c>
      <c r="H13" s="91">
        <v>0</v>
      </c>
      <c r="I13" s="91">
        <f>-8892.24337-397.95</f>
        <v>-9290.1933700000009</v>
      </c>
      <c r="J13" s="91">
        <f t="shared" si="0"/>
        <v>-5.0857237066385723</v>
      </c>
      <c r="K13" s="91">
        <f>I13/'סכום נכסי הקרן'!$C$42*100</f>
        <v>-5.6134761810299742E-2</v>
      </c>
      <c r="N13" s="94"/>
    </row>
    <row r="14" spans="2:60">
      <c r="B14" t="s">
        <v>4458</v>
      </c>
      <c r="C14" t="s">
        <v>4459</v>
      </c>
      <c r="D14" t="s">
        <v>297</v>
      </c>
      <c r="E14" t="s">
        <v>298</v>
      </c>
      <c r="F14" s="91">
        <v>0</v>
      </c>
      <c r="G14" t="s">
        <v>105</v>
      </c>
      <c r="H14" s="91">
        <v>0</v>
      </c>
      <c r="I14" s="91">
        <v>-1183.7793899999999</v>
      </c>
      <c r="J14" s="91">
        <f t="shared" si="0"/>
        <v>-0.64803547863645239</v>
      </c>
      <c r="K14" s="91">
        <f>I14/'סכום נכסי הקרן'!$C$42*100</f>
        <v>-7.1528300270021087E-3</v>
      </c>
    </row>
    <row r="15" spans="2:60">
      <c r="B15" t="s">
        <v>4460</v>
      </c>
      <c r="C15" t="s">
        <v>4461</v>
      </c>
      <c r="D15" t="s">
        <v>297</v>
      </c>
      <c r="E15" t="s">
        <v>298</v>
      </c>
      <c r="F15" s="91">
        <v>0</v>
      </c>
      <c r="G15" t="s">
        <v>105</v>
      </c>
      <c r="H15" s="91">
        <v>0</v>
      </c>
      <c r="I15" s="91">
        <v>531.82000000000005</v>
      </c>
      <c r="J15" s="91">
        <f t="shared" si="0"/>
        <v>0.29113383047532038</v>
      </c>
      <c r="K15" s="91">
        <f>I15/'סכום נכסי הקרן'!$C$42*100</f>
        <v>3.2134518450775374E-3</v>
      </c>
    </row>
    <row r="16" spans="2:60">
      <c r="B16" t="s">
        <v>4462</v>
      </c>
      <c r="C16" t="s">
        <v>4463</v>
      </c>
      <c r="D16" t="s">
        <v>297</v>
      </c>
      <c r="E16" t="s">
        <v>236</v>
      </c>
      <c r="F16" s="91">
        <v>0</v>
      </c>
      <c r="G16" t="s">
        <v>105</v>
      </c>
      <c r="H16" s="91">
        <v>0</v>
      </c>
      <c r="I16" s="91">
        <v>600.29006000000004</v>
      </c>
      <c r="J16" s="91">
        <f t="shared" si="0"/>
        <v>0.32861634493636926</v>
      </c>
      <c r="K16" s="91">
        <f>I16/'סכום נכסי הקרן'!$C$42*100</f>
        <v>3.6271731053527617E-3</v>
      </c>
    </row>
    <row r="17" spans="2:11">
      <c r="B17" t="s">
        <v>4464</v>
      </c>
      <c r="C17" t="s">
        <v>4463</v>
      </c>
      <c r="D17" t="s">
        <v>297</v>
      </c>
      <c r="E17" t="s">
        <v>236</v>
      </c>
      <c r="F17" s="91">
        <v>0</v>
      </c>
      <c r="G17" t="s">
        <v>105</v>
      </c>
      <c r="H17" s="91">
        <v>0</v>
      </c>
      <c r="I17" s="91">
        <v>-329.71735000000001</v>
      </c>
      <c r="J17" s="91">
        <f t="shared" si="0"/>
        <v>-0.18049692580134608</v>
      </c>
      <c r="K17" s="91">
        <f>I17/'סכום נכסי הקרן'!$C$42*100</f>
        <v>-1.9922733757880037E-3</v>
      </c>
    </row>
    <row r="18" spans="2:11">
      <c r="B18" t="s">
        <v>4465</v>
      </c>
      <c r="C18" t="s">
        <v>4466</v>
      </c>
      <c r="D18" t="s">
        <v>239</v>
      </c>
      <c r="E18" t="s">
        <v>236</v>
      </c>
      <c r="F18" s="91">
        <v>0</v>
      </c>
      <c r="G18" t="s">
        <v>109</v>
      </c>
      <c r="H18" s="91">
        <v>0</v>
      </c>
      <c r="I18" s="91">
        <v>41377.919999999998</v>
      </c>
      <c r="J18" s="91">
        <f t="shared" si="0"/>
        <v>22.651484236586377</v>
      </c>
      <c r="K18" s="91">
        <f>I18/'סכום נכסי הקרן'!$C$42*100</f>
        <v>0.250020596008933</v>
      </c>
    </row>
    <row r="19" spans="2:11">
      <c r="B19" t="s">
        <v>4467</v>
      </c>
      <c r="C19" t="s">
        <v>4468</v>
      </c>
      <c r="D19" t="s">
        <v>239</v>
      </c>
      <c r="E19" t="s">
        <v>236</v>
      </c>
      <c r="F19" s="91">
        <v>0</v>
      </c>
      <c r="G19" t="s">
        <v>109</v>
      </c>
      <c r="H19" s="91">
        <v>0</v>
      </c>
      <c r="I19" s="91">
        <v>150965.66287803999</v>
      </c>
      <c r="J19" s="91">
        <f t="shared" si="0"/>
        <v>82.643021518426636</v>
      </c>
      <c r="K19" s="91">
        <f>I19/'סכום נכסי הקרן'!$C$42*100</f>
        <v>0.91219000398403793</v>
      </c>
    </row>
    <row r="20" spans="2:11">
      <c r="B20" t="s">
        <v>4469</v>
      </c>
      <c r="C20" t="s">
        <v>4470</v>
      </c>
      <c r="D20" t="s">
        <v>297</v>
      </c>
      <c r="E20" t="s">
        <v>236</v>
      </c>
      <c r="F20" s="91">
        <v>0</v>
      </c>
      <c r="G20" t="s">
        <v>105</v>
      </c>
      <c r="H20" s="91">
        <v>0</v>
      </c>
      <c r="I20" s="91">
        <v>3.3E-4</v>
      </c>
      <c r="J20" s="91">
        <f t="shared" si="0"/>
        <v>1.8065165668244088E-7</v>
      </c>
      <c r="K20" s="91">
        <f>I20/'סכום נכסי הקרן'!$C$42*100</f>
        <v>1.9939812509412721E-9</v>
      </c>
    </row>
    <row r="21" spans="2:11">
      <c r="B21" s="92" t="s">
        <v>303</v>
      </c>
      <c r="D21" s="19"/>
      <c r="E21" s="19"/>
      <c r="F21" s="19"/>
      <c r="G21" s="19"/>
      <c r="H21" s="93">
        <v>0</v>
      </c>
      <c r="I21" s="93">
        <v>0</v>
      </c>
      <c r="J21" s="93">
        <f t="shared" si="0"/>
        <v>0</v>
      </c>
      <c r="K21" s="93">
        <f>I21/'סכום נכסי הקרן'!$C$42*100</f>
        <v>0</v>
      </c>
    </row>
    <row r="22" spans="2:11">
      <c r="B22" t="s">
        <v>297</v>
      </c>
      <c r="C22" t="s">
        <v>297</v>
      </c>
      <c r="D22" t="s">
        <v>297</v>
      </c>
      <c r="E22" s="19"/>
      <c r="F22" s="91">
        <v>0</v>
      </c>
      <c r="G22" t="s">
        <v>297</v>
      </c>
      <c r="H22" s="91">
        <v>0</v>
      </c>
      <c r="I22" s="91">
        <v>0</v>
      </c>
      <c r="J22" s="91">
        <f t="shared" si="0"/>
        <v>0</v>
      </c>
      <c r="K22" s="91">
        <f>I22/'סכום נכסי הקרן'!$C$42*100</f>
        <v>0</v>
      </c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1:XFD3 A5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28"/>
  <sheetViews>
    <sheetView rightToLeft="1" workbookViewId="0">
      <selection activeCell="B11" sqref="B11:D12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95">
        <v>43465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218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26" t="s">
        <v>4471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 s="1" customFormat="1">
      <c r="B4" s="2" t="s">
        <v>3</v>
      </c>
    </row>
    <row r="5" spans="2:17">
      <c r="B5" s="89" t="s">
        <v>219</v>
      </c>
      <c r="C5" t="s">
        <v>220</v>
      </c>
    </row>
    <row r="7" spans="2:17" ht="26.25" customHeight="1">
      <c r="B7" s="113" t="s">
        <v>172</v>
      </c>
      <c r="C7" s="114"/>
      <c r="D7" s="114"/>
    </row>
    <row r="8" spans="2:17" s="19" customFormat="1" ht="63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90">
        <f>C12+C40</f>
        <v>1173118.7107701499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92" t="s">
        <v>228</v>
      </c>
      <c r="C12" s="93">
        <f>SUM(C13:C39)</f>
        <v>218371.5944250208</v>
      </c>
    </row>
    <row r="13" spans="2:17">
      <c r="B13" t="s">
        <v>4480</v>
      </c>
      <c r="C13" s="97">
        <v>2078.8282000000004</v>
      </c>
      <c r="D13" s="98">
        <v>43466</v>
      </c>
    </row>
    <row r="14" spans="2:17">
      <c r="B14" t="s">
        <v>4481</v>
      </c>
      <c r="C14" s="97">
        <v>1302.9659639999991</v>
      </c>
      <c r="D14" s="98">
        <v>43466</v>
      </c>
    </row>
    <row r="15" spans="2:17">
      <c r="B15" t="s">
        <v>4482</v>
      </c>
      <c r="C15" s="99">
        <v>7358.0969999999998</v>
      </c>
      <c r="D15" s="98">
        <v>43800</v>
      </c>
    </row>
    <row r="16" spans="2:17">
      <c r="B16" t="s">
        <v>4483</v>
      </c>
      <c r="C16" s="99">
        <v>3608.8092746666634</v>
      </c>
      <c r="D16" s="98">
        <v>43830</v>
      </c>
    </row>
    <row r="17" spans="2:4">
      <c r="B17" t="s">
        <v>4484</v>
      </c>
      <c r="C17" s="99">
        <v>121.87612999999995</v>
      </c>
      <c r="D17" s="98">
        <v>43830</v>
      </c>
    </row>
    <row r="18" spans="2:4">
      <c r="B18" t="s">
        <v>4485</v>
      </c>
      <c r="C18" s="99">
        <v>14270.705861110497</v>
      </c>
      <c r="D18" s="98">
        <v>43830</v>
      </c>
    </row>
    <row r="19" spans="2:4">
      <c r="B19" t="s">
        <v>4486</v>
      </c>
      <c r="C19" s="99">
        <v>10716.81583</v>
      </c>
      <c r="D19" s="98">
        <v>43908</v>
      </c>
    </row>
    <row r="20" spans="2:4">
      <c r="B20" t="s">
        <v>4487</v>
      </c>
      <c r="C20" s="99">
        <v>908.6</v>
      </c>
      <c r="D20" s="98">
        <v>43948</v>
      </c>
    </row>
    <row r="21" spans="2:4">
      <c r="B21" t="s">
        <v>4488</v>
      </c>
      <c r="C21" s="99">
        <v>12189.965319999998</v>
      </c>
      <c r="D21" s="98">
        <v>44246</v>
      </c>
    </row>
    <row r="22" spans="2:4">
      <c r="B22" t="s">
        <v>4489</v>
      </c>
      <c r="C22" s="99">
        <v>16968.030040000005</v>
      </c>
      <c r="D22" s="98">
        <v>44255</v>
      </c>
    </row>
    <row r="23" spans="2:4">
      <c r="B23" t="s">
        <v>4490</v>
      </c>
      <c r="C23" s="99">
        <v>777.88606000000004</v>
      </c>
      <c r="D23" s="98">
        <v>44498</v>
      </c>
    </row>
    <row r="24" spans="2:4">
      <c r="B24" t="s">
        <v>4491</v>
      </c>
      <c r="C24" s="99">
        <v>581.60279000000003</v>
      </c>
      <c r="D24" s="98">
        <v>44516</v>
      </c>
    </row>
    <row r="25" spans="2:4">
      <c r="B25" t="s">
        <v>4492</v>
      </c>
      <c r="C25" s="99">
        <v>8518.963029999999</v>
      </c>
      <c r="D25" s="98">
        <v>44727</v>
      </c>
    </row>
    <row r="26" spans="2:4">
      <c r="B26" t="s">
        <v>4493</v>
      </c>
      <c r="C26" s="99">
        <v>14227.402179999995</v>
      </c>
      <c r="D26" s="98">
        <v>44739</v>
      </c>
    </row>
    <row r="27" spans="2:4">
      <c r="B27" t="s">
        <v>4494</v>
      </c>
      <c r="C27" s="99">
        <v>4949.1798600000002</v>
      </c>
      <c r="D27" s="98">
        <v>44926</v>
      </c>
    </row>
    <row r="28" spans="2:4">
      <c r="B28" t="s">
        <v>4495</v>
      </c>
      <c r="C28" s="99">
        <v>25.913671999999952</v>
      </c>
      <c r="D28" s="98">
        <v>44927</v>
      </c>
    </row>
    <row r="29" spans="2:4">
      <c r="B29" t="s">
        <v>4496</v>
      </c>
      <c r="C29" s="99">
        <v>7656.0229199999603</v>
      </c>
      <c r="D29" s="98">
        <v>45534</v>
      </c>
    </row>
    <row r="30" spans="2:4">
      <c r="B30" t="s">
        <v>4497</v>
      </c>
      <c r="C30" s="99">
        <v>244.38405000000012</v>
      </c>
      <c r="D30" s="98">
        <v>45534</v>
      </c>
    </row>
    <row r="31" spans="2:4">
      <c r="B31" t="s">
        <v>4498</v>
      </c>
      <c r="C31" s="99">
        <v>11300.662826200001</v>
      </c>
      <c r="D31" s="98">
        <v>45640</v>
      </c>
    </row>
    <row r="32" spans="2:4">
      <c r="B32" t="s">
        <v>4499</v>
      </c>
      <c r="C32" s="99">
        <v>13908.6533432</v>
      </c>
      <c r="D32" s="98">
        <v>46054</v>
      </c>
    </row>
    <row r="33" spans="2:4">
      <c r="B33" t="s">
        <v>4500</v>
      </c>
      <c r="C33" s="99">
        <v>30423.217280000008</v>
      </c>
      <c r="D33" s="98">
        <v>46100</v>
      </c>
    </row>
    <row r="34" spans="2:4">
      <c r="B34" t="s">
        <v>4501</v>
      </c>
      <c r="C34" s="99">
        <v>7920.5545126000025</v>
      </c>
      <c r="D34" s="98">
        <v>46132</v>
      </c>
    </row>
    <row r="35" spans="2:4">
      <c r="B35" t="s">
        <v>4502</v>
      </c>
      <c r="C35" s="99">
        <v>11865.87794228</v>
      </c>
      <c r="D35" s="98">
        <v>46631</v>
      </c>
    </row>
    <row r="36" spans="2:4">
      <c r="B36" t="s">
        <v>4503</v>
      </c>
      <c r="C36" s="99">
        <v>13731.632941960001</v>
      </c>
      <c r="D36" s="98">
        <v>46752</v>
      </c>
    </row>
    <row r="37" spans="2:4">
      <c r="B37" t="s">
        <v>4504</v>
      </c>
      <c r="C37" s="99">
        <v>12969.504240000002</v>
      </c>
      <c r="D37" s="98">
        <v>47177</v>
      </c>
    </row>
    <row r="38" spans="2:4">
      <c r="B38" t="s">
        <v>4505</v>
      </c>
      <c r="C38" s="99">
        <v>9745.4431570036268</v>
      </c>
      <c r="D38" s="98">
        <v>48214</v>
      </c>
    </row>
    <row r="39" spans="2:4">
      <c r="B39"/>
      <c r="C39" s="91"/>
    </row>
    <row r="40" spans="2:4">
      <c r="B40" s="92" t="s">
        <v>303</v>
      </c>
      <c r="C40" s="93">
        <f>SUM(C41:C129)</f>
        <v>954747.11634512909</v>
      </c>
    </row>
    <row r="41" spans="2:4">
      <c r="B41" t="s">
        <v>4506</v>
      </c>
      <c r="C41" s="99">
        <v>46.85</v>
      </c>
      <c r="D41" s="98">
        <v>43466</v>
      </c>
    </row>
    <row r="42" spans="2:4">
      <c r="B42" t="s">
        <v>4507</v>
      </c>
      <c r="C42" s="99">
        <v>1085.48954</v>
      </c>
      <c r="D42" s="98">
        <v>43525</v>
      </c>
    </row>
    <row r="43" spans="2:4">
      <c r="B43" t="s">
        <v>4508</v>
      </c>
      <c r="C43" s="99">
        <v>1385.4294600000012</v>
      </c>
      <c r="D43" s="98">
        <v>43544</v>
      </c>
    </row>
    <row r="44" spans="2:4">
      <c r="B44" t="s">
        <v>4509</v>
      </c>
      <c r="C44" s="99">
        <v>1713.462284779999</v>
      </c>
      <c r="D44" s="98">
        <v>43629</v>
      </c>
    </row>
    <row r="45" spans="2:4">
      <c r="B45" t="s">
        <v>4510</v>
      </c>
      <c r="C45" s="99">
        <v>213.63420095999945</v>
      </c>
      <c r="D45" s="98">
        <v>43708</v>
      </c>
    </row>
    <row r="46" spans="2:4">
      <c r="B46" t="s">
        <v>4511</v>
      </c>
      <c r="C46" s="99">
        <v>265.43121930881841</v>
      </c>
      <c r="D46" s="98">
        <v>43806</v>
      </c>
    </row>
    <row r="47" spans="2:4">
      <c r="B47" t="s">
        <v>4512</v>
      </c>
      <c r="C47" s="99">
        <v>6997.5334299999995</v>
      </c>
      <c r="D47" s="98">
        <v>44013</v>
      </c>
    </row>
    <row r="48" spans="2:4">
      <c r="B48" t="s">
        <v>4513</v>
      </c>
      <c r="C48" s="99">
        <v>2088.6284000000001</v>
      </c>
      <c r="D48" s="98">
        <v>44031</v>
      </c>
    </row>
    <row r="49" spans="2:4">
      <c r="B49" t="s">
        <v>4514</v>
      </c>
      <c r="C49" s="99">
        <v>18937.478807769327</v>
      </c>
      <c r="D49" s="98">
        <v>44044</v>
      </c>
    </row>
    <row r="50" spans="2:4">
      <c r="B50" t="s">
        <v>4515</v>
      </c>
      <c r="C50" s="99">
        <v>702.28314999999998</v>
      </c>
      <c r="D50" s="98">
        <v>44075</v>
      </c>
    </row>
    <row r="51" spans="2:4">
      <c r="B51" t="s">
        <v>4516</v>
      </c>
      <c r="C51" s="99">
        <v>3153.3832900000002</v>
      </c>
      <c r="D51" s="98">
        <v>44159</v>
      </c>
    </row>
    <row r="52" spans="2:4">
      <c r="B52" t="s">
        <v>4517</v>
      </c>
      <c r="C52" s="99">
        <v>41.856689519999641</v>
      </c>
      <c r="D52" s="98">
        <v>44196</v>
      </c>
    </row>
    <row r="53" spans="2:4">
      <c r="B53" t="s">
        <v>4518</v>
      </c>
      <c r="C53" s="99">
        <v>10154.795219200003</v>
      </c>
      <c r="D53" s="98">
        <v>44258</v>
      </c>
    </row>
    <row r="54" spans="2:4">
      <c r="B54" t="s">
        <v>4519</v>
      </c>
      <c r="C54" s="99">
        <v>5652.2236899999998</v>
      </c>
      <c r="D54" s="98">
        <v>44335</v>
      </c>
    </row>
    <row r="55" spans="2:4">
      <c r="B55" t="s">
        <v>4520</v>
      </c>
      <c r="C55" s="99">
        <v>11897.117218013174</v>
      </c>
      <c r="D55" s="98">
        <v>44429</v>
      </c>
    </row>
    <row r="56" spans="2:4">
      <c r="B56" t="s">
        <v>4521</v>
      </c>
      <c r="C56" s="99">
        <v>32234.306700000001</v>
      </c>
      <c r="D56" s="98">
        <v>44502</v>
      </c>
    </row>
    <row r="57" spans="2:4">
      <c r="B57" t="s">
        <v>4522</v>
      </c>
      <c r="C57" s="99">
        <v>2899.4559483199992</v>
      </c>
      <c r="D57" s="98">
        <v>44621</v>
      </c>
    </row>
    <row r="58" spans="2:4">
      <c r="B58" t="s">
        <v>4523</v>
      </c>
      <c r="C58" s="99">
        <v>14570.611774807552</v>
      </c>
      <c r="D58" s="98">
        <v>44722</v>
      </c>
    </row>
    <row r="59" spans="2:4">
      <c r="B59" t="s">
        <v>4524</v>
      </c>
      <c r="C59" s="99">
        <v>6546.0454502800058</v>
      </c>
      <c r="D59" s="98">
        <v>44727</v>
      </c>
    </row>
    <row r="60" spans="2:4">
      <c r="B60" t="s">
        <v>4525</v>
      </c>
      <c r="C60" s="99">
        <v>90.289619840000313</v>
      </c>
      <c r="D60" s="98">
        <v>44727</v>
      </c>
    </row>
    <row r="61" spans="2:4">
      <c r="B61" t="s">
        <v>4526</v>
      </c>
      <c r="C61" s="99">
        <v>11122.156639999997</v>
      </c>
      <c r="D61" s="98">
        <v>44836</v>
      </c>
    </row>
    <row r="62" spans="2:4">
      <c r="B62" t="s">
        <v>4527</v>
      </c>
      <c r="C62" s="99">
        <v>1389.15467216</v>
      </c>
      <c r="D62" s="98">
        <v>44992</v>
      </c>
    </row>
    <row r="63" spans="2:4">
      <c r="B63" t="s">
        <v>4528</v>
      </c>
      <c r="C63" s="99">
        <v>18992.744107607814</v>
      </c>
      <c r="D63" s="98">
        <v>45382</v>
      </c>
    </row>
    <row r="64" spans="2:4">
      <c r="B64" t="s">
        <v>3144</v>
      </c>
      <c r="C64" s="99">
        <v>4716.5230320679984</v>
      </c>
      <c r="D64" s="98">
        <v>45383</v>
      </c>
    </row>
    <row r="65" spans="2:4">
      <c r="B65" t="s">
        <v>4529</v>
      </c>
      <c r="C65" s="99">
        <v>19636.160052116</v>
      </c>
      <c r="D65" s="98">
        <v>45485</v>
      </c>
    </row>
    <row r="66" spans="2:4">
      <c r="B66" t="s">
        <v>4530</v>
      </c>
      <c r="C66" s="99">
        <v>2045.1049703200001</v>
      </c>
      <c r="D66" s="98">
        <v>45536</v>
      </c>
    </row>
    <row r="67" spans="2:4">
      <c r="B67" t="s">
        <v>4531</v>
      </c>
      <c r="C67" s="99">
        <v>28004.067839800002</v>
      </c>
      <c r="D67" s="98">
        <v>45557</v>
      </c>
    </row>
    <row r="68" spans="2:4">
      <c r="B68" t="s">
        <v>4532</v>
      </c>
      <c r="C68" s="99">
        <v>12420.470452656</v>
      </c>
      <c r="D68" s="98">
        <v>45710</v>
      </c>
    </row>
    <row r="69" spans="2:4">
      <c r="B69" t="s">
        <v>4533</v>
      </c>
      <c r="C69" s="99">
        <v>10275.735420839999</v>
      </c>
      <c r="D69" s="98">
        <v>45748</v>
      </c>
    </row>
    <row r="70" spans="2:4">
      <c r="B70" t="s">
        <v>4534</v>
      </c>
      <c r="C70" s="99">
        <v>25021.425288960003</v>
      </c>
      <c r="D70" s="98">
        <v>45777</v>
      </c>
    </row>
    <row r="71" spans="2:4">
      <c r="B71" t="s">
        <v>4535</v>
      </c>
      <c r="C71" s="99">
        <v>22668.095626913808</v>
      </c>
      <c r="D71" s="98">
        <v>45778</v>
      </c>
    </row>
    <row r="72" spans="2:4">
      <c r="B72" t="s">
        <v>4536</v>
      </c>
      <c r="C72" s="99">
        <v>6610.2348772279984</v>
      </c>
      <c r="D72" s="98">
        <v>45806</v>
      </c>
    </row>
    <row r="73" spans="2:4">
      <c r="B73" t="s">
        <v>4537</v>
      </c>
      <c r="C73" s="99">
        <v>9449.0632577454471</v>
      </c>
      <c r="D73" s="98">
        <v>45838</v>
      </c>
    </row>
    <row r="74" spans="2:4">
      <c r="B74" t="s">
        <v>4538</v>
      </c>
      <c r="C74" s="99">
        <v>18335.051432575998</v>
      </c>
      <c r="D74" s="98">
        <v>45869</v>
      </c>
    </row>
    <row r="75" spans="2:4">
      <c r="B75" t="s">
        <v>4539</v>
      </c>
      <c r="C75" s="99">
        <v>1147.4859184400004</v>
      </c>
      <c r="D75" s="98">
        <v>45939</v>
      </c>
    </row>
    <row r="76" spans="2:4">
      <c r="B76" t="s">
        <v>4540</v>
      </c>
      <c r="C76" s="99">
        <v>17410.019139994321</v>
      </c>
      <c r="D76" s="98">
        <v>46012</v>
      </c>
    </row>
    <row r="77" spans="2:4">
      <c r="B77" t="s">
        <v>4541</v>
      </c>
      <c r="C77" s="99">
        <v>2066.6175533199994</v>
      </c>
      <c r="D77" s="98">
        <v>46054</v>
      </c>
    </row>
    <row r="78" spans="2:4">
      <c r="B78" t="s">
        <v>4542</v>
      </c>
      <c r="C78" s="99">
        <v>5648.8183283359995</v>
      </c>
      <c r="D78" s="98">
        <v>46054</v>
      </c>
    </row>
    <row r="79" spans="2:4">
      <c r="B79" t="s">
        <v>4543</v>
      </c>
      <c r="C79" s="99">
        <v>5987.6064933200014</v>
      </c>
      <c r="D79" s="98">
        <v>46082</v>
      </c>
    </row>
    <row r="80" spans="2:4">
      <c r="B80" t="s">
        <v>4544</v>
      </c>
      <c r="C80" s="99">
        <v>1110.3978709413686</v>
      </c>
      <c r="D80" s="98">
        <v>46199</v>
      </c>
    </row>
    <row r="81" spans="2:4">
      <c r="B81" t="s">
        <v>4545</v>
      </c>
      <c r="C81" s="99">
        <v>9442.883831207324</v>
      </c>
      <c r="D81" s="98">
        <v>46201</v>
      </c>
    </row>
    <row r="82" spans="2:4">
      <c r="B82" t="s">
        <v>4546</v>
      </c>
      <c r="C82" s="99">
        <v>3287.3594435599957</v>
      </c>
      <c r="D82" s="98">
        <v>46201</v>
      </c>
    </row>
    <row r="83" spans="2:4">
      <c r="B83" t="s">
        <v>4547</v>
      </c>
      <c r="C83" s="99">
        <v>4034.7956481999991</v>
      </c>
      <c r="D83" s="98">
        <v>46201</v>
      </c>
    </row>
    <row r="84" spans="2:4">
      <c r="B84" t="s">
        <v>4548</v>
      </c>
      <c r="C84" s="99">
        <v>2589.1243968000003</v>
      </c>
      <c r="D84" s="98">
        <v>46201</v>
      </c>
    </row>
    <row r="85" spans="2:4">
      <c r="B85" t="s">
        <v>4549</v>
      </c>
      <c r="C85" s="99">
        <v>29365.518382880004</v>
      </c>
      <c r="D85" s="98">
        <v>46326</v>
      </c>
    </row>
    <row r="86" spans="2:4">
      <c r="B86" t="s">
        <v>4550</v>
      </c>
      <c r="C86" s="99">
        <v>15614.001089087997</v>
      </c>
      <c r="D86" s="98">
        <v>46326</v>
      </c>
    </row>
    <row r="87" spans="2:4">
      <c r="B87" t="s">
        <v>4551</v>
      </c>
      <c r="C87" s="99">
        <v>12586.05486796</v>
      </c>
      <c r="D87" s="98">
        <v>46482</v>
      </c>
    </row>
    <row r="88" spans="2:4">
      <c r="B88" t="s">
        <v>4552</v>
      </c>
      <c r="C88" s="99">
        <v>4474.5503247199995</v>
      </c>
      <c r="D88" s="98">
        <v>46482</v>
      </c>
    </row>
    <row r="89" spans="2:4">
      <c r="B89" t="s">
        <v>4553</v>
      </c>
      <c r="C89" s="99">
        <v>24857.614343834972</v>
      </c>
      <c r="D89" s="98">
        <v>46601</v>
      </c>
    </row>
    <row r="90" spans="2:4">
      <c r="B90" t="s">
        <v>4554</v>
      </c>
      <c r="C90" s="99">
        <v>18013.299230560002</v>
      </c>
      <c r="D90" s="98">
        <v>46637</v>
      </c>
    </row>
    <row r="91" spans="2:4">
      <c r="B91" t="s">
        <v>4555</v>
      </c>
      <c r="C91" s="99">
        <v>1043.0417818255407</v>
      </c>
      <c r="D91" s="98">
        <v>46663</v>
      </c>
    </row>
    <row r="92" spans="2:4">
      <c r="B92" t="s">
        <v>4556</v>
      </c>
      <c r="C92" s="99">
        <v>4251.6291534160009</v>
      </c>
      <c r="D92" s="98">
        <v>46722</v>
      </c>
    </row>
    <row r="93" spans="2:4">
      <c r="B93" t="s">
        <v>4557</v>
      </c>
      <c r="C93" s="99">
        <v>2651.7026425651429</v>
      </c>
      <c r="D93" s="98">
        <v>46734</v>
      </c>
    </row>
    <row r="94" spans="2:4">
      <c r="B94" t="s">
        <v>4558</v>
      </c>
      <c r="C94" s="99">
        <v>4365.3896373200005</v>
      </c>
      <c r="D94" s="98">
        <v>46734</v>
      </c>
    </row>
    <row r="95" spans="2:4">
      <c r="B95" t="s">
        <v>3139</v>
      </c>
      <c r="C95" s="99">
        <v>3030.2764401600002</v>
      </c>
      <c r="D95" s="98">
        <v>46734</v>
      </c>
    </row>
    <row r="96" spans="2:4">
      <c r="B96" t="s">
        <v>4559</v>
      </c>
      <c r="C96" s="99">
        <v>25250.107221274739</v>
      </c>
      <c r="D96" s="98">
        <v>46742</v>
      </c>
    </row>
    <row r="97" spans="2:4">
      <c r="B97" t="s">
        <v>4560</v>
      </c>
      <c r="C97" s="99">
        <v>25167.799742145766</v>
      </c>
      <c r="D97" s="98">
        <v>46844</v>
      </c>
    </row>
    <row r="98" spans="2:4">
      <c r="B98" t="s">
        <v>3152</v>
      </c>
      <c r="C98" s="99">
        <v>1762.9271954400001</v>
      </c>
      <c r="D98" s="98">
        <v>46933</v>
      </c>
    </row>
    <row r="99" spans="2:4">
      <c r="B99" t="s">
        <v>4561</v>
      </c>
      <c r="C99" s="99">
        <v>44.362364233068881</v>
      </c>
      <c r="D99" s="98">
        <v>46938</v>
      </c>
    </row>
    <row r="100" spans="2:4">
      <c r="B100" t="s">
        <v>4562</v>
      </c>
      <c r="C100" s="99">
        <v>622.01364319860659</v>
      </c>
      <c r="D100" s="98">
        <v>46938</v>
      </c>
    </row>
    <row r="101" spans="2:4">
      <c r="B101" t="s">
        <v>4563</v>
      </c>
      <c r="C101" s="99">
        <v>84.876327507343191</v>
      </c>
      <c r="D101" s="98">
        <v>46938</v>
      </c>
    </row>
    <row r="102" spans="2:4">
      <c r="B102" t="s">
        <v>4564</v>
      </c>
      <c r="C102" s="99">
        <v>1207.1179851999998</v>
      </c>
      <c r="D102" s="98">
        <v>46938</v>
      </c>
    </row>
    <row r="103" spans="2:4">
      <c r="B103" t="s">
        <v>4565</v>
      </c>
      <c r="C103" s="99">
        <v>2072.9729116176509</v>
      </c>
      <c r="D103" s="98">
        <v>46938</v>
      </c>
    </row>
    <row r="104" spans="2:4">
      <c r="B104" t="s">
        <v>3118</v>
      </c>
      <c r="C104" s="99">
        <v>715.43717989333322</v>
      </c>
      <c r="D104" s="98">
        <v>46938</v>
      </c>
    </row>
    <row r="105" spans="2:4">
      <c r="B105" t="s">
        <v>4566</v>
      </c>
      <c r="C105" s="99">
        <v>0.6422037741754073</v>
      </c>
      <c r="D105" s="98">
        <v>46938</v>
      </c>
    </row>
    <row r="106" spans="2:4">
      <c r="B106" t="s">
        <v>4567</v>
      </c>
      <c r="C106" s="99">
        <v>13.854057287999968</v>
      </c>
      <c r="D106" s="98">
        <v>46938</v>
      </c>
    </row>
    <row r="107" spans="2:4">
      <c r="B107" t="s">
        <v>4568</v>
      </c>
      <c r="C107" s="99">
        <v>14.14285311999981</v>
      </c>
      <c r="D107" s="98">
        <v>46938</v>
      </c>
    </row>
    <row r="108" spans="2:4">
      <c r="B108" t="s">
        <v>4569</v>
      </c>
      <c r="C108" s="99">
        <v>22990.947867999999</v>
      </c>
      <c r="D108" s="98">
        <v>46971</v>
      </c>
    </row>
    <row r="109" spans="2:4">
      <c r="B109" t="s">
        <v>4570</v>
      </c>
      <c r="C109" s="99">
        <v>1795.9167916000001</v>
      </c>
      <c r="D109" s="98">
        <v>46998</v>
      </c>
    </row>
    <row r="110" spans="2:4">
      <c r="B110" t="s">
        <v>4571</v>
      </c>
      <c r="C110" s="99">
        <v>1261.2467511200002</v>
      </c>
      <c r="D110" s="98">
        <v>47009</v>
      </c>
    </row>
    <row r="111" spans="2:4">
      <c r="B111" t="s">
        <v>4572</v>
      </c>
      <c r="C111" s="99">
        <v>32.001302467999999</v>
      </c>
      <c r="D111" s="98">
        <v>47009</v>
      </c>
    </row>
    <row r="112" spans="2:4">
      <c r="B112" t="s">
        <v>4573</v>
      </c>
      <c r="C112" s="99">
        <v>9465.774251267334</v>
      </c>
      <c r="D112" s="98">
        <v>47026</v>
      </c>
    </row>
    <row r="113" spans="2:4">
      <c r="B113" t="s">
        <v>4574</v>
      </c>
      <c r="C113" s="99">
        <v>7999.8816447200006</v>
      </c>
      <c r="D113" s="98">
        <v>47031</v>
      </c>
    </row>
    <row r="114" spans="2:4">
      <c r="B114" t="s">
        <v>4575</v>
      </c>
      <c r="C114" s="99">
        <v>4512.4418520156778</v>
      </c>
      <c r="D114" s="98">
        <v>47102</v>
      </c>
    </row>
    <row r="115" spans="2:4">
      <c r="B115" t="s">
        <v>4576</v>
      </c>
      <c r="C115" s="99">
        <v>29087.800087906435</v>
      </c>
      <c r="D115" s="98">
        <v>47107</v>
      </c>
    </row>
    <row r="116" spans="2:4">
      <c r="B116" t="s">
        <v>4577</v>
      </c>
      <c r="C116" s="99">
        <v>38797.875261626759</v>
      </c>
      <c r="D116" s="98">
        <v>47119</v>
      </c>
    </row>
    <row r="117" spans="2:4">
      <c r="B117" t="s">
        <v>4578</v>
      </c>
      <c r="C117" s="99">
        <v>23078.435154956685</v>
      </c>
      <c r="D117" s="98">
        <v>47119</v>
      </c>
    </row>
    <row r="118" spans="2:4">
      <c r="B118" t="s">
        <v>4579</v>
      </c>
      <c r="C118" s="99">
        <v>27250.868965638238</v>
      </c>
      <c r="D118" s="98">
        <v>47119</v>
      </c>
    </row>
    <row r="119" spans="2:4">
      <c r="B119" t="s">
        <v>3098</v>
      </c>
      <c r="C119" s="99">
        <v>18687.498615989083</v>
      </c>
      <c r="D119" s="98">
        <v>47178</v>
      </c>
    </row>
    <row r="120" spans="2:4">
      <c r="B120" t="s">
        <v>4580</v>
      </c>
      <c r="C120" s="99">
        <v>11681.53398652</v>
      </c>
      <c r="D120" s="98">
        <v>47262</v>
      </c>
    </row>
    <row r="121" spans="2:4">
      <c r="B121" t="s">
        <v>4581</v>
      </c>
      <c r="C121" s="99">
        <v>3016.1382545860624</v>
      </c>
      <c r="D121" s="98">
        <v>47467</v>
      </c>
    </row>
    <row r="122" spans="2:4">
      <c r="B122" t="s">
        <v>4582</v>
      </c>
      <c r="C122" s="99">
        <v>24964.714418279997</v>
      </c>
      <c r="D122" s="98">
        <v>47992</v>
      </c>
    </row>
    <row r="123" spans="2:4">
      <c r="B123" t="s">
        <v>4583</v>
      </c>
      <c r="C123" s="99">
        <v>14270.939595760001</v>
      </c>
      <c r="D123" s="98">
        <v>48069</v>
      </c>
    </row>
    <row r="124" spans="2:4">
      <c r="B124" t="s">
        <v>4584</v>
      </c>
      <c r="C124" s="99">
        <v>10792.705531320002</v>
      </c>
      <c r="D124" s="98">
        <v>48213</v>
      </c>
    </row>
    <row r="125" spans="2:4">
      <c r="B125" t="s">
        <v>4585</v>
      </c>
      <c r="C125" s="99">
        <v>11265.188132323467</v>
      </c>
      <c r="D125" s="98">
        <v>48723</v>
      </c>
    </row>
    <row r="126" spans="2:4">
      <c r="B126" t="s">
        <v>4586</v>
      </c>
      <c r="C126" s="99">
        <v>39665.023717487995</v>
      </c>
      <c r="D126" s="98">
        <v>50041</v>
      </c>
    </row>
    <row r="127" spans="2:4">
      <c r="B127" t="s">
        <v>4587</v>
      </c>
      <c r="C127" s="99">
        <v>32466.424230612</v>
      </c>
      <c r="D127" s="98">
        <v>51592</v>
      </c>
    </row>
    <row r="128" spans="2:4">
      <c r="B128" t="s">
        <v>4588</v>
      </c>
      <c r="C128" s="99">
        <v>80367.025964</v>
      </c>
      <c r="D128" s="98">
        <v>72686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A1:XFD3 A5:A1048576 E5:XFD1048576 B5:D12 B129:D1048576 B39:D40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95">
        <v>43465</v>
      </c>
    </row>
    <row r="2" spans="2:18">
      <c r="B2" s="2" t="s">
        <v>1</v>
      </c>
      <c r="C2" s="12" t="s">
        <v>218</v>
      </c>
    </row>
    <row r="3" spans="2:18">
      <c r="B3" s="2" t="s">
        <v>2</v>
      </c>
      <c r="C3" s="26" t="s">
        <v>4471</v>
      </c>
    </row>
    <row r="4" spans="2:18" s="1" customFormat="1">
      <c r="B4" s="2" t="s">
        <v>3</v>
      </c>
    </row>
    <row r="5" spans="2:18">
      <c r="B5" s="89" t="s">
        <v>219</v>
      </c>
      <c r="C5" t="s">
        <v>220</v>
      </c>
    </row>
    <row r="7" spans="2:18" ht="26.25" customHeight="1">
      <c r="B7" s="113" t="s">
        <v>176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18" s="19" customFormat="1" ht="78.75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228</v>
      </c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451</v>
      </c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297</v>
      </c>
      <c r="C14" t="s">
        <v>297</v>
      </c>
      <c r="D14" t="s">
        <v>297</v>
      </c>
      <c r="E14" t="s">
        <v>297</v>
      </c>
      <c r="H14" s="91">
        <v>0</v>
      </c>
      <c r="I14" t="s">
        <v>297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342</v>
      </c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297</v>
      </c>
      <c r="C16" t="s">
        <v>297</v>
      </c>
      <c r="D16" t="s">
        <v>297</v>
      </c>
      <c r="E16" t="s">
        <v>297</v>
      </c>
      <c r="H16" s="91">
        <v>0</v>
      </c>
      <c r="I16" t="s">
        <v>297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452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297</v>
      </c>
      <c r="C18" t="s">
        <v>297</v>
      </c>
      <c r="D18" t="s">
        <v>297</v>
      </c>
      <c r="E18" t="s">
        <v>297</v>
      </c>
      <c r="H18" s="91">
        <v>0</v>
      </c>
      <c r="I18" t="s">
        <v>297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1271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297</v>
      </c>
      <c r="C20" t="s">
        <v>297</v>
      </c>
      <c r="D20" t="s">
        <v>297</v>
      </c>
      <c r="E20" t="s">
        <v>297</v>
      </c>
      <c r="H20" s="91">
        <v>0</v>
      </c>
      <c r="I20" t="s">
        <v>297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303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453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297</v>
      </c>
      <c r="C23" t="s">
        <v>297</v>
      </c>
      <c r="D23" t="s">
        <v>297</v>
      </c>
      <c r="E23" t="s">
        <v>297</v>
      </c>
      <c r="H23" s="91">
        <v>0</v>
      </c>
      <c r="I23" t="s">
        <v>297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454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297</v>
      </c>
      <c r="C25" t="s">
        <v>297</v>
      </c>
      <c r="D25" t="s">
        <v>297</v>
      </c>
      <c r="E25" t="s">
        <v>297</v>
      </c>
      <c r="H25" s="91">
        <v>0</v>
      </c>
      <c r="I25" t="s">
        <v>297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305</v>
      </c>
      <c r="D26" s="16"/>
    </row>
    <row r="27" spans="2:16">
      <c r="B27" t="s">
        <v>447</v>
      </c>
      <c r="D27" s="16"/>
    </row>
    <row r="28" spans="2:16">
      <c r="B28" t="s">
        <v>449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A1:XFD3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95">
        <v>43465</v>
      </c>
    </row>
    <row r="2" spans="2:18">
      <c r="B2" s="2" t="s">
        <v>1</v>
      </c>
      <c r="C2" s="12" t="s">
        <v>218</v>
      </c>
    </row>
    <row r="3" spans="2:18">
      <c r="B3" s="2" t="s">
        <v>2</v>
      </c>
      <c r="C3" s="26" t="s">
        <v>4471</v>
      </c>
    </row>
    <row r="4" spans="2:18" s="1" customFormat="1">
      <c r="B4" s="2" t="s">
        <v>3</v>
      </c>
    </row>
    <row r="5" spans="2:18">
      <c r="B5" s="89" t="s">
        <v>219</v>
      </c>
      <c r="C5" t="s">
        <v>220</v>
      </c>
    </row>
    <row r="7" spans="2:18" ht="26.25" customHeight="1">
      <c r="B7" s="113" t="s">
        <v>180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18" s="19" customFormat="1" ht="78.75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228</v>
      </c>
      <c r="C12" s="16"/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2748</v>
      </c>
      <c r="C13" s="16"/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297</v>
      </c>
      <c r="C14" t="s">
        <v>297</v>
      </c>
      <c r="D14" t="s">
        <v>297</v>
      </c>
      <c r="E14" t="s">
        <v>297</v>
      </c>
      <c r="H14" s="91">
        <v>0</v>
      </c>
      <c r="I14" t="s">
        <v>297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2749</v>
      </c>
      <c r="C15" s="16"/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297</v>
      </c>
      <c r="C16" t="s">
        <v>297</v>
      </c>
      <c r="D16" t="s">
        <v>297</v>
      </c>
      <c r="E16" t="s">
        <v>297</v>
      </c>
      <c r="H16" s="91">
        <v>0</v>
      </c>
      <c r="I16" t="s">
        <v>297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452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297</v>
      </c>
      <c r="C18" t="s">
        <v>297</v>
      </c>
      <c r="D18" t="s">
        <v>297</v>
      </c>
      <c r="E18" t="s">
        <v>297</v>
      </c>
      <c r="H18" s="91">
        <v>0</v>
      </c>
      <c r="I18" t="s">
        <v>297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1271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297</v>
      </c>
      <c r="C20" t="s">
        <v>297</v>
      </c>
      <c r="D20" t="s">
        <v>297</v>
      </c>
      <c r="E20" t="s">
        <v>297</v>
      </c>
      <c r="H20" s="91">
        <v>0</v>
      </c>
      <c r="I20" t="s">
        <v>297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303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453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297</v>
      </c>
      <c r="C23" t="s">
        <v>297</v>
      </c>
      <c r="D23" t="s">
        <v>297</v>
      </c>
      <c r="E23" t="s">
        <v>297</v>
      </c>
      <c r="H23" s="91">
        <v>0</v>
      </c>
      <c r="I23" t="s">
        <v>297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454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297</v>
      </c>
      <c r="C25" t="s">
        <v>297</v>
      </c>
      <c r="D25" t="s">
        <v>297</v>
      </c>
      <c r="E25" t="s">
        <v>297</v>
      </c>
      <c r="H25" s="91">
        <v>0</v>
      </c>
      <c r="I25" t="s">
        <v>297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305</v>
      </c>
      <c r="D26" s="16"/>
    </row>
    <row r="27" spans="2:16">
      <c r="B27" t="s">
        <v>447</v>
      </c>
      <c r="D27" s="16"/>
    </row>
    <row r="28" spans="2:16">
      <c r="B28" t="s">
        <v>449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A1:XFD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E1" workbookViewId="0">
      <selection activeCell="I12" sqref="I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95">
        <v>43465</v>
      </c>
    </row>
    <row r="2" spans="2:53">
      <c r="B2" s="2" t="s">
        <v>1</v>
      </c>
      <c r="C2" s="12" t="s">
        <v>218</v>
      </c>
    </row>
    <row r="3" spans="2:53">
      <c r="B3" s="2" t="s">
        <v>2</v>
      </c>
      <c r="C3" s="26" t="s">
        <v>4471</v>
      </c>
    </row>
    <row r="4" spans="2:53" s="1" customFormat="1">
      <c r="B4" s="2" t="s">
        <v>3</v>
      </c>
    </row>
    <row r="5" spans="2:53">
      <c r="B5" s="89" t="s">
        <v>219</v>
      </c>
      <c r="C5" t="s">
        <v>220</v>
      </c>
    </row>
    <row r="6" spans="2:53" ht="21.7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/>
    </row>
    <row r="7" spans="2:53" ht="27.75" customHeight="1">
      <c r="B7" s="108" t="s">
        <v>70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90">
        <v>5.77</v>
      </c>
      <c r="I11" s="7"/>
      <c r="J11" s="7"/>
      <c r="K11" s="90">
        <v>1.07</v>
      </c>
      <c r="L11" s="90">
        <v>3128529590.6599998</v>
      </c>
      <c r="M11" s="7"/>
      <c r="N11" s="90">
        <v>28931.1</v>
      </c>
      <c r="O11" s="90">
        <v>3516715.0720680831</v>
      </c>
      <c r="P11" s="7"/>
      <c r="Q11" s="90">
        <v>100</v>
      </c>
      <c r="R11" s="90">
        <f>O11/'סכום נכסי הקרן'!$C$42*100</f>
        <v>21.249284601837402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92" t="s">
        <v>228</v>
      </c>
      <c r="C12" s="16"/>
      <c r="D12" s="16"/>
      <c r="H12" s="93">
        <v>5.77</v>
      </c>
      <c r="K12" s="93">
        <v>1.07</v>
      </c>
      <c r="L12" s="93">
        <v>3127843990.6599998</v>
      </c>
      <c r="N12" s="93">
        <v>28931.1</v>
      </c>
      <c r="O12" s="93">
        <v>3514188.6947383229</v>
      </c>
      <c r="Q12" s="93">
        <v>99.93</v>
      </c>
      <c r="R12" s="93">
        <f>O12/'סכום נכסי הקרן'!$C$42*100</f>
        <v>21.234019301751509</v>
      </c>
    </row>
    <row r="13" spans="2:53">
      <c r="B13" s="92" t="s">
        <v>306</v>
      </c>
      <c r="C13" s="16"/>
      <c r="D13" s="16"/>
      <c r="H13" s="93">
        <v>5.45</v>
      </c>
      <c r="K13" s="93">
        <v>0.11</v>
      </c>
      <c r="L13" s="93">
        <v>1110465990.4300001</v>
      </c>
      <c r="N13" s="93">
        <v>0</v>
      </c>
      <c r="O13" s="93">
        <v>1335141.0923884129</v>
      </c>
      <c r="Q13" s="93">
        <v>37.97</v>
      </c>
      <c r="R13" s="93">
        <f>O13/'סכום נכסי הקרן'!$C$42*100</f>
        <v>8.067413047223468</v>
      </c>
    </row>
    <row r="14" spans="2:53">
      <c r="B14" s="92" t="s">
        <v>307</v>
      </c>
      <c r="C14" s="16"/>
      <c r="D14" s="16"/>
      <c r="H14" s="93">
        <v>5.45</v>
      </c>
      <c r="K14" s="93">
        <v>0.11</v>
      </c>
      <c r="L14" s="93">
        <v>1110465990.4300001</v>
      </c>
      <c r="N14" s="93">
        <v>0</v>
      </c>
      <c r="O14" s="93">
        <v>1335141.0923884129</v>
      </c>
      <c r="Q14" s="93">
        <v>37.97</v>
      </c>
      <c r="R14" s="93">
        <f>O14/'סכום נכסי הקרן'!$C$42*100</f>
        <v>8.067413047223468</v>
      </c>
    </row>
    <row r="15" spans="2:53">
      <c r="B15" t="s">
        <v>308</v>
      </c>
      <c r="C15" t="s">
        <v>309</v>
      </c>
      <c r="D15" t="s">
        <v>103</v>
      </c>
      <c r="E15" t="s">
        <v>310</v>
      </c>
      <c r="F15" t="s">
        <v>154</v>
      </c>
      <c r="G15" t="s">
        <v>311</v>
      </c>
      <c r="H15" s="91">
        <v>2.4700000000000002</v>
      </c>
      <c r="I15" t="s">
        <v>105</v>
      </c>
      <c r="J15" s="91">
        <v>4</v>
      </c>
      <c r="K15" s="91">
        <v>-0.39</v>
      </c>
      <c r="L15" s="91">
        <v>130134667.8</v>
      </c>
      <c r="M15" s="91">
        <v>148.08000000000001</v>
      </c>
      <c r="N15" s="91">
        <v>0</v>
      </c>
      <c r="O15" s="91">
        <v>192703.41607824</v>
      </c>
      <c r="P15" s="91">
        <v>0.84</v>
      </c>
      <c r="Q15" s="91">
        <v>5.48</v>
      </c>
      <c r="R15" s="91">
        <f>O15/'סכום נכסי הקרן'!$C$42*100</f>
        <v>1.1643848444010467</v>
      </c>
    </row>
    <row r="16" spans="2:53">
      <c r="B16" t="s">
        <v>312</v>
      </c>
      <c r="C16" t="s">
        <v>313</v>
      </c>
      <c r="D16" t="s">
        <v>103</v>
      </c>
      <c r="E16" t="s">
        <v>310</v>
      </c>
      <c r="F16" t="s">
        <v>154</v>
      </c>
      <c r="G16" t="s">
        <v>314</v>
      </c>
      <c r="H16" s="91">
        <v>5.09</v>
      </c>
      <c r="I16" t="s">
        <v>105</v>
      </c>
      <c r="J16" s="91">
        <v>4</v>
      </c>
      <c r="K16" s="91">
        <v>0.23</v>
      </c>
      <c r="L16" s="91">
        <v>42821502.75</v>
      </c>
      <c r="M16" s="91">
        <v>151.94</v>
      </c>
      <c r="N16" s="91">
        <v>0</v>
      </c>
      <c r="O16" s="91">
        <v>65062.991278349997</v>
      </c>
      <c r="P16" s="91">
        <v>0.37</v>
      </c>
      <c r="Q16" s="91">
        <v>1.85</v>
      </c>
      <c r="R16" s="91">
        <f>O16/'סכום נכסי הקרן'!$C$42*100</f>
        <v>0.39313449920965271</v>
      </c>
    </row>
    <row r="17" spans="2:18">
      <c r="B17" t="s">
        <v>315</v>
      </c>
      <c r="C17" t="s">
        <v>316</v>
      </c>
      <c r="D17" t="s">
        <v>103</v>
      </c>
      <c r="E17" t="s">
        <v>310</v>
      </c>
      <c r="F17" t="s">
        <v>154</v>
      </c>
      <c r="G17" t="s">
        <v>317</v>
      </c>
      <c r="H17" s="91">
        <v>8.15</v>
      </c>
      <c r="I17" t="s">
        <v>105</v>
      </c>
      <c r="J17" s="91">
        <v>0.75</v>
      </c>
      <c r="K17" s="91">
        <v>0.64</v>
      </c>
      <c r="L17" s="91">
        <v>173873409.88</v>
      </c>
      <c r="M17" s="91">
        <v>102.75</v>
      </c>
      <c r="N17" s="91">
        <v>0</v>
      </c>
      <c r="O17" s="91">
        <v>178654.9286517</v>
      </c>
      <c r="P17" s="91">
        <v>1.31</v>
      </c>
      <c r="Q17" s="91">
        <v>5.08</v>
      </c>
      <c r="R17" s="91">
        <f>O17/'סכום נכסי הקרן'!$C$42*100</f>
        <v>1.0794987215749712</v>
      </c>
    </row>
    <row r="18" spans="2:18">
      <c r="B18" t="s">
        <v>318</v>
      </c>
      <c r="C18" t="s">
        <v>319</v>
      </c>
      <c r="D18" t="s">
        <v>103</v>
      </c>
      <c r="E18" t="s">
        <v>310</v>
      </c>
      <c r="F18" t="s">
        <v>154</v>
      </c>
      <c r="G18" t="s">
        <v>320</v>
      </c>
      <c r="H18" s="91">
        <v>22.84</v>
      </c>
      <c r="I18" t="s">
        <v>105</v>
      </c>
      <c r="J18" s="91">
        <v>1</v>
      </c>
      <c r="K18" s="91">
        <v>1.77</v>
      </c>
      <c r="L18" s="91">
        <v>20103179.030000001</v>
      </c>
      <c r="M18" s="91">
        <v>85.41</v>
      </c>
      <c r="N18" s="91">
        <v>0</v>
      </c>
      <c r="O18" s="91">
        <v>17170.125209523001</v>
      </c>
      <c r="P18" s="91">
        <v>0.18</v>
      </c>
      <c r="Q18" s="91">
        <v>0.49</v>
      </c>
      <c r="R18" s="91">
        <f>O18/'סכום נכסי הקרן'!$C$42*100</f>
        <v>0.10374820528516043</v>
      </c>
    </row>
    <row r="19" spans="2:18">
      <c r="B19" t="s">
        <v>321</v>
      </c>
      <c r="C19" t="s">
        <v>322</v>
      </c>
      <c r="D19" t="s">
        <v>103</v>
      </c>
      <c r="E19" t="s">
        <v>310</v>
      </c>
      <c r="F19" t="s">
        <v>154</v>
      </c>
      <c r="G19" t="s">
        <v>323</v>
      </c>
      <c r="H19" s="91">
        <v>4.58</v>
      </c>
      <c r="I19" t="s">
        <v>105</v>
      </c>
      <c r="J19" s="91">
        <v>1.75</v>
      </c>
      <c r="K19" s="91">
        <v>0.06</v>
      </c>
      <c r="L19" s="91">
        <v>74626635.319999993</v>
      </c>
      <c r="M19" s="91">
        <v>110.7</v>
      </c>
      <c r="N19" s="91">
        <v>0</v>
      </c>
      <c r="O19" s="91">
        <v>82611.685299239994</v>
      </c>
      <c r="P19" s="91">
        <v>0.52</v>
      </c>
      <c r="Q19" s="91">
        <v>2.35</v>
      </c>
      <c r="R19" s="91">
        <f>O19/'סכום נכסי הקרן'!$C$42*100</f>
        <v>0.49917015634953116</v>
      </c>
    </row>
    <row r="20" spans="2:18">
      <c r="B20" t="s">
        <v>324</v>
      </c>
      <c r="C20" t="s">
        <v>325</v>
      </c>
      <c r="D20" t="s">
        <v>103</v>
      </c>
      <c r="E20" t="s">
        <v>310</v>
      </c>
      <c r="F20" t="s">
        <v>154</v>
      </c>
      <c r="G20" t="s">
        <v>326</v>
      </c>
      <c r="H20" s="91">
        <v>0.83</v>
      </c>
      <c r="I20" t="s">
        <v>105</v>
      </c>
      <c r="J20" s="91">
        <v>3</v>
      </c>
      <c r="K20" s="91">
        <v>-0.52</v>
      </c>
      <c r="L20" s="91">
        <v>146070724.50999999</v>
      </c>
      <c r="M20" s="91">
        <v>114.34</v>
      </c>
      <c r="N20" s="91">
        <v>0</v>
      </c>
      <c r="O20" s="91">
        <v>167017.26640473399</v>
      </c>
      <c r="P20" s="91">
        <v>0.95</v>
      </c>
      <c r="Q20" s="91">
        <v>4.75</v>
      </c>
      <c r="R20" s="91">
        <f>O20/'סכום נכסי הקרן'!$C$42*100</f>
        <v>1.0091796902863734</v>
      </c>
    </row>
    <row r="21" spans="2:18">
      <c r="B21" t="s">
        <v>327</v>
      </c>
      <c r="C21" t="s">
        <v>328</v>
      </c>
      <c r="D21" t="s">
        <v>103</v>
      </c>
      <c r="E21" t="s">
        <v>310</v>
      </c>
      <c r="F21" t="s">
        <v>154</v>
      </c>
      <c r="G21" t="s">
        <v>329</v>
      </c>
      <c r="H21" s="91">
        <v>6.68</v>
      </c>
      <c r="I21" t="s">
        <v>105</v>
      </c>
      <c r="J21" s="91">
        <v>0.75</v>
      </c>
      <c r="K21" s="91">
        <v>0.41</v>
      </c>
      <c r="L21" s="91">
        <v>54355722.509999998</v>
      </c>
      <c r="M21" s="91">
        <v>103.21</v>
      </c>
      <c r="N21" s="91">
        <v>0</v>
      </c>
      <c r="O21" s="91">
        <v>56100.541202571003</v>
      </c>
      <c r="P21" s="91">
        <v>0.39</v>
      </c>
      <c r="Q21" s="91">
        <v>1.6</v>
      </c>
      <c r="R21" s="91">
        <f>O21/'סכום נכסי הקרן'!$C$42*100</f>
        <v>0.33898008280480274</v>
      </c>
    </row>
    <row r="22" spans="2:18">
      <c r="B22" t="s">
        <v>330</v>
      </c>
      <c r="C22" t="s">
        <v>331</v>
      </c>
      <c r="D22" t="s">
        <v>103</v>
      </c>
      <c r="E22" t="s">
        <v>310</v>
      </c>
      <c r="F22" t="s">
        <v>154</v>
      </c>
      <c r="G22" t="s">
        <v>332</v>
      </c>
      <c r="H22" s="91">
        <v>1.83</v>
      </c>
      <c r="I22" t="s">
        <v>105</v>
      </c>
      <c r="J22" s="91">
        <v>0.1</v>
      </c>
      <c r="K22" s="91">
        <v>-0.47</v>
      </c>
      <c r="L22" s="91">
        <v>191964879.61000001</v>
      </c>
      <c r="M22" s="91">
        <v>102.28</v>
      </c>
      <c r="N22" s="91">
        <v>0</v>
      </c>
      <c r="O22" s="91">
        <v>196341.678865108</v>
      </c>
      <c r="P22" s="91">
        <v>1.27</v>
      </c>
      <c r="Q22" s="91">
        <v>5.58</v>
      </c>
      <c r="R22" s="91">
        <f>O22/'סכום נכסי הקרן'!$C$42*100</f>
        <v>1.186368564955629</v>
      </c>
    </row>
    <row r="23" spans="2:18">
      <c r="B23" t="s">
        <v>333</v>
      </c>
      <c r="C23" t="s">
        <v>334</v>
      </c>
      <c r="D23" t="s">
        <v>103</v>
      </c>
      <c r="E23" t="s">
        <v>310</v>
      </c>
      <c r="F23" t="s">
        <v>154</v>
      </c>
      <c r="G23" t="s">
        <v>335</v>
      </c>
      <c r="H23" s="91">
        <v>17.66</v>
      </c>
      <c r="I23" t="s">
        <v>105</v>
      </c>
      <c r="J23" s="91">
        <v>2.75</v>
      </c>
      <c r="K23" s="91">
        <v>1.54</v>
      </c>
      <c r="L23" s="91">
        <v>18133841.25</v>
      </c>
      <c r="M23" s="91">
        <v>133.19999999999999</v>
      </c>
      <c r="N23" s="91">
        <v>0</v>
      </c>
      <c r="O23" s="91">
        <v>24154.276545000001</v>
      </c>
      <c r="P23" s="91">
        <v>0.1</v>
      </c>
      <c r="Q23" s="91">
        <v>0.69</v>
      </c>
      <c r="R23" s="91">
        <f>O23/'סכום נכסי הקרן'!$C$42*100</f>
        <v>0.14594901382054706</v>
      </c>
    </row>
    <row r="24" spans="2:18">
      <c r="B24" t="s">
        <v>336</v>
      </c>
      <c r="C24" t="s">
        <v>337</v>
      </c>
      <c r="D24" t="s">
        <v>103</v>
      </c>
      <c r="E24" t="s">
        <v>310</v>
      </c>
      <c r="F24" t="s">
        <v>154</v>
      </c>
      <c r="G24" t="s">
        <v>338</v>
      </c>
      <c r="H24" s="91">
        <v>13.48</v>
      </c>
      <c r="I24" t="s">
        <v>105</v>
      </c>
      <c r="J24" s="91">
        <v>4</v>
      </c>
      <c r="K24" s="91">
        <v>1.27</v>
      </c>
      <c r="L24" s="91">
        <v>97467030.700000003</v>
      </c>
      <c r="M24" s="91">
        <v>172.7</v>
      </c>
      <c r="N24" s="91">
        <v>0</v>
      </c>
      <c r="O24" s="91">
        <v>168325.5620189</v>
      </c>
      <c r="P24" s="91">
        <v>0.6</v>
      </c>
      <c r="Q24" s="91">
        <v>4.79</v>
      </c>
      <c r="R24" s="91">
        <f>O24/'סכום נכסי הקרן'!$C$42*100</f>
        <v>1.0170848930904208</v>
      </c>
    </row>
    <row r="25" spans="2:18">
      <c r="B25" t="s">
        <v>339</v>
      </c>
      <c r="C25" t="s">
        <v>340</v>
      </c>
      <c r="D25" t="s">
        <v>103</v>
      </c>
      <c r="E25" t="s">
        <v>310</v>
      </c>
      <c r="F25" t="s">
        <v>154</v>
      </c>
      <c r="G25" t="s">
        <v>341</v>
      </c>
      <c r="H25" s="91">
        <v>3.6</v>
      </c>
      <c r="I25" t="s">
        <v>105</v>
      </c>
      <c r="J25" s="91">
        <v>2.75</v>
      </c>
      <c r="K25" s="91">
        <v>-0.19</v>
      </c>
      <c r="L25" s="91">
        <v>160914397.06999999</v>
      </c>
      <c r="M25" s="91">
        <v>116.21</v>
      </c>
      <c r="N25" s="91">
        <v>0</v>
      </c>
      <c r="O25" s="91">
        <v>186998.62083504701</v>
      </c>
      <c r="P25" s="91">
        <v>0.97</v>
      </c>
      <c r="Q25" s="91">
        <v>5.32</v>
      </c>
      <c r="R25" s="91">
        <f>O25/'סכום נכסי הקרן'!$C$42*100</f>
        <v>1.1299143754453325</v>
      </c>
    </row>
    <row r="26" spans="2:18">
      <c r="B26" s="92" t="s">
        <v>342</v>
      </c>
      <c r="C26" s="16"/>
      <c r="D26" s="16"/>
      <c r="H26" s="93">
        <v>5.97</v>
      </c>
      <c r="K26" s="93">
        <v>1.66</v>
      </c>
      <c r="L26" s="93">
        <v>2017378000.23</v>
      </c>
      <c r="N26" s="93">
        <v>28931.1</v>
      </c>
      <c r="O26" s="93">
        <v>2179047.60234991</v>
      </c>
      <c r="Q26" s="93">
        <v>61.96</v>
      </c>
      <c r="R26" s="93">
        <f>O26/'סכום נכסי הקרן'!$C$42*100</f>
        <v>13.166606254528041</v>
      </c>
    </row>
    <row r="27" spans="2:18">
      <c r="B27" s="92" t="s">
        <v>343</v>
      </c>
      <c r="C27" s="16"/>
      <c r="D27" s="16"/>
      <c r="H27" s="93">
        <v>0.36</v>
      </c>
      <c r="K27" s="93">
        <v>1.1000000000000001</v>
      </c>
      <c r="L27" s="93">
        <v>133656719</v>
      </c>
      <c r="N27" s="93">
        <v>28931.1</v>
      </c>
      <c r="O27" s="93">
        <v>133462.290159</v>
      </c>
      <c r="Q27" s="93">
        <v>3.8</v>
      </c>
      <c r="R27" s="93">
        <f>O27/'סכום נכסי הקרן'!$C$42*100</f>
        <v>0.80642819480221173</v>
      </c>
    </row>
    <row r="28" spans="2:18">
      <c r="B28" t="s">
        <v>344</v>
      </c>
      <c r="C28" t="s">
        <v>345</v>
      </c>
      <c r="D28" t="s">
        <v>103</v>
      </c>
      <c r="E28" t="s">
        <v>310</v>
      </c>
      <c r="F28" t="s">
        <v>154</v>
      </c>
      <c r="G28" t="s">
        <v>346</v>
      </c>
      <c r="H28" s="91">
        <v>0.01</v>
      </c>
      <c r="I28" t="s">
        <v>105</v>
      </c>
      <c r="J28" s="91">
        <v>0</v>
      </c>
      <c r="K28" s="91">
        <v>3.72</v>
      </c>
      <c r="L28" s="91">
        <v>28931100</v>
      </c>
      <c r="M28" s="91">
        <v>99.99</v>
      </c>
      <c r="N28" s="91">
        <v>28931.1</v>
      </c>
      <c r="O28" s="91">
        <v>28931.1</v>
      </c>
      <c r="P28" s="91">
        <v>0.28999999999999998</v>
      </c>
      <c r="Q28" s="91">
        <v>0.82</v>
      </c>
      <c r="R28" s="91">
        <f>O28/'סכום נכסי הקרן'!$C$42*100</f>
        <v>0.17481233627002132</v>
      </c>
    </row>
    <row r="29" spans="2:18">
      <c r="B29" t="s">
        <v>347</v>
      </c>
      <c r="C29" t="s">
        <v>348</v>
      </c>
      <c r="D29" t="s">
        <v>103</v>
      </c>
      <c r="E29" t="s">
        <v>310</v>
      </c>
      <c r="F29" t="s">
        <v>154</v>
      </c>
      <c r="G29" t="s">
        <v>349</v>
      </c>
      <c r="H29" s="91">
        <v>0.17</v>
      </c>
      <c r="I29" t="s">
        <v>105</v>
      </c>
      <c r="J29" s="91">
        <v>0</v>
      </c>
      <c r="K29" s="91">
        <v>0.35</v>
      </c>
      <c r="L29" s="91">
        <v>2280075</v>
      </c>
      <c r="M29" s="91">
        <v>99.94</v>
      </c>
      <c r="N29" s="91">
        <v>0</v>
      </c>
      <c r="O29" s="91">
        <v>2278.7069550000001</v>
      </c>
      <c r="P29" s="91">
        <v>0.02</v>
      </c>
      <c r="Q29" s="91">
        <v>0.06</v>
      </c>
      <c r="R29" s="91">
        <f>O29/'סכום נכסי הקרן'!$C$42*100</f>
        <v>1.3768784680786295E-2</v>
      </c>
    </row>
    <row r="30" spans="2:18">
      <c r="B30" t="s">
        <v>350</v>
      </c>
      <c r="C30" t="s">
        <v>351</v>
      </c>
      <c r="D30" t="s">
        <v>103</v>
      </c>
      <c r="E30" t="s">
        <v>310</v>
      </c>
      <c r="F30" t="s">
        <v>154</v>
      </c>
      <c r="G30" t="s">
        <v>352</v>
      </c>
      <c r="H30" s="91">
        <v>0.5</v>
      </c>
      <c r="I30" t="s">
        <v>105</v>
      </c>
      <c r="J30" s="91">
        <v>0</v>
      </c>
      <c r="K30" s="91">
        <v>0.3</v>
      </c>
      <c r="L30" s="91">
        <v>173494</v>
      </c>
      <c r="M30" s="91">
        <v>99.85</v>
      </c>
      <c r="N30" s="91">
        <v>0</v>
      </c>
      <c r="O30" s="91">
        <v>173.23375899999999</v>
      </c>
      <c r="P30" s="91">
        <v>0</v>
      </c>
      <c r="Q30" s="91">
        <v>0</v>
      </c>
      <c r="R30" s="91">
        <f>O30/'סכום נכסי הקרן'!$C$42*100</f>
        <v>1.0467420226547843E-3</v>
      </c>
    </row>
    <row r="31" spans="2:18">
      <c r="B31" t="s">
        <v>353</v>
      </c>
      <c r="C31" t="s">
        <v>354</v>
      </c>
      <c r="D31" t="s">
        <v>103</v>
      </c>
      <c r="E31" t="s">
        <v>310</v>
      </c>
      <c r="F31" t="s">
        <v>154</v>
      </c>
      <c r="G31" t="s">
        <v>355</v>
      </c>
      <c r="H31" s="91">
        <v>0.25</v>
      </c>
      <c r="I31" t="s">
        <v>105</v>
      </c>
      <c r="J31" s="91">
        <v>0</v>
      </c>
      <c r="K31" s="91">
        <v>0.32</v>
      </c>
      <c r="L31" s="91">
        <v>36931700</v>
      </c>
      <c r="M31" s="91">
        <v>99.92</v>
      </c>
      <c r="N31" s="91">
        <v>0</v>
      </c>
      <c r="O31" s="91">
        <v>36902.154640000001</v>
      </c>
      <c r="P31" s="91">
        <v>0.41</v>
      </c>
      <c r="Q31" s="91">
        <v>1.05</v>
      </c>
      <c r="R31" s="91">
        <f>O31/'סכום נכסי הקרן'!$C$42*100</f>
        <v>0.22297637718634988</v>
      </c>
    </row>
    <row r="32" spans="2:18">
      <c r="B32" t="s">
        <v>356</v>
      </c>
      <c r="C32" t="s">
        <v>357</v>
      </c>
      <c r="D32" t="s">
        <v>103</v>
      </c>
      <c r="E32" t="s">
        <v>310</v>
      </c>
      <c r="F32" t="s">
        <v>154</v>
      </c>
      <c r="G32" t="s">
        <v>358</v>
      </c>
      <c r="H32" s="91">
        <v>0.35</v>
      </c>
      <c r="I32" t="s">
        <v>105</v>
      </c>
      <c r="J32" s="91">
        <v>0</v>
      </c>
      <c r="K32" s="91">
        <v>0.26</v>
      </c>
      <c r="L32" s="91">
        <v>1172300</v>
      </c>
      <c r="M32" s="91">
        <v>99.91</v>
      </c>
      <c r="N32" s="91">
        <v>0</v>
      </c>
      <c r="O32" s="91">
        <v>1171.2449300000001</v>
      </c>
      <c r="P32" s="91">
        <v>0.01</v>
      </c>
      <c r="Q32" s="91">
        <v>0.03</v>
      </c>
      <c r="R32" s="91">
        <f>O32/'סכום נכסי הקרן'!$C$42*100</f>
        <v>7.0770922141818876E-3</v>
      </c>
    </row>
    <row r="33" spans="2:18">
      <c r="B33" t="s">
        <v>359</v>
      </c>
      <c r="C33" t="s">
        <v>360</v>
      </c>
      <c r="D33" t="s">
        <v>103</v>
      </c>
      <c r="E33" t="s">
        <v>310</v>
      </c>
      <c r="F33" t="s">
        <v>154</v>
      </c>
      <c r="G33" t="s">
        <v>361</v>
      </c>
      <c r="H33" s="91">
        <v>0.42</v>
      </c>
      <c r="I33" t="s">
        <v>105</v>
      </c>
      <c r="J33" s="91">
        <v>0</v>
      </c>
      <c r="K33" s="91">
        <v>0.31</v>
      </c>
      <c r="L33" s="91">
        <v>10697000</v>
      </c>
      <c r="M33" s="91">
        <v>99.87</v>
      </c>
      <c r="N33" s="91">
        <v>0</v>
      </c>
      <c r="O33" s="91">
        <v>10683.0939</v>
      </c>
      <c r="P33" s="91">
        <v>0.12</v>
      </c>
      <c r="Q33" s="91">
        <v>0.3</v>
      </c>
      <c r="R33" s="91">
        <f>O33/'סכום נכסי הקרן'!$C$42*100</f>
        <v>6.4551178601954778E-2</v>
      </c>
    </row>
    <row r="34" spans="2:18">
      <c r="B34" t="s">
        <v>362</v>
      </c>
      <c r="C34" t="s">
        <v>363</v>
      </c>
      <c r="D34" t="s">
        <v>103</v>
      </c>
      <c r="E34" t="s">
        <v>310</v>
      </c>
      <c r="F34" t="s">
        <v>154</v>
      </c>
      <c r="G34" t="s">
        <v>364</v>
      </c>
      <c r="H34" s="91">
        <v>0.75</v>
      </c>
      <c r="I34" t="s">
        <v>105</v>
      </c>
      <c r="J34" s="91">
        <v>0</v>
      </c>
      <c r="K34" s="91">
        <v>0.51</v>
      </c>
      <c r="L34" s="91">
        <v>18304900</v>
      </c>
      <c r="M34" s="91">
        <v>99.62</v>
      </c>
      <c r="N34" s="91">
        <v>0</v>
      </c>
      <c r="O34" s="91">
        <v>18235.341380000002</v>
      </c>
      <c r="P34" s="91">
        <v>0.2</v>
      </c>
      <c r="Q34" s="91">
        <v>0.52</v>
      </c>
      <c r="R34" s="91">
        <f>O34/'סכום נכסי הקרן'!$C$42*100</f>
        <v>0.1101846327764653</v>
      </c>
    </row>
    <row r="35" spans="2:18">
      <c r="B35" t="s">
        <v>365</v>
      </c>
      <c r="C35" t="s">
        <v>366</v>
      </c>
      <c r="D35" t="s">
        <v>103</v>
      </c>
      <c r="E35" t="s">
        <v>310</v>
      </c>
      <c r="F35" t="s">
        <v>154</v>
      </c>
      <c r="G35" t="s">
        <v>367</v>
      </c>
      <c r="H35" s="91">
        <v>0.84</v>
      </c>
      <c r="I35" t="s">
        <v>105</v>
      </c>
      <c r="J35" s="91">
        <v>0</v>
      </c>
      <c r="K35" s="91">
        <v>0.43</v>
      </c>
      <c r="L35" s="91">
        <v>2000000</v>
      </c>
      <c r="M35" s="91">
        <v>99.64</v>
      </c>
      <c r="N35" s="91">
        <v>0</v>
      </c>
      <c r="O35" s="91">
        <v>1992.8</v>
      </c>
      <c r="P35" s="91">
        <v>0.02</v>
      </c>
      <c r="Q35" s="91">
        <v>0.06</v>
      </c>
      <c r="R35" s="91">
        <f>O35/'סכום נכסי הקרן'!$C$42*100</f>
        <v>1.2041229808714447E-2</v>
      </c>
    </row>
    <row r="36" spans="2:18">
      <c r="B36" t="s">
        <v>368</v>
      </c>
      <c r="C36" t="s">
        <v>369</v>
      </c>
      <c r="D36" t="s">
        <v>103</v>
      </c>
      <c r="E36" t="s">
        <v>310</v>
      </c>
      <c r="F36" t="s">
        <v>154</v>
      </c>
      <c r="G36" t="s">
        <v>370</v>
      </c>
      <c r="H36" s="91">
        <v>0.59</v>
      </c>
      <c r="I36" t="s">
        <v>105</v>
      </c>
      <c r="J36" s="91">
        <v>0</v>
      </c>
      <c r="K36" s="91">
        <v>0.42</v>
      </c>
      <c r="L36" s="91">
        <v>966000</v>
      </c>
      <c r="M36" s="91">
        <v>99.75</v>
      </c>
      <c r="N36" s="91">
        <v>0</v>
      </c>
      <c r="O36" s="91">
        <v>963.58500000000004</v>
      </c>
      <c r="P36" s="91">
        <v>0.01</v>
      </c>
      <c r="Q36" s="91">
        <v>0.03</v>
      </c>
      <c r="R36" s="91">
        <f>O36/'סכום נכסי הקרן'!$C$42*100</f>
        <v>5.8223346172371088E-3</v>
      </c>
    </row>
    <row r="37" spans="2:18">
      <c r="B37" t="s">
        <v>371</v>
      </c>
      <c r="C37" t="s">
        <v>372</v>
      </c>
      <c r="D37" t="s">
        <v>103</v>
      </c>
      <c r="E37" t="s">
        <v>310</v>
      </c>
      <c r="F37" t="s">
        <v>154</v>
      </c>
      <c r="G37" t="s">
        <v>373</v>
      </c>
      <c r="H37" s="91">
        <v>0.67</v>
      </c>
      <c r="I37" t="s">
        <v>105</v>
      </c>
      <c r="J37" s="91">
        <v>0</v>
      </c>
      <c r="K37" s="91">
        <v>0.4</v>
      </c>
      <c r="L37" s="91">
        <v>24775150</v>
      </c>
      <c r="M37" s="91">
        <v>99.73</v>
      </c>
      <c r="N37" s="91">
        <v>0</v>
      </c>
      <c r="O37" s="91">
        <v>24708.257095000001</v>
      </c>
      <c r="P37" s="91">
        <v>0.31</v>
      </c>
      <c r="Q37" s="91">
        <v>0.7</v>
      </c>
      <c r="R37" s="91">
        <f>O37/'סכום נכסי הקרן'!$C$42*100</f>
        <v>0.14929636785111108</v>
      </c>
    </row>
    <row r="38" spans="2:18">
      <c r="B38" t="s">
        <v>374</v>
      </c>
      <c r="C38" t="s">
        <v>375</v>
      </c>
      <c r="D38" t="s">
        <v>103</v>
      </c>
      <c r="E38" t="s">
        <v>310</v>
      </c>
      <c r="F38" t="s">
        <v>154</v>
      </c>
      <c r="G38" t="s">
        <v>376</v>
      </c>
      <c r="H38" s="91">
        <v>0.1</v>
      </c>
      <c r="I38" t="s">
        <v>105</v>
      </c>
      <c r="J38" s="91">
        <v>0</v>
      </c>
      <c r="K38" s="91">
        <v>0.31</v>
      </c>
      <c r="L38" s="91">
        <v>7425000</v>
      </c>
      <c r="M38" s="91">
        <v>99.97</v>
      </c>
      <c r="N38" s="91">
        <v>0</v>
      </c>
      <c r="O38" s="91">
        <v>7422.7725</v>
      </c>
      <c r="P38" s="91">
        <v>7.0000000000000007E-2</v>
      </c>
      <c r="Q38" s="91">
        <v>0.21</v>
      </c>
      <c r="R38" s="91">
        <f>O38/'סכום נכסי הקרן'!$C$42*100</f>
        <v>4.4851118772734767E-2</v>
      </c>
    </row>
    <row r="39" spans="2:18">
      <c r="B39" s="92" t="s">
        <v>377</v>
      </c>
      <c r="C39" s="16"/>
      <c r="D39" s="16"/>
      <c r="H39" s="93">
        <v>6.42</v>
      </c>
      <c r="K39" s="93">
        <v>1.72</v>
      </c>
      <c r="L39" s="93">
        <v>1840829007.23</v>
      </c>
      <c r="N39" s="93">
        <v>0</v>
      </c>
      <c r="O39" s="93">
        <v>2002634.0800416099</v>
      </c>
      <c r="Q39" s="93">
        <v>56.95</v>
      </c>
      <c r="R39" s="93">
        <f>O39/'סכום נכסי הקרן'!$C$42*100</f>
        <v>12.100650933633313</v>
      </c>
    </row>
    <row r="40" spans="2:18">
      <c r="B40" t="s">
        <v>378</v>
      </c>
      <c r="C40" t="s">
        <v>379</v>
      </c>
      <c r="D40" t="s">
        <v>103</v>
      </c>
      <c r="E40" t="s">
        <v>310</v>
      </c>
      <c r="F40" t="s">
        <v>154</v>
      </c>
      <c r="G40" t="s">
        <v>380</v>
      </c>
      <c r="H40" s="91">
        <v>8.81</v>
      </c>
      <c r="I40" t="s">
        <v>105</v>
      </c>
      <c r="J40" s="91">
        <v>2.25</v>
      </c>
      <c r="K40" s="91">
        <v>2.29</v>
      </c>
      <c r="L40" s="91">
        <v>134032036.83</v>
      </c>
      <c r="M40" s="91">
        <v>100.24</v>
      </c>
      <c r="N40" s="91">
        <v>0</v>
      </c>
      <c r="O40" s="91">
        <v>134353.71371839201</v>
      </c>
      <c r="P40" s="91">
        <v>2.19</v>
      </c>
      <c r="Q40" s="91">
        <v>3.82</v>
      </c>
      <c r="R40" s="91">
        <f>O40/'סכום נכסי הקרן'!$C$42*100</f>
        <v>0.81181450348122675</v>
      </c>
    </row>
    <row r="41" spans="2:18">
      <c r="B41" t="s">
        <v>381</v>
      </c>
      <c r="C41" t="s">
        <v>382</v>
      </c>
      <c r="D41" t="s">
        <v>103</v>
      </c>
      <c r="E41" t="s">
        <v>310</v>
      </c>
      <c r="F41" t="s">
        <v>154</v>
      </c>
      <c r="G41" t="s">
        <v>383</v>
      </c>
      <c r="H41" s="91">
        <v>2.0699999999999998</v>
      </c>
      <c r="I41" t="s">
        <v>105</v>
      </c>
      <c r="J41" s="91">
        <v>0.5</v>
      </c>
      <c r="K41" s="91">
        <v>0.83</v>
      </c>
      <c r="L41" s="91">
        <v>195168152.69</v>
      </c>
      <c r="M41" s="91">
        <v>99.79</v>
      </c>
      <c r="N41" s="91">
        <v>0</v>
      </c>
      <c r="O41" s="91">
        <v>194758.29956935099</v>
      </c>
      <c r="P41" s="91">
        <v>1.84</v>
      </c>
      <c r="Q41" s="91">
        <v>5.54</v>
      </c>
      <c r="R41" s="91">
        <f>O41/'סכום נכסי הקרן'!$C$42*100</f>
        <v>1.1768012054742105</v>
      </c>
    </row>
    <row r="42" spans="2:18">
      <c r="B42" t="s">
        <v>384</v>
      </c>
      <c r="C42" t="s">
        <v>385</v>
      </c>
      <c r="D42" t="s">
        <v>103</v>
      </c>
      <c r="E42" t="s">
        <v>310</v>
      </c>
      <c r="F42" t="s">
        <v>154</v>
      </c>
      <c r="G42" t="s">
        <v>386</v>
      </c>
      <c r="H42" s="91">
        <v>2.81</v>
      </c>
      <c r="I42" t="s">
        <v>105</v>
      </c>
      <c r="J42" s="91">
        <v>5.5</v>
      </c>
      <c r="K42" s="91">
        <v>1.06</v>
      </c>
      <c r="L42" s="91">
        <v>169306864.53</v>
      </c>
      <c r="M42" s="91">
        <v>118.47</v>
      </c>
      <c r="N42" s="91">
        <v>0</v>
      </c>
      <c r="O42" s="91">
        <v>200577.84240869101</v>
      </c>
      <c r="P42" s="91">
        <v>0.94</v>
      </c>
      <c r="Q42" s="91">
        <v>5.7</v>
      </c>
      <c r="R42" s="91">
        <f>O42/'סכום נכסי הקרן'!$C$42*100</f>
        <v>1.2119650215672213</v>
      </c>
    </row>
    <row r="43" spans="2:18">
      <c r="B43" t="s">
        <v>387</v>
      </c>
      <c r="C43" t="s">
        <v>388</v>
      </c>
      <c r="D43" t="s">
        <v>103</v>
      </c>
      <c r="E43" t="s">
        <v>310</v>
      </c>
      <c r="F43" t="s">
        <v>154</v>
      </c>
      <c r="G43" t="s">
        <v>389</v>
      </c>
      <c r="H43" s="91">
        <v>0.16</v>
      </c>
      <c r="I43" t="s">
        <v>105</v>
      </c>
      <c r="J43" s="91">
        <v>6</v>
      </c>
      <c r="K43" s="91">
        <v>0.12</v>
      </c>
      <c r="L43" s="91">
        <v>33291.74</v>
      </c>
      <c r="M43" s="91">
        <v>105.98</v>
      </c>
      <c r="N43" s="91">
        <v>0</v>
      </c>
      <c r="O43" s="91">
        <v>35.282586051999999</v>
      </c>
      <c r="P43" s="91">
        <v>0</v>
      </c>
      <c r="Q43" s="91">
        <v>0</v>
      </c>
      <c r="R43" s="91">
        <f>O43/'סכום נכסי הקרן'!$C$42*100</f>
        <v>2.1319034870427285E-4</v>
      </c>
    </row>
    <row r="44" spans="2:18">
      <c r="B44" t="s">
        <v>390</v>
      </c>
      <c r="C44" t="s">
        <v>391</v>
      </c>
      <c r="D44" t="s">
        <v>103</v>
      </c>
      <c r="E44" t="s">
        <v>310</v>
      </c>
      <c r="F44" t="s">
        <v>154</v>
      </c>
      <c r="G44" t="s">
        <v>392</v>
      </c>
      <c r="H44" s="91">
        <v>7.57</v>
      </c>
      <c r="I44" t="s">
        <v>105</v>
      </c>
      <c r="J44" s="91">
        <v>2</v>
      </c>
      <c r="K44" s="91">
        <v>2.1</v>
      </c>
      <c r="L44" s="91">
        <v>249575249.69</v>
      </c>
      <c r="M44" s="91">
        <v>100.77</v>
      </c>
      <c r="N44" s="91">
        <v>0</v>
      </c>
      <c r="O44" s="91">
        <v>251496.97911261299</v>
      </c>
      <c r="P44" s="91">
        <v>1.75</v>
      </c>
      <c r="Q44" s="91">
        <v>7.15</v>
      </c>
      <c r="R44" s="91">
        <f>O44/'סכום נכסי הקרן'!$C$42*100</f>
        <v>1.5196371546027849</v>
      </c>
    </row>
    <row r="45" spans="2:18">
      <c r="B45" t="s">
        <v>393</v>
      </c>
      <c r="C45" t="s">
        <v>394</v>
      </c>
      <c r="D45" t="s">
        <v>103</v>
      </c>
      <c r="E45" t="s">
        <v>310</v>
      </c>
      <c r="F45" t="s">
        <v>154</v>
      </c>
      <c r="G45" t="s">
        <v>395</v>
      </c>
      <c r="H45" s="91">
        <v>17.71</v>
      </c>
      <c r="I45" t="s">
        <v>105</v>
      </c>
      <c r="J45" s="91">
        <v>3.75</v>
      </c>
      <c r="K45" s="91">
        <v>3.45</v>
      </c>
      <c r="L45" s="91">
        <v>144236858.63999999</v>
      </c>
      <c r="M45" s="91">
        <v>108.29</v>
      </c>
      <c r="N45" s="91">
        <v>0</v>
      </c>
      <c r="O45" s="91">
        <v>156194.094221256</v>
      </c>
      <c r="P45" s="91">
        <v>1.57</v>
      </c>
      <c r="Q45" s="91">
        <v>4.4400000000000004</v>
      </c>
      <c r="R45" s="91">
        <f>O45/'סכום נכסי הקרן'!$C$42*100</f>
        <v>0.94378210722708777</v>
      </c>
    </row>
    <row r="46" spans="2:18">
      <c r="B46" t="s">
        <v>396</v>
      </c>
      <c r="C46" t="s">
        <v>397</v>
      </c>
      <c r="D46" t="s">
        <v>103</v>
      </c>
      <c r="E46" t="s">
        <v>310</v>
      </c>
      <c r="F46" t="s">
        <v>154</v>
      </c>
      <c r="G46" t="s">
        <v>398</v>
      </c>
      <c r="H46" s="91">
        <v>6.31</v>
      </c>
      <c r="I46" t="s">
        <v>105</v>
      </c>
      <c r="J46" s="91">
        <v>1.75</v>
      </c>
      <c r="K46" s="91">
        <v>1.87</v>
      </c>
      <c r="L46" s="91">
        <v>164944882.75999999</v>
      </c>
      <c r="M46" s="91">
        <v>99.85</v>
      </c>
      <c r="N46" s="91">
        <v>0</v>
      </c>
      <c r="O46" s="91">
        <v>164697.46543586001</v>
      </c>
      <c r="P46" s="91">
        <v>0.9</v>
      </c>
      <c r="Q46" s="91">
        <v>4.68</v>
      </c>
      <c r="R46" s="91">
        <f>O46/'סכום נכסי הקרן'!$C$42*100</f>
        <v>0.99516260047470617</v>
      </c>
    </row>
    <row r="47" spans="2:18">
      <c r="B47" t="s">
        <v>399</v>
      </c>
      <c r="C47" t="s">
        <v>400</v>
      </c>
      <c r="D47" t="s">
        <v>103</v>
      </c>
      <c r="E47" t="s">
        <v>310</v>
      </c>
      <c r="F47" t="s">
        <v>154</v>
      </c>
      <c r="G47" t="s">
        <v>401</v>
      </c>
      <c r="H47" s="91">
        <v>1.03</v>
      </c>
      <c r="I47" t="s">
        <v>105</v>
      </c>
      <c r="J47" s="91">
        <v>5</v>
      </c>
      <c r="K47" s="91">
        <v>0.56000000000000005</v>
      </c>
      <c r="L47" s="91">
        <v>118092877.62</v>
      </c>
      <c r="M47" s="91">
        <v>109.37</v>
      </c>
      <c r="N47" s="91">
        <v>0</v>
      </c>
      <c r="O47" s="91">
        <v>129158.180252994</v>
      </c>
      <c r="P47" s="91">
        <v>0.64</v>
      </c>
      <c r="Q47" s="91">
        <v>3.67</v>
      </c>
      <c r="R47" s="91">
        <f>O47/'סכום נכסי הקרן'!$C$42*100</f>
        <v>0.78042118130352511</v>
      </c>
    </row>
    <row r="48" spans="2:18">
      <c r="B48" t="s">
        <v>402</v>
      </c>
      <c r="C48" t="s">
        <v>403</v>
      </c>
      <c r="D48" t="s">
        <v>103</v>
      </c>
      <c r="E48" t="s">
        <v>310</v>
      </c>
      <c r="F48" t="s">
        <v>154</v>
      </c>
      <c r="G48" t="s">
        <v>404</v>
      </c>
      <c r="H48" s="91">
        <v>3.88</v>
      </c>
      <c r="I48" t="s">
        <v>105</v>
      </c>
      <c r="J48" s="91">
        <v>4.25</v>
      </c>
      <c r="K48" s="91">
        <v>1.33</v>
      </c>
      <c r="L48" s="91">
        <v>41018067.770000003</v>
      </c>
      <c r="M48" s="91">
        <v>115.2</v>
      </c>
      <c r="N48" s="91">
        <v>0</v>
      </c>
      <c r="O48" s="91">
        <v>47252.814071039997</v>
      </c>
      <c r="P48" s="91">
        <v>0.23</v>
      </c>
      <c r="Q48" s="91">
        <v>1.34</v>
      </c>
      <c r="R48" s="91">
        <f>O48/'סכום נכסי הקרן'!$C$42*100</f>
        <v>0.28551886458141718</v>
      </c>
    </row>
    <row r="49" spans="2:18">
      <c r="B49" t="s">
        <v>405</v>
      </c>
      <c r="C49" t="s">
        <v>406</v>
      </c>
      <c r="D49" t="s">
        <v>103</v>
      </c>
      <c r="E49" t="s">
        <v>310</v>
      </c>
      <c r="F49" t="s">
        <v>154</v>
      </c>
      <c r="G49" t="s">
        <v>407</v>
      </c>
      <c r="H49" s="91">
        <v>2.2999999999999998</v>
      </c>
      <c r="I49" t="s">
        <v>105</v>
      </c>
      <c r="J49" s="91">
        <v>1</v>
      </c>
      <c r="K49" s="91">
        <v>0.87</v>
      </c>
      <c r="L49" s="91">
        <v>153119188.31</v>
      </c>
      <c r="M49" s="91">
        <v>100.97</v>
      </c>
      <c r="N49" s="91">
        <v>0</v>
      </c>
      <c r="O49" s="91">
        <v>154604.44443660701</v>
      </c>
      <c r="P49" s="91">
        <v>1.05</v>
      </c>
      <c r="Q49" s="91">
        <v>4.4000000000000004</v>
      </c>
      <c r="R49" s="91">
        <f>O49/'סכום נכסי הקרן'!$C$42*100</f>
        <v>0.93417685914783644</v>
      </c>
    </row>
    <row r="50" spans="2:18">
      <c r="B50" t="s">
        <v>408</v>
      </c>
      <c r="C50" t="s">
        <v>409</v>
      </c>
      <c r="D50" t="s">
        <v>103</v>
      </c>
      <c r="E50" t="s">
        <v>310</v>
      </c>
      <c r="F50" t="s">
        <v>154</v>
      </c>
      <c r="G50" t="s">
        <v>410</v>
      </c>
      <c r="H50" s="91">
        <v>0.41</v>
      </c>
      <c r="I50" t="s">
        <v>105</v>
      </c>
      <c r="J50" s="91">
        <v>2.25</v>
      </c>
      <c r="K50" s="91">
        <v>0.28999999999999998</v>
      </c>
      <c r="L50" s="91">
        <v>62554784.670000002</v>
      </c>
      <c r="M50" s="91">
        <v>102.13</v>
      </c>
      <c r="N50" s="91">
        <v>0</v>
      </c>
      <c r="O50" s="91">
        <v>63887.201583470996</v>
      </c>
      <c r="P50" s="91">
        <v>0.36</v>
      </c>
      <c r="Q50" s="91">
        <v>1.82</v>
      </c>
      <c r="R50" s="91">
        <f>O50/'סכום נכסי הקרן'!$C$42*100</f>
        <v>0.38602994585620221</v>
      </c>
    </row>
    <row r="51" spans="2:18">
      <c r="B51" t="s">
        <v>411</v>
      </c>
      <c r="C51" t="s">
        <v>412</v>
      </c>
      <c r="D51" t="s">
        <v>103</v>
      </c>
      <c r="E51" t="s">
        <v>310</v>
      </c>
      <c r="F51" t="s">
        <v>154</v>
      </c>
      <c r="G51" t="s">
        <v>413</v>
      </c>
      <c r="H51" s="91">
        <v>6.57</v>
      </c>
      <c r="I51" t="s">
        <v>105</v>
      </c>
      <c r="J51" s="91">
        <v>6.25</v>
      </c>
      <c r="K51" s="91">
        <v>1.97</v>
      </c>
      <c r="L51" s="91">
        <v>93888210.030000001</v>
      </c>
      <c r="M51" s="91">
        <v>131.86000000000001</v>
      </c>
      <c r="N51" s="91">
        <v>0</v>
      </c>
      <c r="O51" s="91">
        <v>123800.99374555799</v>
      </c>
      <c r="P51" s="91">
        <v>0.55000000000000004</v>
      </c>
      <c r="Q51" s="91">
        <v>3.52</v>
      </c>
      <c r="R51" s="91">
        <f>O51/'סכום נכסי הקרן'!$C$42*100</f>
        <v>0.74805109205012221</v>
      </c>
    </row>
    <row r="52" spans="2:18">
      <c r="B52" t="s">
        <v>414</v>
      </c>
      <c r="C52" t="s">
        <v>415</v>
      </c>
      <c r="D52" t="s">
        <v>103</v>
      </c>
      <c r="E52" t="s">
        <v>310</v>
      </c>
      <c r="F52" t="s">
        <v>154</v>
      </c>
      <c r="G52" t="s">
        <v>416</v>
      </c>
      <c r="H52" s="91">
        <v>4.76</v>
      </c>
      <c r="I52" t="s">
        <v>105</v>
      </c>
      <c r="J52" s="91">
        <v>3.75</v>
      </c>
      <c r="K52" s="91">
        <v>1.58</v>
      </c>
      <c r="L52" s="91">
        <v>97316554.700000003</v>
      </c>
      <c r="M52" s="91">
        <v>113.72</v>
      </c>
      <c r="N52" s="91">
        <v>0</v>
      </c>
      <c r="O52" s="91">
        <v>110668.38600483999</v>
      </c>
      <c r="P52" s="91">
        <v>0.62</v>
      </c>
      <c r="Q52" s="91">
        <v>3.15</v>
      </c>
      <c r="R52" s="91">
        <f>O52/'סכום נכסי הקרן'!$C$42*100</f>
        <v>0.66869905080479519</v>
      </c>
    </row>
    <row r="53" spans="2:18">
      <c r="B53" t="s">
        <v>417</v>
      </c>
      <c r="C53" t="s">
        <v>418</v>
      </c>
      <c r="D53" t="s">
        <v>103</v>
      </c>
      <c r="E53" t="s">
        <v>310</v>
      </c>
      <c r="F53" t="s">
        <v>154</v>
      </c>
      <c r="G53" t="s">
        <v>419</v>
      </c>
      <c r="H53" s="91">
        <v>14.52</v>
      </c>
      <c r="I53" t="s">
        <v>105</v>
      </c>
      <c r="J53" s="91">
        <v>5.5</v>
      </c>
      <c r="K53" s="91">
        <v>3.18</v>
      </c>
      <c r="L53" s="91">
        <v>125373697.09999999</v>
      </c>
      <c r="M53" s="91">
        <v>142.68</v>
      </c>
      <c r="N53" s="91">
        <v>0</v>
      </c>
      <c r="O53" s="91">
        <v>178883.19102227999</v>
      </c>
      <c r="P53" s="91">
        <v>0.69</v>
      </c>
      <c r="Q53" s="91">
        <v>5.09</v>
      </c>
      <c r="R53" s="91">
        <f>O53/'סכום נכסי הקרן'!$C$42*100</f>
        <v>1.0808779666877952</v>
      </c>
    </row>
    <row r="54" spans="2:18">
      <c r="B54" t="s">
        <v>420</v>
      </c>
      <c r="C54" t="s">
        <v>421</v>
      </c>
      <c r="D54" t="s">
        <v>103</v>
      </c>
      <c r="E54" t="s">
        <v>310</v>
      </c>
      <c r="F54" t="s">
        <v>154</v>
      </c>
      <c r="G54" t="s">
        <v>422</v>
      </c>
      <c r="H54" s="91">
        <v>3.84</v>
      </c>
      <c r="I54" t="s">
        <v>105</v>
      </c>
      <c r="J54" s="91">
        <v>1.25</v>
      </c>
      <c r="K54" s="91">
        <v>1.25</v>
      </c>
      <c r="L54" s="91">
        <v>84695962.549999997</v>
      </c>
      <c r="M54" s="91">
        <v>100.11</v>
      </c>
      <c r="N54" s="91">
        <v>0</v>
      </c>
      <c r="O54" s="91">
        <v>84789.128108805002</v>
      </c>
      <c r="P54" s="91">
        <v>0.73</v>
      </c>
      <c r="Q54" s="91">
        <v>2.41</v>
      </c>
      <c r="R54" s="91">
        <f>O54/'סכום נכסי הקרן'!$C$42*100</f>
        <v>0.51232706585640841</v>
      </c>
    </row>
    <row r="55" spans="2:18">
      <c r="B55" t="s">
        <v>423</v>
      </c>
      <c r="C55" t="s">
        <v>424</v>
      </c>
      <c r="D55" t="s">
        <v>103</v>
      </c>
      <c r="E55" t="s">
        <v>310</v>
      </c>
      <c r="F55" t="s">
        <v>154</v>
      </c>
      <c r="G55" t="s">
        <v>425</v>
      </c>
      <c r="H55" s="91">
        <v>4.7699999999999996</v>
      </c>
      <c r="I55" t="s">
        <v>105</v>
      </c>
      <c r="J55" s="91">
        <v>1.5</v>
      </c>
      <c r="K55" s="91">
        <v>1.52</v>
      </c>
      <c r="L55" s="91">
        <v>7472327.5999999996</v>
      </c>
      <c r="M55" s="91">
        <v>100.05</v>
      </c>
      <c r="N55" s="91">
        <v>0</v>
      </c>
      <c r="O55" s="91">
        <v>7476.0637637999998</v>
      </c>
      <c r="P55" s="91">
        <v>0.2</v>
      </c>
      <c r="Q55" s="91">
        <v>0.21</v>
      </c>
      <c r="R55" s="91">
        <f>O55/'סכום נכסי הקרן'!$C$42*100</f>
        <v>4.5173124169268601E-2</v>
      </c>
    </row>
    <row r="56" spans="2:18">
      <c r="B56" s="92" t="s">
        <v>426</v>
      </c>
      <c r="C56" s="16"/>
      <c r="D56" s="16"/>
      <c r="H56" s="93">
        <v>2.25</v>
      </c>
      <c r="K56" s="93">
        <v>0.46</v>
      </c>
      <c r="L56" s="93">
        <v>42892274</v>
      </c>
      <c r="N56" s="93">
        <v>0</v>
      </c>
      <c r="O56" s="93">
        <v>42951.232149299998</v>
      </c>
      <c r="Q56" s="93">
        <v>1.22</v>
      </c>
      <c r="R56" s="93">
        <f>O56/'סכום נכסי הקרן'!$C$42*100</f>
        <v>0.25952712609251577</v>
      </c>
    </row>
    <row r="57" spans="2:18">
      <c r="B57" t="s">
        <v>427</v>
      </c>
      <c r="C57" t="s">
        <v>428</v>
      </c>
      <c r="D57" t="s">
        <v>103</v>
      </c>
      <c r="E57" t="s">
        <v>310</v>
      </c>
      <c r="F57" t="s">
        <v>154</v>
      </c>
      <c r="G57" t="s">
        <v>429</v>
      </c>
      <c r="H57" s="91">
        <v>1.41</v>
      </c>
      <c r="I57" t="s">
        <v>105</v>
      </c>
      <c r="J57" s="91">
        <v>0.18</v>
      </c>
      <c r="K57" s="91">
        <v>0.46</v>
      </c>
      <c r="L57" s="91">
        <v>19192883</v>
      </c>
      <c r="M57" s="91">
        <v>100.08</v>
      </c>
      <c r="N57" s="91">
        <v>0</v>
      </c>
      <c r="O57" s="91">
        <v>19208.237306399998</v>
      </c>
      <c r="P57" s="91">
        <v>0.1</v>
      </c>
      <c r="Q57" s="91">
        <v>0.55000000000000004</v>
      </c>
      <c r="R57" s="91">
        <f>O57/'סכום נכסי הקרן'!$C$42*100</f>
        <v>0.11606322743209782</v>
      </c>
    </row>
    <row r="58" spans="2:18">
      <c r="B58" t="s">
        <v>430</v>
      </c>
      <c r="C58" t="s">
        <v>431</v>
      </c>
      <c r="D58" t="s">
        <v>103</v>
      </c>
      <c r="E58" t="s">
        <v>310</v>
      </c>
      <c r="F58" t="s">
        <v>154</v>
      </c>
      <c r="G58" t="s">
        <v>432</v>
      </c>
      <c r="H58" s="91">
        <v>2.89</v>
      </c>
      <c r="I58" t="s">
        <v>105</v>
      </c>
      <c r="J58" s="91">
        <v>0.18</v>
      </c>
      <c r="K58" s="91">
        <v>0.45</v>
      </c>
      <c r="L58" s="91">
        <v>23449391</v>
      </c>
      <c r="M58" s="91">
        <v>100.19</v>
      </c>
      <c r="N58" s="91">
        <v>0</v>
      </c>
      <c r="O58" s="91">
        <v>23493.9448429</v>
      </c>
      <c r="P58" s="91">
        <v>0.17</v>
      </c>
      <c r="Q58" s="91">
        <v>0.67</v>
      </c>
      <c r="R58" s="91">
        <f>O58/'סכום נכסי הקרן'!$C$42*100</f>
        <v>0.14195904705269999</v>
      </c>
    </row>
    <row r="59" spans="2:18">
      <c r="B59" t="s">
        <v>433</v>
      </c>
      <c r="C59" t="s">
        <v>434</v>
      </c>
      <c r="D59" t="s">
        <v>103</v>
      </c>
      <c r="E59" t="s">
        <v>310</v>
      </c>
      <c r="F59" t="s">
        <v>154</v>
      </c>
      <c r="G59" t="s">
        <v>435</v>
      </c>
      <c r="H59" s="91">
        <v>7.28</v>
      </c>
      <c r="I59" t="s">
        <v>105</v>
      </c>
      <c r="J59" s="91">
        <v>0.18</v>
      </c>
      <c r="K59" s="91">
        <v>0.56000000000000005</v>
      </c>
      <c r="L59" s="91">
        <v>250000</v>
      </c>
      <c r="M59" s="91">
        <v>99.62</v>
      </c>
      <c r="N59" s="91">
        <v>0</v>
      </c>
      <c r="O59" s="91">
        <v>249.05</v>
      </c>
      <c r="P59" s="91">
        <v>0</v>
      </c>
      <c r="Q59" s="91">
        <v>0.01</v>
      </c>
      <c r="R59" s="91">
        <f>O59/'סכום נכסי הקרן'!$C$42*100</f>
        <v>1.504851607717951E-3</v>
      </c>
    </row>
    <row r="60" spans="2:18">
      <c r="B60" s="92" t="s">
        <v>436</v>
      </c>
      <c r="C60" s="16"/>
      <c r="D60" s="16"/>
      <c r="H60" s="93">
        <v>0</v>
      </c>
      <c r="K60" s="93">
        <v>0</v>
      </c>
      <c r="L60" s="93">
        <v>0</v>
      </c>
      <c r="N60" s="93">
        <v>0</v>
      </c>
      <c r="O60" s="93">
        <v>0</v>
      </c>
      <c r="Q60" s="93">
        <v>0</v>
      </c>
      <c r="R60" s="93">
        <f>O60/'סכום נכסי הקרן'!$C$42*100</f>
        <v>0</v>
      </c>
    </row>
    <row r="61" spans="2:18">
      <c r="B61" t="s">
        <v>297</v>
      </c>
      <c r="C61" t="s">
        <v>297</v>
      </c>
      <c r="D61" s="16"/>
      <c r="E61" t="s">
        <v>297</v>
      </c>
      <c r="H61" s="91">
        <v>0</v>
      </c>
      <c r="I61" t="s">
        <v>297</v>
      </c>
      <c r="J61" s="91">
        <v>0</v>
      </c>
      <c r="K61" s="91">
        <v>0</v>
      </c>
      <c r="L61" s="91">
        <v>0</v>
      </c>
      <c r="M61" s="91">
        <v>0</v>
      </c>
      <c r="O61" s="91">
        <v>0</v>
      </c>
      <c r="P61" s="91">
        <v>0</v>
      </c>
      <c r="Q61" s="91">
        <v>0</v>
      </c>
      <c r="R61" s="91">
        <f>O61/'סכום נכסי הקרן'!$C$42*100</f>
        <v>0</v>
      </c>
    </row>
    <row r="62" spans="2:18">
      <c r="B62" s="92" t="s">
        <v>303</v>
      </c>
      <c r="C62" s="16"/>
      <c r="D62" s="16"/>
      <c r="H62" s="93">
        <v>1.64</v>
      </c>
      <c r="K62" s="93">
        <v>2.5499999999999998</v>
      </c>
      <c r="L62" s="93">
        <v>685600</v>
      </c>
      <c r="N62" s="93">
        <v>0</v>
      </c>
      <c r="O62" s="93">
        <v>2526.3773297600001</v>
      </c>
      <c r="Q62" s="93">
        <v>7.0000000000000007E-2</v>
      </c>
      <c r="R62" s="93">
        <f>O62/'סכום נכסי הקרן'!$C$42*100</f>
        <v>1.5265300085892471E-2</v>
      </c>
    </row>
    <row r="63" spans="2:18">
      <c r="B63" s="92" t="s">
        <v>437</v>
      </c>
      <c r="C63" s="16"/>
      <c r="D63" s="16"/>
      <c r="H63" s="93">
        <v>0</v>
      </c>
      <c r="K63" s="93">
        <v>0</v>
      </c>
      <c r="L63" s="93">
        <v>0</v>
      </c>
      <c r="N63" s="93">
        <v>0</v>
      </c>
      <c r="O63" s="93">
        <v>0</v>
      </c>
      <c r="Q63" s="93">
        <v>0</v>
      </c>
      <c r="R63" s="93">
        <f>O63/'סכום נכסי הקרן'!$C$42*100</f>
        <v>0</v>
      </c>
    </row>
    <row r="64" spans="2:18">
      <c r="B64" t="s">
        <v>297</v>
      </c>
      <c r="C64" t="s">
        <v>297</v>
      </c>
      <c r="D64" s="16"/>
      <c r="E64" t="s">
        <v>297</v>
      </c>
      <c r="H64" s="91">
        <v>0</v>
      </c>
      <c r="I64" t="s">
        <v>297</v>
      </c>
      <c r="J64" s="91">
        <v>0</v>
      </c>
      <c r="K64" s="91">
        <v>0</v>
      </c>
      <c r="L64" s="91">
        <v>0</v>
      </c>
      <c r="M64" s="91">
        <v>0</v>
      </c>
      <c r="O64" s="91">
        <v>0</v>
      </c>
      <c r="P64" s="91">
        <v>0</v>
      </c>
      <c r="Q64" s="91">
        <v>0</v>
      </c>
      <c r="R64" s="91">
        <f>O64/'סכום נכסי הקרן'!$C$42*100</f>
        <v>0</v>
      </c>
    </row>
    <row r="65" spans="2:18">
      <c r="B65" s="92" t="s">
        <v>438</v>
      </c>
      <c r="C65" s="16"/>
      <c r="D65" s="16"/>
      <c r="H65" s="93">
        <v>1.64</v>
      </c>
      <c r="K65" s="93">
        <v>2.5499999999999998</v>
      </c>
      <c r="L65" s="93">
        <v>685600</v>
      </c>
      <c r="N65" s="93">
        <v>0</v>
      </c>
      <c r="O65" s="93">
        <v>2526.3773297600001</v>
      </c>
      <c r="Q65" s="93">
        <v>7.0000000000000007E-2</v>
      </c>
      <c r="R65" s="93">
        <f>O65/'סכום נכסי הקרן'!$C$42*100</f>
        <v>1.5265300085892471E-2</v>
      </c>
    </row>
    <row r="66" spans="2:18">
      <c r="B66" t="s">
        <v>439</v>
      </c>
      <c r="C66" t="s">
        <v>440</v>
      </c>
      <c r="D66" t="s">
        <v>126</v>
      </c>
      <c r="E66" t="s">
        <v>239</v>
      </c>
      <c r="F66" t="s">
        <v>236</v>
      </c>
      <c r="G66" t="s">
        <v>441</v>
      </c>
      <c r="H66" s="91">
        <v>2.14</v>
      </c>
      <c r="I66" t="s">
        <v>109</v>
      </c>
      <c r="J66" s="91">
        <v>1.1299999999999999</v>
      </c>
      <c r="K66" s="91">
        <v>2.4900000000000002</v>
      </c>
      <c r="L66" s="91">
        <v>340900</v>
      </c>
      <c r="M66" s="91">
        <v>97.541763004115225</v>
      </c>
      <c r="N66" s="91">
        <v>0</v>
      </c>
      <c r="O66" s="91">
        <v>1246.28447276</v>
      </c>
      <c r="P66" s="91">
        <v>0</v>
      </c>
      <c r="Q66" s="91">
        <v>0.04</v>
      </c>
      <c r="R66" s="91">
        <f>O66/'סכום נכסי הקרן'!$C$42*100</f>
        <v>7.5305087030989957E-3</v>
      </c>
    </row>
    <row r="67" spans="2:18">
      <c r="B67" t="s">
        <v>442</v>
      </c>
      <c r="C67" t="s">
        <v>443</v>
      </c>
      <c r="D67" t="s">
        <v>126</v>
      </c>
      <c r="E67" t="s">
        <v>444</v>
      </c>
      <c r="F67" t="s">
        <v>445</v>
      </c>
      <c r="G67" t="s">
        <v>446</v>
      </c>
      <c r="H67" s="91">
        <v>1.1499999999999999</v>
      </c>
      <c r="I67" t="s">
        <v>109</v>
      </c>
      <c r="J67" s="91">
        <v>1.38</v>
      </c>
      <c r="K67" s="91">
        <v>2.6</v>
      </c>
      <c r="L67" s="91">
        <v>344700</v>
      </c>
      <c r="M67" s="91">
        <v>99.083333264887059</v>
      </c>
      <c r="N67" s="91">
        <v>0</v>
      </c>
      <c r="O67" s="91">
        <v>1280.0928570000001</v>
      </c>
      <c r="P67" s="91">
        <v>0</v>
      </c>
      <c r="Q67" s="91">
        <v>0.04</v>
      </c>
      <c r="R67" s="91">
        <f>O67/'סכום נכסי הקרן'!$C$42*100</f>
        <v>7.734791382793477E-3</v>
      </c>
    </row>
    <row r="68" spans="2:18">
      <c r="B68" t="s">
        <v>447</v>
      </c>
      <c r="C68" s="16"/>
      <c r="D68" s="16"/>
    </row>
    <row r="69" spans="2:18">
      <c r="B69" t="s">
        <v>448</v>
      </c>
      <c r="C69" s="16"/>
      <c r="D69" s="16"/>
    </row>
    <row r="70" spans="2:18">
      <c r="B70" t="s">
        <v>449</v>
      </c>
      <c r="C70" s="16"/>
      <c r="D70" s="16"/>
    </row>
    <row r="71" spans="2:18">
      <c r="B71" t="s">
        <v>450</v>
      </c>
      <c r="C71" s="16"/>
      <c r="D71" s="16"/>
    </row>
    <row r="72" spans="2:18">
      <c r="C72" s="16"/>
      <c r="D72" s="16"/>
    </row>
    <row r="73" spans="2:18">
      <c r="C73" s="16"/>
      <c r="D73" s="16"/>
    </row>
    <row r="74" spans="2:18"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A1:XFD3 N5:N7 N9 N11:N1048576 A5:M1048576 O5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95">
        <v>43465</v>
      </c>
    </row>
    <row r="2" spans="2:23">
      <c r="B2" s="2" t="s">
        <v>1</v>
      </c>
      <c r="C2" s="12" t="s">
        <v>218</v>
      </c>
    </row>
    <row r="3" spans="2:23">
      <c r="B3" s="2" t="s">
        <v>2</v>
      </c>
      <c r="C3" s="26" t="s">
        <v>4471</v>
      </c>
    </row>
    <row r="4" spans="2:23" s="1" customFormat="1">
      <c r="B4" s="2" t="s">
        <v>3</v>
      </c>
    </row>
    <row r="5" spans="2:23">
      <c r="B5" s="89" t="s">
        <v>219</v>
      </c>
      <c r="C5" t="s">
        <v>220</v>
      </c>
    </row>
    <row r="7" spans="2:23" ht="26.25" customHeight="1">
      <c r="B7" s="113" t="s">
        <v>182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23" s="19" customFormat="1" ht="78.75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23">
      <c r="B12" s="92" t="s">
        <v>228</v>
      </c>
      <c r="E12" s="15"/>
      <c r="F12" s="15"/>
      <c r="G12" s="15"/>
      <c r="H12" s="93">
        <v>0</v>
      </c>
      <c r="I12" s="15"/>
      <c r="J12" s="15"/>
      <c r="K12" s="15"/>
      <c r="L12" s="93">
        <v>0</v>
      </c>
      <c r="M12" s="93">
        <v>0</v>
      </c>
      <c r="N12" s="15"/>
      <c r="O12" s="93">
        <v>0</v>
      </c>
      <c r="P12" s="93">
        <v>0</v>
      </c>
      <c r="Q12" s="15"/>
      <c r="R12" s="15"/>
      <c r="S12" s="15"/>
      <c r="T12" s="15"/>
      <c r="U12" s="15"/>
      <c r="V12" s="15"/>
      <c r="W12" s="15"/>
    </row>
    <row r="13" spans="2:23">
      <c r="B13" s="92" t="s">
        <v>2748</v>
      </c>
      <c r="E13" s="15"/>
      <c r="F13" s="15"/>
      <c r="G13" s="15"/>
      <c r="H13" s="93">
        <v>0</v>
      </c>
      <c r="I13" s="15"/>
      <c r="J13" s="15"/>
      <c r="K13" s="15"/>
      <c r="L13" s="93">
        <v>0</v>
      </c>
      <c r="M13" s="93">
        <v>0</v>
      </c>
      <c r="N13" s="15"/>
      <c r="O13" s="93">
        <v>0</v>
      </c>
      <c r="P13" s="93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297</v>
      </c>
      <c r="C14" t="s">
        <v>297</v>
      </c>
      <c r="D14" t="s">
        <v>297</v>
      </c>
      <c r="E14" t="s">
        <v>297</v>
      </c>
      <c r="F14" s="15"/>
      <c r="G14" s="15"/>
      <c r="H14" s="91">
        <v>0</v>
      </c>
      <c r="I14" t="s">
        <v>297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15"/>
      <c r="R14" s="15"/>
      <c r="S14" s="15"/>
      <c r="T14" s="15"/>
      <c r="U14" s="15"/>
      <c r="V14" s="15"/>
      <c r="W14" s="15"/>
    </row>
    <row r="15" spans="2:23">
      <c r="B15" s="92" t="s">
        <v>2749</v>
      </c>
      <c r="E15" s="15"/>
      <c r="F15" s="15"/>
      <c r="G15" s="15"/>
      <c r="H15" s="93">
        <v>0</v>
      </c>
      <c r="I15" s="15"/>
      <c r="J15" s="15"/>
      <c r="K15" s="15"/>
      <c r="L15" s="93">
        <v>0</v>
      </c>
      <c r="M15" s="93">
        <v>0</v>
      </c>
      <c r="N15" s="15"/>
      <c r="O15" s="93">
        <v>0</v>
      </c>
      <c r="P15" s="93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297</v>
      </c>
      <c r="C16" t="s">
        <v>297</v>
      </c>
      <c r="D16" t="s">
        <v>297</v>
      </c>
      <c r="E16" t="s">
        <v>297</v>
      </c>
      <c r="F16" s="15"/>
      <c r="G16" s="15"/>
      <c r="H16" s="91">
        <v>0</v>
      </c>
      <c r="I16" t="s">
        <v>297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15"/>
      <c r="R16" s="15"/>
      <c r="S16" s="15"/>
      <c r="T16" s="15"/>
      <c r="U16" s="15"/>
      <c r="V16" s="15"/>
      <c r="W16" s="15"/>
    </row>
    <row r="17" spans="2:23">
      <c r="B17" s="92" t="s">
        <v>452</v>
      </c>
      <c r="E17" s="15"/>
      <c r="F17" s="15"/>
      <c r="G17" s="15"/>
      <c r="H17" s="93">
        <v>0</v>
      </c>
      <c r="I17" s="15"/>
      <c r="J17" s="15"/>
      <c r="K17" s="15"/>
      <c r="L17" s="93">
        <v>0</v>
      </c>
      <c r="M17" s="93">
        <v>0</v>
      </c>
      <c r="N17" s="15"/>
      <c r="O17" s="93">
        <v>0</v>
      </c>
      <c r="P17" s="93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297</v>
      </c>
      <c r="C18" t="s">
        <v>297</v>
      </c>
      <c r="D18" t="s">
        <v>297</v>
      </c>
      <c r="E18" t="s">
        <v>297</v>
      </c>
      <c r="F18" s="15"/>
      <c r="G18" s="15"/>
      <c r="H18" s="91">
        <v>0</v>
      </c>
      <c r="I18" t="s">
        <v>297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15"/>
      <c r="R18" s="15"/>
      <c r="S18" s="15"/>
      <c r="T18" s="15"/>
      <c r="U18" s="15"/>
      <c r="V18" s="15"/>
      <c r="W18" s="15"/>
    </row>
    <row r="19" spans="2:23">
      <c r="B19" s="92" t="s">
        <v>1271</v>
      </c>
      <c r="E19" s="15"/>
      <c r="F19" s="15"/>
      <c r="G19" s="15"/>
      <c r="H19" s="93">
        <v>0</v>
      </c>
      <c r="I19" s="15"/>
      <c r="J19" s="15"/>
      <c r="K19" s="15"/>
      <c r="L19" s="93">
        <v>0</v>
      </c>
      <c r="M19" s="93">
        <v>0</v>
      </c>
      <c r="N19" s="15"/>
      <c r="O19" s="93">
        <v>0</v>
      </c>
      <c r="P19" s="93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297</v>
      </c>
      <c r="C20" t="s">
        <v>297</v>
      </c>
      <c r="D20" t="s">
        <v>297</v>
      </c>
      <c r="E20" t="s">
        <v>297</v>
      </c>
      <c r="F20" s="15"/>
      <c r="G20" s="15"/>
      <c r="H20" s="91">
        <v>0</v>
      </c>
      <c r="I20" t="s">
        <v>297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15"/>
      <c r="R20" s="15"/>
      <c r="S20" s="15"/>
      <c r="T20" s="15"/>
      <c r="U20" s="15"/>
      <c r="V20" s="15"/>
      <c r="W20" s="15"/>
    </row>
    <row r="21" spans="2:23">
      <c r="B21" s="92" t="s">
        <v>303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23">
      <c r="B22" s="92" t="s">
        <v>453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23">
      <c r="B23" t="s">
        <v>297</v>
      </c>
      <c r="C23" t="s">
        <v>297</v>
      </c>
      <c r="D23" t="s">
        <v>297</v>
      </c>
      <c r="E23" t="s">
        <v>297</v>
      </c>
      <c r="H23" s="91">
        <v>0</v>
      </c>
      <c r="I23" t="s">
        <v>297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23">
      <c r="B24" s="92" t="s">
        <v>454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23">
      <c r="B25" t="s">
        <v>297</v>
      </c>
      <c r="C25" t="s">
        <v>297</v>
      </c>
      <c r="D25" t="s">
        <v>297</v>
      </c>
      <c r="E25" t="s">
        <v>297</v>
      </c>
      <c r="H25" s="91">
        <v>0</v>
      </c>
      <c r="I25" t="s">
        <v>297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23">
      <c r="B26" t="s">
        <v>305</v>
      </c>
      <c r="D26" s="16"/>
    </row>
    <row r="27" spans="2:23">
      <c r="B27" t="s">
        <v>447</v>
      </c>
      <c r="D27" s="16"/>
    </row>
    <row r="28" spans="2:23">
      <c r="B28" t="s">
        <v>448</v>
      </c>
      <c r="D28" s="16"/>
    </row>
    <row r="29" spans="2:23">
      <c r="B29" t="s">
        <v>449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A1:XFD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rightToLeft="1" workbookViewId="0">
      <selection activeCell="O11" sqref="O11:O12"/>
    </sheetView>
  </sheetViews>
  <sheetFormatPr defaultRowHeight="12.75"/>
  <cols>
    <col min="2" max="2" width="30.5703125" customWidth="1"/>
    <col min="3" max="3" width="26.28515625" customWidth="1"/>
    <col min="4" max="4" width="10.42578125" customWidth="1"/>
    <col min="15" max="15" width="24.140625" customWidth="1"/>
  </cols>
  <sheetData>
    <row r="1" spans="1:16" ht="18.75">
      <c r="A1" s="78"/>
      <c r="B1" s="120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78"/>
    </row>
    <row r="2" spans="1:16" ht="18.75">
      <c r="A2" s="78"/>
      <c r="B2" s="118" t="s">
        <v>196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78"/>
    </row>
    <row r="3" spans="1:16" ht="15.75">
      <c r="A3" s="78"/>
      <c r="B3" s="79" t="s">
        <v>197</v>
      </c>
      <c r="C3" s="80" t="s">
        <v>198</v>
      </c>
      <c r="D3" s="78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78"/>
    </row>
    <row r="4" spans="1:16" ht="15.75">
      <c r="A4" s="78"/>
      <c r="B4" s="81" t="s">
        <v>199</v>
      </c>
      <c r="C4" s="82"/>
      <c r="D4" s="78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78"/>
    </row>
    <row r="5" spans="1:16" ht="18.75">
      <c r="A5" s="83"/>
      <c r="B5" s="75" t="s">
        <v>200</v>
      </c>
      <c r="C5" s="78"/>
      <c r="D5" s="78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84"/>
    </row>
    <row r="6" spans="1:16" ht="15">
      <c r="A6" s="83"/>
      <c r="B6" s="83"/>
      <c r="C6" s="85" t="s">
        <v>198</v>
      </c>
      <c r="D6" s="78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84"/>
    </row>
    <row r="7" spans="1:16" ht="15">
      <c r="A7" s="83"/>
      <c r="B7" s="86" t="s">
        <v>201</v>
      </c>
      <c r="C7" s="87"/>
      <c r="D7" s="78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84"/>
    </row>
    <row r="8" spans="1:16" ht="15">
      <c r="A8" s="83"/>
      <c r="B8" s="88" t="s">
        <v>202</v>
      </c>
      <c r="C8" s="87"/>
      <c r="D8" s="78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84"/>
    </row>
    <row r="9" spans="1:16" ht="15">
      <c r="A9" s="83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84"/>
    </row>
    <row r="10" spans="1:16" ht="19.5" thickBot="1">
      <c r="A10" s="83"/>
      <c r="B10" s="75" t="s">
        <v>203</v>
      </c>
      <c r="C10" s="78"/>
      <c r="D10" s="78"/>
      <c r="E10" s="84"/>
      <c r="F10" s="76"/>
      <c r="G10" s="76"/>
      <c r="H10" s="84"/>
      <c r="I10" s="84"/>
      <c r="J10" s="84"/>
      <c r="K10" s="84"/>
      <c r="L10" s="84"/>
      <c r="M10" s="84"/>
      <c r="N10" s="84"/>
      <c r="O10" s="84"/>
      <c r="P10" s="84"/>
    </row>
    <row r="11" spans="1:16" ht="15.75" thickBot="1">
      <c r="A11" s="78"/>
      <c r="B11" s="122" t="s">
        <v>204</v>
      </c>
      <c r="C11" s="116" t="s">
        <v>205</v>
      </c>
      <c r="D11" s="116" t="s">
        <v>206</v>
      </c>
      <c r="E11" s="116" t="s">
        <v>207</v>
      </c>
      <c r="F11" s="124" t="s">
        <v>208</v>
      </c>
      <c r="G11" s="125"/>
      <c r="H11" s="125"/>
      <c r="I11" s="125"/>
      <c r="J11" s="125"/>
      <c r="K11" s="126"/>
      <c r="L11" s="122" t="s">
        <v>209</v>
      </c>
      <c r="M11" s="116" t="s">
        <v>210</v>
      </c>
      <c r="N11" s="116" t="s">
        <v>211</v>
      </c>
      <c r="O11" s="116" t="s">
        <v>212</v>
      </c>
      <c r="P11" s="84"/>
    </row>
    <row r="12" spans="1:16" ht="21.75" customHeight="1">
      <c r="A12" s="78"/>
      <c r="B12" s="123"/>
      <c r="C12" s="117"/>
      <c r="D12" s="117"/>
      <c r="E12" s="117"/>
      <c r="F12" s="77" t="s">
        <v>213</v>
      </c>
      <c r="G12" s="77" t="s">
        <v>214</v>
      </c>
      <c r="H12" s="77" t="s">
        <v>215</v>
      </c>
      <c r="I12" s="77" t="s">
        <v>216</v>
      </c>
      <c r="J12" s="77" t="s">
        <v>217</v>
      </c>
      <c r="K12" s="77" t="s">
        <v>126</v>
      </c>
      <c r="L12" s="123"/>
      <c r="M12" s="117"/>
      <c r="N12" s="117"/>
      <c r="O12" s="117"/>
      <c r="P12" s="84"/>
    </row>
  </sheetData>
  <sheetProtection sheet="1" objects="1" scenarios="1"/>
  <mergeCells count="17">
    <mergeCell ref="E6:O6"/>
    <mergeCell ref="O11:O12"/>
    <mergeCell ref="B2:O2"/>
    <mergeCell ref="B1:O1"/>
    <mergeCell ref="E7:O7"/>
    <mergeCell ref="E8:O8"/>
    <mergeCell ref="B11:B12"/>
    <mergeCell ref="C11:C12"/>
    <mergeCell ref="D11:D12"/>
    <mergeCell ref="E11:E12"/>
    <mergeCell ref="F11:K11"/>
    <mergeCell ref="L11:L12"/>
    <mergeCell ref="M11:M12"/>
    <mergeCell ref="N11:N12"/>
    <mergeCell ref="E3:O3"/>
    <mergeCell ref="E4:O4"/>
    <mergeCell ref="E5:O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topLeftCell="A7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95">
        <v>43465</v>
      </c>
      <c r="E1" s="16"/>
      <c r="F1" s="16"/>
      <c r="G1" s="16"/>
    </row>
    <row r="2" spans="2:68">
      <c r="B2" s="2" t="s">
        <v>1</v>
      </c>
      <c r="C2" s="12" t="s">
        <v>218</v>
      </c>
      <c r="E2" s="16"/>
      <c r="F2" s="16"/>
      <c r="G2" s="16"/>
    </row>
    <row r="3" spans="2:68">
      <c r="B3" s="2" t="s">
        <v>2</v>
      </c>
      <c r="C3" s="26" t="s">
        <v>4471</v>
      </c>
      <c r="E3" s="16"/>
      <c r="F3" s="16"/>
      <c r="G3" s="16"/>
    </row>
    <row r="4" spans="2:68" s="1" customFormat="1">
      <c r="B4" s="2" t="s">
        <v>3</v>
      </c>
    </row>
    <row r="5" spans="2:68">
      <c r="B5" s="89" t="s">
        <v>219</v>
      </c>
      <c r="C5" t="s">
        <v>220</v>
      </c>
    </row>
    <row r="6" spans="2:68" ht="26.25" customHeight="1">
      <c r="B6" s="108" t="s">
        <v>69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2"/>
      <c r="BP6" s="19"/>
    </row>
    <row r="7" spans="2:68" ht="26.25" customHeight="1">
      <c r="B7" s="108" t="s">
        <v>83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2"/>
      <c r="BK7" s="19"/>
      <c r="BP7" s="19"/>
    </row>
    <row r="8" spans="2:68" s="19" customFormat="1" ht="78.75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0">
        <v>0</v>
      </c>
      <c r="P11" s="33"/>
      <c r="Q11" s="90">
        <v>0</v>
      </c>
      <c r="R11" s="90">
        <v>0</v>
      </c>
      <c r="S11" s="7"/>
      <c r="T11" s="90">
        <v>0</v>
      </c>
      <c r="U11" s="90">
        <v>0</v>
      </c>
      <c r="V11" s="35"/>
      <c r="BK11" s="16"/>
      <c r="BL11" s="19"/>
      <c r="BM11" s="16"/>
      <c r="BP11" s="16"/>
    </row>
    <row r="12" spans="2:68">
      <c r="B12" s="92" t="s">
        <v>228</v>
      </c>
      <c r="C12" s="16"/>
      <c r="D12" s="16"/>
      <c r="E12" s="16"/>
      <c r="F12" s="16"/>
      <c r="G12" s="16"/>
      <c r="K12" s="93">
        <v>0</v>
      </c>
      <c r="N12" s="93">
        <v>0</v>
      </c>
      <c r="O12" s="93">
        <v>0</v>
      </c>
      <c r="Q12" s="93">
        <v>0</v>
      </c>
      <c r="R12" s="93">
        <v>0</v>
      </c>
      <c r="T12" s="93">
        <v>0</v>
      </c>
      <c r="U12" s="93">
        <v>0</v>
      </c>
    </row>
    <row r="13" spans="2:68">
      <c r="B13" s="92" t="s">
        <v>451</v>
      </c>
      <c r="C13" s="16"/>
      <c r="D13" s="16"/>
      <c r="E13" s="16"/>
      <c r="F13" s="16"/>
      <c r="G13" s="16"/>
      <c r="K13" s="93">
        <v>0</v>
      </c>
      <c r="N13" s="93">
        <v>0</v>
      </c>
      <c r="O13" s="93">
        <v>0</v>
      </c>
      <c r="Q13" s="93">
        <v>0</v>
      </c>
      <c r="R13" s="93">
        <v>0</v>
      </c>
      <c r="T13" s="93">
        <v>0</v>
      </c>
      <c r="U13" s="93">
        <v>0</v>
      </c>
    </row>
    <row r="14" spans="2:68">
      <c r="B14" t="s">
        <v>297</v>
      </c>
      <c r="C14" t="s">
        <v>297</v>
      </c>
      <c r="D14" s="16"/>
      <c r="E14" s="16"/>
      <c r="F14" s="16"/>
      <c r="G14" t="s">
        <v>297</v>
      </c>
      <c r="H14" t="s">
        <v>297</v>
      </c>
      <c r="K14" s="91">
        <v>0</v>
      </c>
      <c r="L14" t="s">
        <v>297</v>
      </c>
      <c r="M14" s="91">
        <v>0</v>
      </c>
      <c r="N14" s="91">
        <v>0</v>
      </c>
      <c r="O14" s="91">
        <v>0</v>
      </c>
      <c r="P14" s="91">
        <v>0</v>
      </c>
      <c r="R14" s="91">
        <v>0</v>
      </c>
      <c r="S14" s="91">
        <v>0</v>
      </c>
      <c r="T14" s="91">
        <v>0</v>
      </c>
      <c r="U14" s="91">
        <v>0</v>
      </c>
    </row>
    <row r="15" spans="2:68">
      <c r="B15" s="92" t="s">
        <v>342</v>
      </c>
      <c r="C15" s="16"/>
      <c r="D15" s="16"/>
      <c r="E15" s="16"/>
      <c r="F15" s="16"/>
      <c r="G15" s="16"/>
      <c r="K15" s="93">
        <v>0</v>
      </c>
      <c r="N15" s="93">
        <v>0</v>
      </c>
      <c r="O15" s="93">
        <v>0</v>
      </c>
      <c r="Q15" s="93">
        <v>0</v>
      </c>
      <c r="R15" s="93">
        <v>0</v>
      </c>
      <c r="T15" s="93">
        <v>0</v>
      </c>
      <c r="U15" s="93">
        <v>0</v>
      </c>
    </row>
    <row r="16" spans="2:68">
      <c r="B16" t="s">
        <v>297</v>
      </c>
      <c r="C16" t="s">
        <v>297</v>
      </c>
      <c r="D16" s="16"/>
      <c r="E16" s="16"/>
      <c r="F16" s="16"/>
      <c r="G16" t="s">
        <v>297</v>
      </c>
      <c r="H16" t="s">
        <v>297</v>
      </c>
      <c r="K16" s="91">
        <v>0</v>
      </c>
      <c r="L16" t="s">
        <v>297</v>
      </c>
      <c r="M16" s="91">
        <v>0</v>
      </c>
      <c r="N16" s="91">
        <v>0</v>
      </c>
      <c r="O16" s="91">
        <v>0</v>
      </c>
      <c r="P16" s="91">
        <v>0</v>
      </c>
      <c r="R16" s="91">
        <v>0</v>
      </c>
      <c r="S16" s="91">
        <v>0</v>
      </c>
      <c r="T16" s="91">
        <v>0</v>
      </c>
      <c r="U16" s="91">
        <v>0</v>
      </c>
    </row>
    <row r="17" spans="2:21">
      <c r="B17" s="92" t="s">
        <v>452</v>
      </c>
      <c r="C17" s="16"/>
      <c r="D17" s="16"/>
      <c r="E17" s="16"/>
      <c r="F17" s="16"/>
      <c r="G17" s="16"/>
      <c r="K17" s="93">
        <v>0</v>
      </c>
      <c r="N17" s="93">
        <v>0</v>
      </c>
      <c r="O17" s="93">
        <v>0</v>
      </c>
      <c r="Q17" s="93">
        <v>0</v>
      </c>
      <c r="R17" s="93">
        <v>0</v>
      </c>
      <c r="T17" s="93">
        <v>0</v>
      </c>
      <c r="U17" s="93">
        <v>0</v>
      </c>
    </row>
    <row r="18" spans="2:21">
      <c r="B18" t="s">
        <v>297</v>
      </c>
      <c r="C18" t="s">
        <v>297</v>
      </c>
      <c r="D18" s="16"/>
      <c r="E18" s="16"/>
      <c r="F18" s="16"/>
      <c r="G18" t="s">
        <v>297</v>
      </c>
      <c r="H18" t="s">
        <v>297</v>
      </c>
      <c r="K18" s="91">
        <v>0</v>
      </c>
      <c r="L18" t="s">
        <v>297</v>
      </c>
      <c r="M18" s="91">
        <v>0</v>
      </c>
      <c r="N18" s="91">
        <v>0</v>
      </c>
      <c r="O18" s="91">
        <v>0</v>
      </c>
      <c r="P18" s="91">
        <v>0</v>
      </c>
      <c r="R18" s="91">
        <v>0</v>
      </c>
      <c r="S18" s="91">
        <v>0</v>
      </c>
      <c r="T18" s="91">
        <v>0</v>
      </c>
      <c r="U18" s="91">
        <v>0</v>
      </c>
    </row>
    <row r="19" spans="2:21">
      <c r="B19" s="92" t="s">
        <v>303</v>
      </c>
      <c r="C19" s="16"/>
      <c r="D19" s="16"/>
      <c r="E19" s="16"/>
      <c r="F19" s="16"/>
      <c r="G19" s="16"/>
      <c r="K19" s="93">
        <v>0</v>
      </c>
      <c r="N19" s="93">
        <v>0</v>
      </c>
      <c r="O19" s="93">
        <v>0</v>
      </c>
      <c r="Q19" s="93">
        <v>0</v>
      </c>
      <c r="R19" s="93">
        <v>0</v>
      </c>
      <c r="T19" s="93">
        <v>0</v>
      </c>
      <c r="U19" s="93">
        <v>0</v>
      </c>
    </row>
    <row r="20" spans="2:21">
      <c r="B20" s="92" t="s">
        <v>453</v>
      </c>
      <c r="C20" s="16"/>
      <c r="D20" s="16"/>
      <c r="E20" s="16"/>
      <c r="F20" s="16"/>
      <c r="G20" s="16"/>
      <c r="K20" s="93">
        <v>0</v>
      </c>
      <c r="N20" s="93">
        <v>0</v>
      </c>
      <c r="O20" s="93">
        <v>0</v>
      </c>
      <c r="Q20" s="93">
        <v>0</v>
      </c>
      <c r="R20" s="93">
        <v>0</v>
      </c>
      <c r="T20" s="93">
        <v>0</v>
      </c>
      <c r="U20" s="93">
        <v>0</v>
      </c>
    </row>
    <row r="21" spans="2:21">
      <c r="B21" t="s">
        <v>297</v>
      </c>
      <c r="C21" t="s">
        <v>297</v>
      </c>
      <c r="D21" s="16"/>
      <c r="E21" s="16"/>
      <c r="F21" s="16"/>
      <c r="G21" t="s">
        <v>297</v>
      </c>
      <c r="H21" t="s">
        <v>297</v>
      </c>
      <c r="K21" s="91">
        <v>0</v>
      </c>
      <c r="L21" t="s">
        <v>297</v>
      </c>
      <c r="M21" s="91">
        <v>0</v>
      </c>
      <c r="N21" s="91">
        <v>0</v>
      </c>
      <c r="O21" s="91">
        <v>0</v>
      </c>
      <c r="P21" s="91">
        <v>0</v>
      </c>
      <c r="R21" s="91">
        <v>0</v>
      </c>
      <c r="S21" s="91">
        <v>0</v>
      </c>
      <c r="T21" s="91">
        <v>0</v>
      </c>
      <c r="U21" s="91">
        <v>0</v>
      </c>
    </row>
    <row r="22" spans="2:21">
      <c r="B22" s="92" t="s">
        <v>454</v>
      </c>
      <c r="C22" s="16"/>
      <c r="D22" s="16"/>
      <c r="E22" s="16"/>
      <c r="F22" s="16"/>
      <c r="G22" s="16"/>
      <c r="K22" s="93">
        <v>0</v>
      </c>
      <c r="N22" s="93">
        <v>0</v>
      </c>
      <c r="O22" s="93">
        <v>0</v>
      </c>
      <c r="Q22" s="93">
        <v>0</v>
      </c>
      <c r="R22" s="93">
        <v>0</v>
      </c>
      <c r="T22" s="93">
        <v>0</v>
      </c>
      <c r="U22" s="93">
        <v>0</v>
      </c>
    </row>
    <row r="23" spans="2:21">
      <c r="B23" t="s">
        <v>297</v>
      </c>
      <c r="C23" t="s">
        <v>297</v>
      </c>
      <c r="D23" s="16"/>
      <c r="E23" s="16"/>
      <c r="F23" s="16"/>
      <c r="G23" t="s">
        <v>297</v>
      </c>
      <c r="H23" t="s">
        <v>297</v>
      </c>
      <c r="K23" s="91">
        <v>0</v>
      </c>
      <c r="L23" t="s">
        <v>297</v>
      </c>
      <c r="M23" s="91">
        <v>0</v>
      </c>
      <c r="N23" s="91">
        <v>0</v>
      </c>
      <c r="O23" s="91">
        <v>0</v>
      </c>
      <c r="P23" s="91">
        <v>0</v>
      </c>
      <c r="R23" s="91">
        <v>0</v>
      </c>
      <c r="S23" s="91">
        <v>0</v>
      </c>
      <c r="T23" s="91">
        <v>0</v>
      </c>
      <c r="U23" s="91">
        <v>0</v>
      </c>
    </row>
    <row r="24" spans="2:21">
      <c r="B24" t="s">
        <v>305</v>
      </c>
      <c r="C24" s="16"/>
      <c r="D24" s="16"/>
      <c r="E24" s="16"/>
      <c r="F24" s="16"/>
      <c r="G24" s="16"/>
    </row>
    <row r="25" spans="2:21">
      <c r="B25" t="s">
        <v>447</v>
      </c>
      <c r="C25" s="16"/>
      <c r="D25" s="16"/>
      <c r="E25" s="16"/>
      <c r="F25" s="16"/>
      <c r="G25" s="16"/>
    </row>
    <row r="26" spans="2:21">
      <c r="B26" t="s">
        <v>448</v>
      </c>
      <c r="C26" s="16"/>
      <c r="D26" s="16"/>
      <c r="E26" s="16"/>
      <c r="F26" s="16"/>
      <c r="G26" s="16"/>
    </row>
    <row r="27" spans="2:21">
      <c r="B27" t="s">
        <v>449</v>
      </c>
      <c r="C27" s="16"/>
      <c r="D27" s="16"/>
      <c r="E27" s="16"/>
      <c r="F27" s="16"/>
      <c r="G27" s="16"/>
    </row>
    <row r="28" spans="2:21">
      <c r="B28" t="s">
        <v>450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A1:XFD3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H6" workbookViewId="0">
      <selection activeCell="U12" sqref="U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95">
        <v>43465</v>
      </c>
      <c r="E1" s="16"/>
      <c r="F1" s="16"/>
    </row>
    <row r="2" spans="2:66">
      <c r="B2" s="2" t="s">
        <v>1</v>
      </c>
      <c r="C2" s="12" t="s">
        <v>218</v>
      </c>
      <c r="E2" s="16"/>
      <c r="F2" s="16"/>
    </row>
    <row r="3" spans="2:66">
      <c r="B3" s="2" t="s">
        <v>2</v>
      </c>
      <c r="C3" s="26" t="s">
        <v>4471</v>
      </c>
      <c r="E3" s="16"/>
      <c r="F3" s="16"/>
    </row>
    <row r="4" spans="2:66" s="1" customFormat="1">
      <c r="B4" s="2" t="s">
        <v>3</v>
      </c>
    </row>
    <row r="5" spans="2:66">
      <c r="B5" s="89" t="s">
        <v>219</v>
      </c>
      <c r="C5" t="s">
        <v>220</v>
      </c>
    </row>
    <row r="6" spans="2:66" ht="26.25" customHeight="1">
      <c r="B6" s="113" t="s">
        <v>69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5"/>
    </row>
    <row r="7" spans="2:66" ht="26.25" customHeight="1">
      <c r="B7" s="113" t="s">
        <v>90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5"/>
      <c r="BN7" s="19"/>
    </row>
    <row r="8" spans="2:66" s="19" customFormat="1" ht="78.75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90">
        <v>4.34</v>
      </c>
      <c r="L11" s="7"/>
      <c r="M11" s="7"/>
      <c r="N11" s="90">
        <v>2.38</v>
      </c>
      <c r="O11" s="90">
        <v>2483256023.7800002</v>
      </c>
      <c r="P11" s="33"/>
      <c r="Q11" s="90">
        <v>8856.1015504799998</v>
      </c>
      <c r="R11" s="90">
        <v>3226707.9173355522</v>
      </c>
      <c r="S11" s="7"/>
      <c r="T11" s="90">
        <v>100</v>
      </c>
      <c r="U11" s="90">
        <f>R11/'סכום נכסי הקרן'!$C$42*100</f>
        <v>19.496954816457123</v>
      </c>
      <c r="V11" s="35"/>
      <c r="BI11" s="16"/>
      <c r="BJ11" s="19"/>
      <c r="BK11" s="16"/>
      <c r="BN11" s="16"/>
    </row>
    <row r="12" spans="2:66">
      <c r="B12" s="92" t="s">
        <v>228</v>
      </c>
      <c r="C12" s="16"/>
      <c r="D12" s="16"/>
      <c r="E12" s="16"/>
      <c r="F12" s="16"/>
      <c r="K12" s="93">
        <v>3.97</v>
      </c>
      <c r="N12" s="93">
        <v>1.74</v>
      </c>
      <c r="O12" s="93">
        <v>2335788758.7800002</v>
      </c>
      <c r="Q12" s="93">
        <v>8402.2908619999998</v>
      </c>
      <c r="R12" s="93">
        <v>2679026.6599788042</v>
      </c>
      <c r="T12" s="93">
        <v>83.03</v>
      </c>
      <c r="U12" s="93">
        <f>R12/'סכום נכסי הקרן'!$C$42*100</f>
        <v>16.187663426574407</v>
      </c>
    </row>
    <row r="13" spans="2:66">
      <c r="B13" s="92" t="s">
        <v>451</v>
      </c>
      <c r="C13" s="16"/>
      <c r="D13" s="16"/>
      <c r="E13" s="16"/>
      <c r="F13" s="16"/>
      <c r="K13" s="93">
        <v>3.97</v>
      </c>
      <c r="N13" s="93">
        <v>1.32</v>
      </c>
      <c r="O13" s="93">
        <v>1758972904.1300001</v>
      </c>
      <c r="Q13" s="93">
        <v>7891.2185319999999</v>
      </c>
      <c r="R13" s="93">
        <v>2061310.5658093281</v>
      </c>
      <c r="T13" s="93">
        <v>63.88</v>
      </c>
      <c r="U13" s="93">
        <f>R13/'סכום נכסי הקרן'!$C$42*100</f>
        <v>12.455195819972561</v>
      </c>
    </row>
    <row r="14" spans="2:66">
      <c r="B14" t="s">
        <v>455</v>
      </c>
      <c r="C14" t="s">
        <v>456</v>
      </c>
      <c r="D14" t="s">
        <v>103</v>
      </c>
      <c r="E14" t="s">
        <v>126</v>
      </c>
      <c r="F14" t="s">
        <v>457</v>
      </c>
      <c r="G14" t="s">
        <v>458</v>
      </c>
      <c r="H14" t="s">
        <v>239</v>
      </c>
      <c r="I14" t="s">
        <v>236</v>
      </c>
      <c r="J14" t="s">
        <v>459</v>
      </c>
      <c r="K14" s="91">
        <v>6.32</v>
      </c>
      <c r="L14" t="s">
        <v>105</v>
      </c>
      <c r="M14" s="91">
        <v>0.83</v>
      </c>
      <c r="N14" s="91">
        <v>1.1299999999999999</v>
      </c>
      <c r="O14" s="91">
        <v>20588844.370000001</v>
      </c>
      <c r="P14" s="91">
        <v>98.84</v>
      </c>
      <c r="Q14" s="91">
        <v>0</v>
      </c>
      <c r="R14" s="91">
        <v>20350.013775308002</v>
      </c>
      <c r="S14" s="91">
        <v>1.6</v>
      </c>
      <c r="T14" s="91">
        <v>0.63</v>
      </c>
      <c r="U14" s="91">
        <f>R14/'סכום נכסי הקרן'!$C$42*100</f>
        <v>0.12296226037685082</v>
      </c>
    </row>
    <row r="15" spans="2:66">
      <c r="B15" t="s">
        <v>460</v>
      </c>
      <c r="C15" t="s">
        <v>461</v>
      </c>
      <c r="D15" t="s">
        <v>103</v>
      </c>
      <c r="E15" t="s">
        <v>126</v>
      </c>
      <c r="F15" t="s">
        <v>457</v>
      </c>
      <c r="G15" t="s">
        <v>458</v>
      </c>
      <c r="H15" t="s">
        <v>239</v>
      </c>
      <c r="I15" t="s">
        <v>236</v>
      </c>
      <c r="J15" t="s">
        <v>462</v>
      </c>
      <c r="K15" s="91">
        <v>1.49</v>
      </c>
      <c r="L15" t="s">
        <v>105</v>
      </c>
      <c r="M15" s="91">
        <v>0.59</v>
      </c>
      <c r="N15" s="91">
        <v>0.27</v>
      </c>
      <c r="O15" s="91">
        <v>67307712.950000003</v>
      </c>
      <c r="P15" s="91">
        <v>100.97</v>
      </c>
      <c r="Q15" s="91">
        <v>0</v>
      </c>
      <c r="R15" s="91">
        <v>67960.597765615006</v>
      </c>
      <c r="S15" s="91">
        <v>1.26</v>
      </c>
      <c r="T15" s="91">
        <v>2.11</v>
      </c>
      <c r="U15" s="91">
        <f>R15/'סכום נכסי הקרן'!$C$42*100</f>
        <v>0.41064290226484135</v>
      </c>
    </row>
    <row r="16" spans="2:66">
      <c r="B16" t="s">
        <v>463</v>
      </c>
      <c r="C16" t="s">
        <v>464</v>
      </c>
      <c r="D16" t="s">
        <v>103</v>
      </c>
      <c r="E16" t="s">
        <v>126</v>
      </c>
      <c r="F16" t="s">
        <v>465</v>
      </c>
      <c r="G16" t="s">
        <v>458</v>
      </c>
      <c r="H16" t="s">
        <v>239</v>
      </c>
      <c r="I16" t="s">
        <v>236</v>
      </c>
      <c r="J16" t="s">
        <v>466</v>
      </c>
      <c r="K16" s="91">
        <v>8.31</v>
      </c>
      <c r="L16" t="s">
        <v>105</v>
      </c>
      <c r="M16" s="91">
        <v>1.22</v>
      </c>
      <c r="N16" s="91">
        <v>1.69</v>
      </c>
      <c r="O16" s="91">
        <v>1212513.4099999999</v>
      </c>
      <c r="P16" s="91">
        <v>97.76</v>
      </c>
      <c r="Q16" s="91">
        <v>0</v>
      </c>
      <c r="R16" s="91">
        <v>1185.353109616</v>
      </c>
      <c r="S16" s="91">
        <v>0.15</v>
      </c>
      <c r="T16" s="91">
        <v>0.04</v>
      </c>
      <c r="U16" s="91">
        <f>R16/'סכום נכסי הקרן'!$C$42*100</f>
        <v>7.1623390191492076E-3</v>
      </c>
    </row>
    <row r="17" spans="2:21">
      <c r="B17" t="s">
        <v>467</v>
      </c>
      <c r="C17" t="s">
        <v>468</v>
      </c>
      <c r="D17" t="s">
        <v>103</v>
      </c>
      <c r="E17" t="s">
        <v>126</v>
      </c>
      <c r="F17" t="s">
        <v>465</v>
      </c>
      <c r="G17" t="s">
        <v>458</v>
      </c>
      <c r="H17" t="s">
        <v>239</v>
      </c>
      <c r="I17" t="s">
        <v>236</v>
      </c>
      <c r="J17" t="s">
        <v>469</v>
      </c>
      <c r="K17" s="91">
        <v>3.67</v>
      </c>
      <c r="L17" t="s">
        <v>105</v>
      </c>
      <c r="M17" s="91">
        <v>0.99</v>
      </c>
      <c r="N17" s="91">
        <v>0.57999999999999996</v>
      </c>
      <c r="O17" s="91">
        <v>41945510.780000001</v>
      </c>
      <c r="P17" s="91">
        <v>102.98</v>
      </c>
      <c r="Q17" s="91">
        <v>0</v>
      </c>
      <c r="R17" s="91">
        <v>43195.487001244001</v>
      </c>
      <c r="S17" s="91">
        <v>1.39</v>
      </c>
      <c r="T17" s="91">
        <v>1.34</v>
      </c>
      <c r="U17" s="91">
        <f>R17/'סכום נכסי הקרן'!$C$42*100</f>
        <v>0.26100300365381202</v>
      </c>
    </row>
    <row r="18" spans="2:21">
      <c r="B18" t="s">
        <v>470</v>
      </c>
      <c r="C18" t="s">
        <v>471</v>
      </c>
      <c r="D18" t="s">
        <v>103</v>
      </c>
      <c r="E18" t="s">
        <v>126</v>
      </c>
      <c r="F18" t="s">
        <v>465</v>
      </c>
      <c r="G18" t="s">
        <v>458</v>
      </c>
      <c r="H18" t="s">
        <v>239</v>
      </c>
      <c r="I18" t="s">
        <v>236</v>
      </c>
      <c r="J18" t="s">
        <v>472</v>
      </c>
      <c r="K18" s="91">
        <v>1.69</v>
      </c>
      <c r="L18" t="s">
        <v>105</v>
      </c>
      <c r="M18" s="91">
        <v>0.41</v>
      </c>
      <c r="N18" s="91">
        <v>0.35</v>
      </c>
      <c r="O18" s="91">
        <v>5890666.0999999996</v>
      </c>
      <c r="P18" s="91">
        <v>100.22</v>
      </c>
      <c r="Q18" s="91">
        <v>0</v>
      </c>
      <c r="R18" s="91">
        <v>5903.6255654200004</v>
      </c>
      <c r="S18" s="91">
        <v>0.48</v>
      </c>
      <c r="T18" s="91">
        <v>0.18</v>
      </c>
      <c r="U18" s="91">
        <f>R18/'סכום נכסי הקרן'!$C$42*100</f>
        <v>3.5671874818257718E-2</v>
      </c>
    </row>
    <row r="19" spans="2:21">
      <c r="B19" t="s">
        <v>473</v>
      </c>
      <c r="C19" t="s">
        <v>474</v>
      </c>
      <c r="D19" t="s">
        <v>103</v>
      </c>
      <c r="E19" t="s">
        <v>126</v>
      </c>
      <c r="F19" t="s">
        <v>465</v>
      </c>
      <c r="G19" t="s">
        <v>458</v>
      </c>
      <c r="H19" t="s">
        <v>239</v>
      </c>
      <c r="I19" t="s">
        <v>236</v>
      </c>
      <c r="J19" t="s">
        <v>475</v>
      </c>
      <c r="K19" s="91">
        <v>1.08</v>
      </c>
      <c r="L19" t="s">
        <v>105</v>
      </c>
      <c r="M19" s="91">
        <v>0.64</v>
      </c>
      <c r="N19" s="91">
        <v>0.33</v>
      </c>
      <c r="O19" s="91">
        <v>40753596.420000002</v>
      </c>
      <c r="P19" s="91">
        <v>101.21</v>
      </c>
      <c r="Q19" s="91">
        <v>0</v>
      </c>
      <c r="R19" s="91">
        <v>41246.714936682001</v>
      </c>
      <c r="S19" s="91">
        <v>1.29</v>
      </c>
      <c r="T19" s="91">
        <v>1.28</v>
      </c>
      <c r="U19" s="91">
        <f>R19/'סכום נכסי הקרן'!$C$42*100</f>
        <v>0.24922780680807038</v>
      </c>
    </row>
    <row r="20" spans="2:21">
      <c r="B20" t="s">
        <v>476</v>
      </c>
      <c r="C20" t="s">
        <v>477</v>
      </c>
      <c r="D20" t="s">
        <v>103</v>
      </c>
      <c r="E20" t="s">
        <v>126</v>
      </c>
      <c r="F20" t="s">
        <v>465</v>
      </c>
      <c r="G20" t="s">
        <v>458</v>
      </c>
      <c r="H20" t="s">
        <v>239</v>
      </c>
      <c r="I20" t="s">
        <v>236</v>
      </c>
      <c r="J20" t="s">
        <v>478</v>
      </c>
      <c r="K20" s="91">
        <v>5.62</v>
      </c>
      <c r="L20" t="s">
        <v>105</v>
      </c>
      <c r="M20" s="91">
        <v>0.86</v>
      </c>
      <c r="N20" s="91">
        <v>1.1299999999999999</v>
      </c>
      <c r="O20" s="91">
        <v>32033270.530000001</v>
      </c>
      <c r="P20" s="91">
        <v>100.03</v>
      </c>
      <c r="Q20" s="91">
        <v>0</v>
      </c>
      <c r="R20" s="91">
        <v>32042.880511159001</v>
      </c>
      <c r="S20" s="91">
        <v>1.28</v>
      </c>
      <c r="T20" s="91">
        <v>0.99</v>
      </c>
      <c r="U20" s="91">
        <f>R20/'סכום נכסי הקרן'!$C$42*100</f>
        <v>0.19361485747091678</v>
      </c>
    </row>
    <row r="21" spans="2:21">
      <c r="B21" t="s">
        <v>479</v>
      </c>
      <c r="C21" t="s">
        <v>480</v>
      </c>
      <c r="D21" t="s">
        <v>103</v>
      </c>
      <c r="E21" t="s">
        <v>126</v>
      </c>
      <c r="F21" t="s">
        <v>465</v>
      </c>
      <c r="G21" t="s">
        <v>458</v>
      </c>
      <c r="H21" t="s">
        <v>239</v>
      </c>
      <c r="I21" t="s">
        <v>236</v>
      </c>
      <c r="J21" t="s">
        <v>481</v>
      </c>
      <c r="K21" s="91">
        <v>2.4700000000000002</v>
      </c>
      <c r="L21" t="s">
        <v>105</v>
      </c>
      <c r="M21" s="91">
        <v>4</v>
      </c>
      <c r="N21" s="91">
        <v>0.35</v>
      </c>
      <c r="O21" s="91">
        <v>29076037.870000001</v>
      </c>
      <c r="P21" s="91">
        <v>113.05</v>
      </c>
      <c r="Q21" s="91">
        <v>0</v>
      </c>
      <c r="R21" s="91">
        <v>32870.460812035002</v>
      </c>
      <c r="S21" s="91">
        <v>1.4</v>
      </c>
      <c r="T21" s="91">
        <v>1.02</v>
      </c>
      <c r="U21" s="91">
        <f>R21/'סכום נכסי הקרן'!$C$42*100</f>
        <v>0.1986154017242352</v>
      </c>
    </row>
    <row r="22" spans="2:21">
      <c r="B22" t="s">
        <v>482</v>
      </c>
      <c r="C22" t="s">
        <v>483</v>
      </c>
      <c r="D22" t="s">
        <v>103</v>
      </c>
      <c r="E22" t="s">
        <v>126</v>
      </c>
      <c r="F22" t="s">
        <v>465</v>
      </c>
      <c r="G22" t="s">
        <v>458</v>
      </c>
      <c r="H22" t="s">
        <v>239</v>
      </c>
      <c r="I22" t="s">
        <v>236</v>
      </c>
      <c r="J22" t="s">
        <v>335</v>
      </c>
      <c r="K22" s="91">
        <v>0.05</v>
      </c>
      <c r="L22" t="s">
        <v>105</v>
      </c>
      <c r="M22" s="91">
        <v>2.58</v>
      </c>
      <c r="N22" s="91">
        <v>5.75</v>
      </c>
      <c r="O22" s="91">
        <v>28801154.600000001</v>
      </c>
      <c r="P22" s="91">
        <v>105.92</v>
      </c>
      <c r="Q22" s="91">
        <v>0</v>
      </c>
      <c r="R22" s="91">
        <v>30506.182952319999</v>
      </c>
      <c r="S22" s="91">
        <v>1.06</v>
      </c>
      <c r="T22" s="91">
        <v>0.95</v>
      </c>
      <c r="U22" s="91">
        <f>R22/'סכום נכסי הקרן'!$C$42*100</f>
        <v>0.18432956619609195</v>
      </c>
    </row>
    <row r="23" spans="2:21">
      <c r="B23" t="s">
        <v>484</v>
      </c>
      <c r="C23" t="s">
        <v>485</v>
      </c>
      <c r="D23" t="s">
        <v>103</v>
      </c>
      <c r="E23" t="s">
        <v>126</v>
      </c>
      <c r="F23" t="s">
        <v>465</v>
      </c>
      <c r="G23" t="s">
        <v>458</v>
      </c>
      <c r="H23" t="s">
        <v>239</v>
      </c>
      <c r="I23" t="s">
        <v>236</v>
      </c>
      <c r="J23" t="s">
        <v>486</v>
      </c>
      <c r="K23" s="91">
        <v>10.82</v>
      </c>
      <c r="L23" t="s">
        <v>105</v>
      </c>
      <c r="M23" s="91">
        <v>0.47</v>
      </c>
      <c r="N23" s="91">
        <v>1.03</v>
      </c>
      <c r="O23" s="91">
        <v>17499550.300000001</v>
      </c>
      <c r="P23" s="91">
        <v>102.26</v>
      </c>
      <c r="Q23" s="91">
        <v>0</v>
      </c>
      <c r="R23" s="91">
        <v>17895.04013678</v>
      </c>
      <c r="S23" s="91">
        <v>2.4900000000000002</v>
      </c>
      <c r="T23" s="91">
        <v>0.55000000000000004</v>
      </c>
      <c r="U23" s="91">
        <f>R23/'סכום נכסי הקרן'!$C$42*100</f>
        <v>0.10812840762903292</v>
      </c>
    </row>
    <row r="24" spans="2:21">
      <c r="B24" t="s">
        <v>487</v>
      </c>
      <c r="C24" t="s">
        <v>488</v>
      </c>
      <c r="D24" t="s">
        <v>103</v>
      </c>
      <c r="E24" t="s">
        <v>126</v>
      </c>
      <c r="F24" t="s">
        <v>489</v>
      </c>
      <c r="G24" t="s">
        <v>458</v>
      </c>
      <c r="H24" t="s">
        <v>239</v>
      </c>
      <c r="I24" t="s">
        <v>236</v>
      </c>
      <c r="J24" t="s">
        <v>490</v>
      </c>
      <c r="K24" s="91">
        <v>1.2</v>
      </c>
      <c r="L24" t="s">
        <v>105</v>
      </c>
      <c r="M24" s="91">
        <v>1.6</v>
      </c>
      <c r="N24" s="91">
        <v>0.3</v>
      </c>
      <c r="O24" s="91">
        <v>2772583.74</v>
      </c>
      <c r="P24" s="91">
        <v>102.02</v>
      </c>
      <c r="Q24" s="91">
        <v>0</v>
      </c>
      <c r="R24" s="91">
        <v>2828.5899315480001</v>
      </c>
      <c r="S24" s="91">
        <v>0.13</v>
      </c>
      <c r="T24" s="91">
        <v>0.09</v>
      </c>
      <c r="U24" s="91">
        <f>R24/'סכום נכסי הקרן'!$C$42*100</f>
        <v>1.7091379666993842E-2</v>
      </c>
    </row>
    <row r="25" spans="2:21">
      <c r="B25" t="s">
        <v>491</v>
      </c>
      <c r="C25" t="s">
        <v>492</v>
      </c>
      <c r="D25" t="s">
        <v>103</v>
      </c>
      <c r="E25" t="s">
        <v>126</v>
      </c>
      <c r="F25" t="s">
        <v>489</v>
      </c>
      <c r="G25" t="s">
        <v>458</v>
      </c>
      <c r="H25" t="s">
        <v>239</v>
      </c>
      <c r="I25" t="s">
        <v>236</v>
      </c>
      <c r="J25" t="s">
        <v>493</v>
      </c>
      <c r="K25" s="91">
        <v>6.09</v>
      </c>
      <c r="L25" t="s">
        <v>105</v>
      </c>
      <c r="M25" s="91">
        <v>1.75</v>
      </c>
      <c r="N25" s="91">
        <v>1.2</v>
      </c>
      <c r="O25" s="91">
        <v>24250268.199999999</v>
      </c>
      <c r="P25" s="91">
        <v>103.17</v>
      </c>
      <c r="Q25" s="91">
        <v>0</v>
      </c>
      <c r="R25" s="91">
        <v>25019.00170194</v>
      </c>
      <c r="S25" s="91">
        <v>1.21</v>
      </c>
      <c r="T25" s="91">
        <v>0.78</v>
      </c>
      <c r="U25" s="91">
        <f>R25/'סכום נכסי הקרן'!$C$42*100</f>
        <v>0.15117400094223071</v>
      </c>
    </row>
    <row r="26" spans="2:21">
      <c r="B26" t="s">
        <v>494</v>
      </c>
      <c r="C26" t="s">
        <v>495</v>
      </c>
      <c r="D26" t="s">
        <v>103</v>
      </c>
      <c r="E26" t="s">
        <v>126</v>
      </c>
      <c r="F26" t="s">
        <v>489</v>
      </c>
      <c r="G26" t="s">
        <v>458</v>
      </c>
      <c r="H26" t="s">
        <v>239</v>
      </c>
      <c r="I26" t="s">
        <v>236</v>
      </c>
      <c r="J26" t="s">
        <v>459</v>
      </c>
      <c r="K26" s="91">
        <v>4.71</v>
      </c>
      <c r="L26" t="s">
        <v>105</v>
      </c>
      <c r="M26" s="91">
        <v>0.6</v>
      </c>
      <c r="N26" s="91">
        <v>0.86</v>
      </c>
      <c r="O26" s="91">
        <v>4237734.38</v>
      </c>
      <c r="P26" s="91">
        <v>100.27</v>
      </c>
      <c r="Q26" s="91">
        <v>0</v>
      </c>
      <c r="R26" s="91">
        <v>4249.1762628260003</v>
      </c>
      <c r="S26" s="91">
        <v>0.19</v>
      </c>
      <c r="T26" s="91">
        <v>0.13</v>
      </c>
      <c r="U26" s="91">
        <f>R26/'סכום נכסי הקרן'!$C$42*100</f>
        <v>2.5675084242484086E-2</v>
      </c>
    </row>
    <row r="27" spans="2:21">
      <c r="B27" t="s">
        <v>496</v>
      </c>
      <c r="C27" t="s">
        <v>497</v>
      </c>
      <c r="D27" t="s">
        <v>103</v>
      </c>
      <c r="E27" t="s">
        <v>126</v>
      </c>
      <c r="F27" t="s">
        <v>489</v>
      </c>
      <c r="G27" t="s">
        <v>458</v>
      </c>
      <c r="H27" t="s">
        <v>239</v>
      </c>
      <c r="I27" t="s">
        <v>236</v>
      </c>
      <c r="J27" t="s">
        <v>498</v>
      </c>
      <c r="K27" s="91">
        <v>3.32</v>
      </c>
      <c r="L27" t="s">
        <v>105</v>
      </c>
      <c r="M27" s="91">
        <v>5</v>
      </c>
      <c r="N27" s="91">
        <v>0.55000000000000004</v>
      </c>
      <c r="O27" s="91">
        <v>52245727.130000003</v>
      </c>
      <c r="P27" s="91">
        <v>122.05</v>
      </c>
      <c r="Q27" s="91">
        <v>0</v>
      </c>
      <c r="R27" s="91">
        <v>63765.909962165002</v>
      </c>
      <c r="S27" s="91">
        <v>1.66</v>
      </c>
      <c r="T27" s="91">
        <v>1.98</v>
      </c>
      <c r="U27" s="91">
        <f>R27/'סכום נכסי הקרן'!$C$42*100</f>
        <v>0.3852970573144433</v>
      </c>
    </row>
    <row r="28" spans="2:21">
      <c r="B28" t="s">
        <v>499</v>
      </c>
      <c r="C28" t="s">
        <v>500</v>
      </c>
      <c r="D28" t="s">
        <v>103</v>
      </c>
      <c r="E28" t="s">
        <v>126</v>
      </c>
      <c r="F28" t="s">
        <v>489</v>
      </c>
      <c r="G28" t="s">
        <v>458</v>
      </c>
      <c r="H28" t="s">
        <v>239</v>
      </c>
      <c r="I28" t="s">
        <v>236</v>
      </c>
      <c r="J28" t="s">
        <v>501</v>
      </c>
      <c r="K28" s="91">
        <v>2.21</v>
      </c>
      <c r="L28" t="s">
        <v>105</v>
      </c>
      <c r="M28" s="91">
        <v>0.7</v>
      </c>
      <c r="N28" s="91">
        <v>0.34</v>
      </c>
      <c r="O28" s="91">
        <v>26108973.539999999</v>
      </c>
      <c r="P28" s="91">
        <v>103.28</v>
      </c>
      <c r="Q28" s="91">
        <v>0</v>
      </c>
      <c r="R28" s="91">
        <v>26965.347872112001</v>
      </c>
      <c r="S28" s="91">
        <v>0.73</v>
      </c>
      <c r="T28" s="91">
        <v>0.84</v>
      </c>
      <c r="U28" s="91">
        <f>R28/'סכום נכסי הקרן'!$C$42*100</f>
        <v>0.16293453964272867</v>
      </c>
    </row>
    <row r="29" spans="2:21">
      <c r="B29" t="s">
        <v>502</v>
      </c>
      <c r="C29" t="s">
        <v>503</v>
      </c>
      <c r="D29" t="s">
        <v>103</v>
      </c>
      <c r="E29" t="s">
        <v>126</v>
      </c>
      <c r="F29" t="s">
        <v>504</v>
      </c>
      <c r="G29" t="s">
        <v>505</v>
      </c>
      <c r="H29" t="s">
        <v>235</v>
      </c>
      <c r="I29" t="s">
        <v>236</v>
      </c>
      <c r="J29" t="s">
        <v>506</v>
      </c>
      <c r="K29" s="91">
        <v>4.34</v>
      </c>
      <c r="L29" t="s">
        <v>105</v>
      </c>
      <c r="M29" s="91">
        <v>1.64</v>
      </c>
      <c r="N29" s="91">
        <v>1.06</v>
      </c>
      <c r="O29" s="91">
        <v>24441667.66</v>
      </c>
      <c r="P29" s="91">
        <v>102.85</v>
      </c>
      <c r="Q29" s="91">
        <v>200.98938000000001</v>
      </c>
      <c r="R29" s="91">
        <v>25339.244568310001</v>
      </c>
      <c r="S29" s="91">
        <v>2.29</v>
      </c>
      <c r="T29" s="91">
        <v>0.79</v>
      </c>
      <c r="U29" s="91">
        <f>R29/'סכום נכסי הקרן'!$C$42*100</f>
        <v>0.15310902600674428</v>
      </c>
    </row>
    <row r="30" spans="2:21">
      <c r="B30" t="s">
        <v>507</v>
      </c>
      <c r="C30" t="s">
        <v>508</v>
      </c>
      <c r="D30" t="s">
        <v>103</v>
      </c>
      <c r="E30" t="s">
        <v>126</v>
      </c>
      <c r="F30" t="s">
        <v>504</v>
      </c>
      <c r="G30" t="s">
        <v>505</v>
      </c>
      <c r="H30" t="s">
        <v>509</v>
      </c>
      <c r="I30" t="s">
        <v>153</v>
      </c>
      <c r="J30" t="s">
        <v>510</v>
      </c>
      <c r="K30" s="91">
        <v>5.7</v>
      </c>
      <c r="L30" t="s">
        <v>105</v>
      </c>
      <c r="M30" s="91">
        <v>1.34</v>
      </c>
      <c r="N30" s="91">
        <v>1.59</v>
      </c>
      <c r="O30" s="91">
        <v>85198120.629999995</v>
      </c>
      <c r="P30" s="91">
        <v>100.2</v>
      </c>
      <c r="Q30" s="91">
        <v>0</v>
      </c>
      <c r="R30" s="91">
        <v>85368.516871259999</v>
      </c>
      <c r="S30" s="91">
        <v>2.04</v>
      </c>
      <c r="T30" s="91">
        <v>2.65</v>
      </c>
      <c r="U30" s="91">
        <f>R30/'סכום נכסי הקרן'!$C$42*100</f>
        <v>0.51582794564229129</v>
      </c>
    </row>
    <row r="31" spans="2:21">
      <c r="B31" t="s">
        <v>511</v>
      </c>
      <c r="C31" t="s">
        <v>512</v>
      </c>
      <c r="D31" t="s">
        <v>103</v>
      </c>
      <c r="E31" t="s">
        <v>126</v>
      </c>
      <c r="F31" t="s">
        <v>504</v>
      </c>
      <c r="G31" t="s">
        <v>505</v>
      </c>
      <c r="H31" t="s">
        <v>235</v>
      </c>
      <c r="I31" t="s">
        <v>236</v>
      </c>
      <c r="J31" t="s">
        <v>513</v>
      </c>
      <c r="K31" s="91">
        <v>3.2</v>
      </c>
      <c r="L31" t="s">
        <v>105</v>
      </c>
      <c r="M31" s="91">
        <v>0.65</v>
      </c>
      <c r="N31" s="91">
        <v>0.64</v>
      </c>
      <c r="O31" s="91">
        <v>16472522.189999999</v>
      </c>
      <c r="P31" s="91">
        <v>100.47</v>
      </c>
      <c r="Q31" s="91">
        <v>0</v>
      </c>
      <c r="R31" s="91">
        <v>16549.943044292999</v>
      </c>
      <c r="S31" s="91">
        <v>1.56</v>
      </c>
      <c r="T31" s="91">
        <v>0.51</v>
      </c>
      <c r="U31" s="91">
        <f>R31/'סכום נכסי הקרן'!$C$42*100</f>
        <v>0.10000083677110956</v>
      </c>
    </row>
    <row r="32" spans="2:21">
      <c r="B32" t="s">
        <v>514</v>
      </c>
      <c r="C32" t="s">
        <v>515</v>
      </c>
      <c r="D32" t="s">
        <v>103</v>
      </c>
      <c r="E32" t="s">
        <v>126</v>
      </c>
      <c r="F32" t="s">
        <v>516</v>
      </c>
      <c r="G32" t="s">
        <v>458</v>
      </c>
      <c r="H32" t="s">
        <v>235</v>
      </c>
      <c r="I32" t="s">
        <v>236</v>
      </c>
      <c r="J32" t="s">
        <v>517</v>
      </c>
      <c r="K32" s="91">
        <v>1.23</v>
      </c>
      <c r="L32" t="s">
        <v>105</v>
      </c>
      <c r="M32" s="91">
        <v>0.8</v>
      </c>
      <c r="N32" s="91">
        <v>0.53</v>
      </c>
      <c r="O32" s="91">
        <v>17064420.75</v>
      </c>
      <c r="P32" s="91">
        <v>102.87</v>
      </c>
      <c r="Q32" s="91">
        <v>0</v>
      </c>
      <c r="R32" s="91">
        <v>17554.169625524999</v>
      </c>
      <c r="S32" s="91">
        <v>2.65</v>
      </c>
      <c r="T32" s="91">
        <v>0.54</v>
      </c>
      <c r="U32" s="91">
        <f>R32/'סכום נכסי הקרן'!$C$42*100</f>
        <v>0.10606874275496854</v>
      </c>
    </row>
    <row r="33" spans="2:21">
      <c r="B33" t="s">
        <v>518</v>
      </c>
      <c r="C33" t="s">
        <v>519</v>
      </c>
      <c r="D33" t="s">
        <v>103</v>
      </c>
      <c r="E33" t="s">
        <v>126</v>
      </c>
      <c r="F33" t="s">
        <v>457</v>
      </c>
      <c r="G33" t="s">
        <v>458</v>
      </c>
      <c r="H33" t="s">
        <v>235</v>
      </c>
      <c r="I33" t="s">
        <v>236</v>
      </c>
      <c r="J33" t="s">
        <v>520</v>
      </c>
      <c r="K33" s="91">
        <v>1.83</v>
      </c>
      <c r="L33" t="s">
        <v>105</v>
      </c>
      <c r="M33" s="91">
        <v>3.4</v>
      </c>
      <c r="N33" s="91">
        <v>0.3</v>
      </c>
      <c r="O33" s="91">
        <v>16695434.279999999</v>
      </c>
      <c r="P33" s="91">
        <v>110.02</v>
      </c>
      <c r="Q33" s="91">
        <v>0</v>
      </c>
      <c r="R33" s="91">
        <v>18368.316794856</v>
      </c>
      <c r="S33" s="91">
        <v>0.89</v>
      </c>
      <c r="T33" s="91">
        <v>0.56999999999999995</v>
      </c>
      <c r="U33" s="91">
        <f>R33/'סכום נכסי הקרן'!$C$42*100</f>
        <v>0.1109881190917956</v>
      </c>
    </row>
    <row r="34" spans="2:21">
      <c r="B34" t="s">
        <v>521</v>
      </c>
      <c r="C34" t="s">
        <v>522</v>
      </c>
      <c r="D34" t="s">
        <v>103</v>
      </c>
      <c r="E34" t="s">
        <v>126</v>
      </c>
      <c r="F34" t="s">
        <v>465</v>
      </c>
      <c r="G34" t="s">
        <v>458</v>
      </c>
      <c r="H34" t="s">
        <v>235</v>
      </c>
      <c r="I34" t="s">
        <v>236</v>
      </c>
      <c r="J34" t="s">
        <v>523</v>
      </c>
      <c r="K34" s="91">
        <v>0.71</v>
      </c>
      <c r="L34" t="s">
        <v>105</v>
      </c>
      <c r="M34" s="91">
        <v>3</v>
      </c>
      <c r="N34" s="91">
        <v>0.03</v>
      </c>
      <c r="O34" s="91">
        <v>12352149.630000001</v>
      </c>
      <c r="P34" s="91">
        <v>110.09</v>
      </c>
      <c r="Q34" s="91">
        <v>0</v>
      </c>
      <c r="R34" s="91">
        <v>13598.481527667</v>
      </c>
      <c r="S34" s="91">
        <v>2.57</v>
      </c>
      <c r="T34" s="91">
        <v>0.42</v>
      </c>
      <c r="U34" s="91">
        <f>R34/'סכום נכסי הקרן'!$C$42*100</f>
        <v>8.2167021840724927E-2</v>
      </c>
    </row>
    <row r="35" spans="2:21">
      <c r="B35" t="s">
        <v>524</v>
      </c>
      <c r="C35" t="s">
        <v>525</v>
      </c>
      <c r="D35" t="s">
        <v>103</v>
      </c>
      <c r="E35" t="s">
        <v>126</v>
      </c>
      <c r="F35" t="s">
        <v>526</v>
      </c>
      <c r="G35" t="s">
        <v>505</v>
      </c>
      <c r="H35" t="s">
        <v>509</v>
      </c>
      <c r="I35" t="s">
        <v>153</v>
      </c>
      <c r="J35" t="s">
        <v>527</v>
      </c>
      <c r="K35" s="91">
        <v>10.07</v>
      </c>
      <c r="L35" t="s">
        <v>105</v>
      </c>
      <c r="M35" s="91">
        <v>1.65</v>
      </c>
      <c r="N35" s="91">
        <v>2.02</v>
      </c>
      <c r="O35" s="91">
        <v>5070261.7300000004</v>
      </c>
      <c r="P35" s="91">
        <v>97.61</v>
      </c>
      <c r="Q35" s="91">
        <v>0</v>
      </c>
      <c r="R35" s="91">
        <v>4949.0824746529997</v>
      </c>
      <c r="S35" s="91">
        <v>1.2</v>
      </c>
      <c r="T35" s="91">
        <v>0.15</v>
      </c>
      <c r="U35" s="91">
        <f>R35/'סכום נכסי הקרן'!$C$42*100</f>
        <v>2.9904174738848835E-2</v>
      </c>
    </row>
    <row r="36" spans="2:21">
      <c r="B36" t="s">
        <v>528</v>
      </c>
      <c r="C36" t="s">
        <v>529</v>
      </c>
      <c r="D36" t="s">
        <v>103</v>
      </c>
      <c r="E36" t="s">
        <v>126</v>
      </c>
      <c r="F36" t="s">
        <v>526</v>
      </c>
      <c r="G36" t="s">
        <v>505</v>
      </c>
      <c r="H36" t="s">
        <v>509</v>
      </c>
      <c r="I36" t="s">
        <v>153</v>
      </c>
      <c r="J36" t="s">
        <v>527</v>
      </c>
      <c r="K36" s="91">
        <v>6.44</v>
      </c>
      <c r="L36" t="s">
        <v>105</v>
      </c>
      <c r="M36" s="91">
        <v>0.83</v>
      </c>
      <c r="N36" s="91">
        <v>1.25</v>
      </c>
      <c r="O36" s="91">
        <v>33923565.960000001</v>
      </c>
      <c r="P36" s="91">
        <v>98.51</v>
      </c>
      <c r="Q36" s="91">
        <v>0</v>
      </c>
      <c r="R36" s="91">
        <v>33418.104827196003</v>
      </c>
      <c r="S36" s="91">
        <v>2.2200000000000002</v>
      </c>
      <c r="T36" s="91">
        <v>1.04</v>
      </c>
      <c r="U36" s="91">
        <f>R36/'סכום נכסי הקרן'!$C$42*100</f>
        <v>0.20192446808308742</v>
      </c>
    </row>
    <row r="37" spans="2:21">
      <c r="B37" t="s">
        <v>530</v>
      </c>
      <c r="C37" t="s">
        <v>531</v>
      </c>
      <c r="D37" t="s">
        <v>103</v>
      </c>
      <c r="E37" t="s">
        <v>126</v>
      </c>
      <c r="F37" t="s">
        <v>489</v>
      </c>
      <c r="G37" t="s">
        <v>458</v>
      </c>
      <c r="H37" t="s">
        <v>235</v>
      </c>
      <c r="I37" t="s">
        <v>236</v>
      </c>
      <c r="J37" t="s">
        <v>532</v>
      </c>
      <c r="K37" s="91">
        <v>3.2</v>
      </c>
      <c r="L37" t="s">
        <v>105</v>
      </c>
      <c r="M37" s="91">
        <v>4.2</v>
      </c>
      <c r="N37" s="91">
        <v>0.56999999999999995</v>
      </c>
      <c r="O37" s="91">
        <v>5508696.5</v>
      </c>
      <c r="P37" s="91">
        <v>117.31</v>
      </c>
      <c r="Q37" s="91">
        <v>0</v>
      </c>
      <c r="R37" s="91">
        <v>6462.2518641500001</v>
      </c>
      <c r="S37" s="91">
        <v>0.55000000000000004</v>
      </c>
      <c r="T37" s="91">
        <v>0.2</v>
      </c>
      <c r="U37" s="91">
        <f>R37/'סכום נכסי הקרן'!$C$42*100</f>
        <v>3.9047300169622379E-2</v>
      </c>
    </row>
    <row r="38" spans="2:21">
      <c r="B38" t="s">
        <v>533</v>
      </c>
      <c r="C38" t="s">
        <v>534</v>
      </c>
      <c r="D38" t="s">
        <v>103</v>
      </c>
      <c r="E38" t="s">
        <v>126</v>
      </c>
      <c r="F38" t="s">
        <v>489</v>
      </c>
      <c r="G38" t="s">
        <v>458</v>
      </c>
      <c r="H38" t="s">
        <v>235</v>
      </c>
      <c r="I38" t="s">
        <v>236</v>
      </c>
      <c r="J38" t="s">
        <v>535</v>
      </c>
      <c r="K38" s="91">
        <v>1.21</v>
      </c>
      <c r="L38" t="s">
        <v>105</v>
      </c>
      <c r="M38" s="91">
        <v>4.0999999999999996</v>
      </c>
      <c r="N38" s="91">
        <v>0.75</v>
      </c>
      <c r="O38" s="91">
        <v>38723534.560000002</v>
      </c>
      <c r="P38" s="91">
        <v>130.5</v>
      </c>
      <c r="Q38" s="91">
        <v>0</v>
      </c>
      <c r="R38" s="91">
        <v>50534.212600799998</v>
      </c>
      <c r="S38" s="91">
        <v>1.66</v>
      </c>
      <c r="T38" s="91">
        <v>1.57</v>
      </c>
      <c r="U38" s="91">
        <f>R38/'סכום נכסי הקרן'!$C$42*100</f>
        <v>0.30534628017295568</v>
      </c>
    </row>
    <row r="39" spans="2:21">
      <c r="B39" t="s">
        <v>536</v>
      </c>
      <c r="C39" t="s">
        <v>537</v>
      </c>
      <c r="D39" t="s">
        <v>103</v>
      </c>
      <c r="E39" t="s">
        <v>126</v>
      </c>
      <c r="F39" t="s">
        <v>489</v>
      </c>
      <c r="G39" t="s">
        <v>458</v>
      </c>
      <c r="H39" t="s">
        <v>235</v>
      </c>
      <c r="I39" t="s">
        <v>236</v>
      </c>
      <c r="J39" t="s">
        <v>538</v>
      </c>
      <c r="K39" s="91">
        <v>2.36</v>
      </c>
      <c r="L39" t="s">
        <v>105</v>
      </c>
      <c r="M39" s="91">
        <v>4</v>
      </c>
      <c r="N39" s="91">
        <v>0.35</v>
      </c>
      <c r="O39" s="91">
        <v>30051623.66</v>
      </c>
      <c r="P39" s="91">
        <v>115.98</v>
      </c>
      <c r="Q39" s="91">
        <v>0</v>
      </c>
      <c r="R39" s="91">
        <v>34853.873120867996</v>
      </c>
      <c r="S39" s="91">
        <v>1.03</v>
      </c>
      <c r="T39" s="91">
        <v>1.08</v>
      </c>
      <c r="U39" s="91">
        <f>R39/'סכום נכסי הקרן'!$C$42*100</f>
        <v>0.21059990765362652</v>
      </c>
    </row>
    <row r="40" spans="2:21">
      <c r="B40" t="s">
        <v>539</v>
      </c>
      <c r="C40" t="s">
        <v>540</v>
      </c>
      <c r="D40" t="s">
        <v>103</v>
      </c>
      <c r="E40" t="s">
        <v>126</v>
      </c>
      <c r="F40" t="s">
        <v>541</v>
      </c>
      <c r="G40" t="s">
        <v>505</v>
      </c>
      <c r="H40" t="s">
        <v>542</v>
      </c>
      <c r="I40" t="s">
        <v>236</v>
      </c>
      <c r="J40" t="s">
        <v>543</v>
      </c>
      <c r="K40" s="91">
        <v>5.15</v>
      </c>
      <c r="L40" t="s">
        <v>105</v>
      </c>
      <c r="M40" s="91">
        <v>2.34</v>
      </c>
      <c r="N40" s="91">
        <v>1.62</v>
      </c>
      <c r="O40" s="91">
        <v>41367591.859999999</v>
      </c>
      <c r="P40" s="91">
        <v>105.82</v>
      </c>
      <c r="Q40" s="91">
        <v>0</v>
      </c>
      <c r="R40" s="91">
        <v>43775.185706251999</v>
      </c>
      <c r="S40" s="91">
        <v>1.68</v>
      </c>
      <c r="T40" s="91">
        <v>1.36</v>
      </c>
      <c r="U40" s="91">
        <f>R40/'סכום נכסי הקרן'!$C$42*100</f>
        <v>0.26450575622648137</v>
      </c>
    </row>
    <row r="41" spans="2:21">
      <c r="B41" t="s">
        <v>544</v>
      </c>
      <c r="C41" t="s">
        <v>545</v>
      </c>
      <c r="D41" t="s">
        <v>103</v>
      </c>
      <c r="E41" t="s">
        <v>126</v>
      </c>
      <c r="F41" t="s">
        <v>546</v>
      </c>
      <c r="G41" t="s">
        <v>505</v>
      </c>
      <c r="H41" t="s">
        <v>542</v>
      </c>
      <c r="I41" t="s">
        <v>236</v>
      </c>
      <c r="J41" t="s">
        <v>547</v>
      </c>
      <c r="K41" s="91">
        <v>0.5</v>
      </c>
      <c r="L41" t="s">
        <v>105</v>
      </c>
      <c r="M41" s="91">
        <v>4.95</v>
      </c>
      <c r="N41" s="91">
        <v>0.23</v>
      </c>
      <c r="O41" s="91">
        <v>414168.54</v>
      </c>
      <c r="P41" s="91">
        <v>125.07</v>
      </c>
      <c r="Q41" s="91">
        <v>0</v>
      </c>
      <c r="R41" s="91">
        <v>518.00059297799999</v>
      </c>
      <c r="S41" s="91">
        <v>0.32</v>
      </c>
      <c r="T41" s="91">
        <v>0.02</v>
      </c>
      <c r="U41" s="91">
        <f>R41/'סכום נכסי הקרן'!$C$42*100</f>
        <v>3.1299499102260403E-3</v>
      </c>
    </row>
    <row r="42" spans="2:21">
      <c r="B42" t="s">
        <v>548</v>
      </c>
      <c r="C42" t="s">
        <v>549</v>
      </c>
      <c r="D42" t="s">
        <v>103</v>
      </c>
      <c r="E42" t="s">
        <v>126</v>
      </c>
      <c r="F42" t="s">
        <v>546</v>
      </c>
      <c r="G42" t="s">
        <v>505</v>
      </c>
      <c r="H42" t="s">
        <v>542</v>
      </c>
      <c r="I42" t="s">
        <v>236</v>
      </c>
      <c r="J42" t="s">
        <v>550</v>
      </c>
      <c r="K42" s="91">
        <v>2.21</v>
      </c>
      <c r="L42" t="s">
        <v>105</v>
      </c>
      <c r="M42" s="91">
        <v>4.8</v>
      </c>
      <c r="N42" s="91">
        <v>0.69</v>
      </c>
      <c r="O42" s="91">
        <v>38530226.439999998</v>
      </c>
      <c r="P42" s="91">
        <v>114.3</v>
      </c>
      <c r="Q42" s="91">
        <v>0</v>
      </c>
      <c r="R42" s="91">
        <v>44040.048820919998</v>
      </c>
      <c r="S42" s="91">
        <v>2.83</v>
      </c>
      <c r="T42" s="91">
        <v>1.36</v>
      </c>
      <c r="U42" s="91">
        <f>R42/'סכום נכסי הקרן'!$C$42*100</f>
        <v>0.26610615648319014</v>
      </c>
    </row>
    <row r="43" spans="2:21">
      <c r="B43" t="s">
        <v>551</v>
      </c>
      <c r="C43" t="s">
        <v>552</v>
      </c>
      <c r="D43" t="s">
        <v>103</v>
      </c>
      <c r="E43" t="s">
        <v>126</v>
      </c>
      <c r="F43" t="s">
        <v>546</v>
      </c>
      <c r="G43" t="s">
        <v>505</v>
      </c>
      <c r="H43" t="s">
        <v>542</v>
      </c>
      <c r="I43" t="s">
        <v>236</v>
      </c>
      <c r="J43" t="s">
        <v>553</v>
      </c>
      <c r="K43" s="91">
        <v>1.48</v>
      </c>
      <c r="L43" t="s">
        <v>105</v>
      </c>
      <c r="M43" s="91">
        <v>4.9000000000000004</v>
      </c>
      <c r="N43" s="91">
        <v>0.67</v>
      </c>
      <c r="O43" s="91">
        <v>4460079.62</v>
      </c>
      <c r="P43" s="91">
        <v>115.47</v>
      </c>
      <c r="Q43" s="91">
        <v>0</v>
      </c>
      <c r="R43" s="91">
        <v>5150.0539372140001</v>
      </c>
      <c r="S43" s="91">
        <v>2.25</v>
      </c>
      <c r="T43" s="91">
        <v>0.16</v>
      </c>
      <c r="U43" s="91">
        <f>R43/'סכום נכסי הקרן'!$C$42*100</f>
        <v>3.1118518158003015E-2</v>
      </c>
    </row>
    <row r="44" spans="2:21">
      <c r="B44" t="s">
        <v>554</v>
      </c>
      <c r="C44" t="s">
        <v>555</v>
      </c>
      <c r="D44" t="s">
        <v>103</v>
      </c>
      <c r="E44" t="s">
        <v>126</v>
      </c>
      <c r="F44" t="s">
        <v>546</v>
      </c>
      <c r="G44" t="s">
        <v>505</v>
      </c>
      <c r="H44" t="s">
        <v>542</v>
      </c>
      <c r="I44" t="s">
        <v>236</v>
      </c>
      <c r="J44" t="s">
        <v>332</v>
      </c>
      <c r="K44" s="91">
        <v>6.16</v>
      </c>
      <c r="L44" t="s">
        <v>105</v>
      </c>
      <c r="M44" s="91">
        <v>3.2</v>
      </c>
      <c r="N44" s="91">
        <v>1.76</v>
      </c>
      <c r="O44" s="91">
        <v>34288761.380000003</v>
      </c>
      <c r="P44" s="91">
        <v>110.84</v>
      </c>
      <c r="Q44" s="91">
        <v>0</v>
      </c>
      <c r="R44" s="91">
        <v>38005.663113592003</v>
      </c>
      <c r="S44" s="91">
        <v>2.08</v>
      </c>
      <c r="T44" s="91">
        <v>1.18</v>
      </c>
      <c r="U44" s="91">
        <f>R44/'סכום נכסי הקרן'!$C$42*100</f>
        <v>0.2296441808427053</v>
      </c>
    </row>
    <row r="45" spans="2:21">
      <c r="B45" t="s">
        <v>556</v>
      </c>
      <c r="C45" t="s">
        <v>557</v>
      </c>
      <c r="D45" t="s">
        <v>103</v>
      </c>
      <c r="E45" t="s">
        <v>126</v>
      </c>
      <c r="F45" t="s">
        <v>541</v>
      </c>
      <c r="G45" t="s">
        <v>505</v>
      </c>
      <c r="H45" t="s">
        <v>542</v>
      </c>
      <c r="I45" t="s">
        <v>236</v>
      </c>
      <c r="J45" t="s">
        <v>558</v>
      </c>
      <c r="K45" s="91">
        <v>2.0499999999999998</v>
      </c>
      <c r="L45" t="s">
        <v>105</v>
      </c>
      <c r="M45" s="91">
        <v>3</v>
      </c>
      <c r="N45" s="91">
        <v>0.77</v>
      </c>
      <c r="O45" s="91">
        <v>14697128.93</v>
      </c>
      <c r="P45" s="91">
        <v>107.4</v>
      </c>
      <c r="Q45" s="91">
        <v>0</v>
      </c>
      <c r="R45" s="91">
        <v>15784.71647082</v>
      </c>
      <c r="S45" s="91">
        <v>2.71</v>
      </c>
      <c r="T45" s="91">
        <v>0.49</v>
      </c>
      <c r="U45" s="91">
        <f>R45/'סכום נכסי הקרן'!$C$42*100</f>
        <v>9.537705664920898E-2</v>
      </c>
    </row>
    <row r="46" spans="2:21">
      <c r="B46" t="s">
        <v>559</v>
      </c>
      <c r="C46" t="s">
        <v>560</v>
      </c>
      <c r="D46" t="s">
        <v>103</v>
      </c>
      <c r="E46" t="s">
        <v>126</v>
      </c>
      <c r="F46" t="s">
        <v>541</v>
      </c>
      <c r="G46" t="s">
        <v>505</v>
      </c>
      <c r="H46" t="s">
        <v>542</v>
      </c>
      <c r="I46" t="s">
        <v>236</v>
      </c>
      <c r="J46" t="s">
        <v>561</v>
      </c>
      <c r="K46" s="91">
        <v>1.07</v>
      </c>
      <c r="L46" t="s">
        <v>105</v>
      </c>
      <c r="M46" s="91">
        <v>1.64</v>
      </c>
      <c r="N46" s="91">
        <v>0.73</v>
      </c>
      <c r="O46" s="91">
        <v>5622908.4500000002</v>
      </c>
      <c r="P46" s="91">
        <v>101.63</v>
      </c>
      <c r="Q46" s="91">
        <v>0</v>
      </c>
      <c r="R46" s="91">
        <v>5714.5618577349996</v>
      </c>
      <c r="S46" s="91">
        <v>1.08</v>
      </c>
      <c r="T46" s="91">
        <v>0.18</v>
      </c>
      <c r="U46" s="91">
        <f>R46/'סכום נכסי הקרן'!$C$42*100</f>
        <v>3.4529482429296106E-2</v>
      </c>
    </row>
    <row r="47" spans="2:21">
      <c r="B47" t="s">
        <v>562</v>
      </c>
      <c r="C47" t="s">
        <v>563</v>
      </c>
      <c r="D47" t="s">
        <v>103</v>
      </c>
      <c r="E47" t="s">
        <v>126</v>
      </c>
      <c r="F47" t="s">
        <v>564</v>
      </c>
      <c r="G47" t="s">
        <v>505</v>
      </c>
      <c r="H47" t="s">
        <v>542</v>
      </c>
      <c r="I47" t="s">
        <v>236</v>
      </c>
      <c r="J47" t="s">
        <v>553</v>
      </c>
      <c r="K47" s="91">
        <v>4.32</v>
      </c>
      <c r="L47" t="s">
        <v>105</v>
      </c>
      <c r="M47" s="91">
        <v>4.75</v>
      </c>
      <c r="N47" s="91">
        <v>1.32</v>
      </c>
      <c r="O47" s="91">
        <v>37743579.359999999</v>
      </c>
      <c r="P47" s="91">
        <v>142.29</v>
      </c>
      <c r="Q47" s="91">
        <v>0</v>
      </c>
      <c r="R47" s="91">
        <v>53705.339071344002</v>
      </c>
      <c r="S47" s="91">
        <v>2</v>
      </c>
      <c r="T47" s="91">
        <v>1.66</v>
      </c>
      <c r="U47" s="91">
        <f>R47/'סכום נכסי הקרן'!$C$42*100</f>
        <v>0.32450739146576874</v>
      </c>
    </row>
    <row r="48" spans="2:21">
      <c r="B48" t="s">
        <v>565</v>
      </c>
      <c r="C48" t="s">
        <v>566</v>
      </c>
      <c r="D48" t="s">
        <v>103</v>
      </c>
      <c r="E48" t="s">
        <v>126</v>
      </c>
      <c r="F48" t="s">
        <v>567</v>
      </c>
      <c r="G48" t="s">
        <v>505</v>
      </c>
      <c r="H48" t="s">
        <v>542</v>
      </c>
      <c r="I48" t="s">
        <v>236</v>
      </c>
      <c r="J48" t="s">
        <v>323</v>
      </c>
      <c r="K48" s="91">
        <v>2.83</v>
      </c>
      <c r="L48" t="s">
        <v>105</v>
      </c>
      <c r="M48" s="91">
        <v>2.5499999999999998</v>
      </c>
      <c r="N48" s="91">
        <v>0.9</v>
      </c>
      <c r="O48" s="91">
        <v>9326913.4100000001</v>
      </c>
      <c r="P48" s="91">
        <v>106.29</v>
      </c>
      <c r="Q48" s="91">
        <v>229.9573</v>
      </c>
      <c r="R48" s="91">
        <v>10143.533563489</v>
      </c>
      <c r="S48" s="91">
        <v>1.08</v>
      </c>
      <c r="T48" s="91">
        <v>0.31</v>
      </c>
      <c r="U48" s="91">
        <f>R48/'סכום נכסי הקרן'!$C$42*100</f>
        <v>6.1290956799668408E-2</v>
      </c>
    </row>
    <row r="49" spans="2:21">
      <c r="B49" t="s">
        <v>568</v>
      </c>
      <c r="C49" t="s">
        <v>569</v>
      </c>
      <c r="D49" t="s">
        <v>103</v>
      </c>
      <c r="E49" t="s">
        <v>126</v>
      </c>
      <c r="F49" t="s">
        <v>567</v>
      </c>
      <c r="G49" t="s">
        <v>505</v>
      </c>
      <c r="H49" t="s">
        <v>542</v>
      </c>
      <c r="I49" t="s">
        <v>236</v>
      </c>
      <c r="J49" t="s">
        <v>570</v>
      </c>
      <c r="K49" s="91">
        <v>1.47</v>
      </c>
      <c r="L49" t="s">
        <v>105</v>
      </c>
      <c r="M49" s="91">
        <v>5.0999999999999996</v>
      </c>
      <c r="N49" s="91">
        <v>0.27</v>
      </c>
      <c r="O49" s="91">
        <v>6545492.3499999996</v>
      </c>
      <c r="P49" s="91">
        <v>119.44</v>
      </c>
      <c r="Q49" s="91">
        <v>289.19024999999999</v>
      </c>
      <c r="R49" s="91">
        <v>8107.1263128399996</v>
      </c>
      <c r="S49" s="91">
        <v>1.44</v>
      </c>
      <c r="T49" s="91">
        <v>0.25</v>
      </c>
      <c r="U49" s="91">
        <f>R49/'סכום נכסי הקרן'!$C$42*100</f>
        <v>4.8986235960047288E-2</v>
      </c>
    </row>
    <row r="50" spans="2:21">
      <c r="B50" t="s">
        <v>571</v>
      </c>
      <c r="C50" t="s">
        <v>572</v>
      </c>
      <c r="D50" t="s">
        <v>103</v>
      </c>
      <c r="E50" t="s">
        <v>126</v>
      </c>
      <c r="F50" t="s">
        <v>567</v>
      </c>
      <c r="G50" t="s">
        <v>505</v>
      </c>
      <c r="H50" t="s">
        <v>542</v>
      </c>
      <c r="I50" t="s">
        <v>236</v>
      </c>
      <c r="J50" t="s">
        <v>553</v>
      </c>
      <c r="K50" s="91">
        <v>1.74</v>
      </c>
      <c r="L50" t="s">
        <v>105</v>
      </c>
      <c r="M50" s="91">
        <v>3.4</v>
      </c>
      <c r="N50" s="91">
        <v>1.02</v>
      </c>
      <c r="O50" s="91">
        <v>90.61</v>
      </c>
      <c r="P50" s="91">
        <v>107.43</v>
      </c>
      <c r="Q50" s="91">
        <v>0</v>
      </c>
      <c r="R50" s="91">
        <v>9.7342322999999994E-2</v>
      </c>
      <c r="S50" s="91">
        <v>0</v>
      </c>
      <c r="T50" s="91">
        <v>0</v>
      </c>
      <c r="U50" s="91">
        <f>R50/'סכום נכסי הקרן'!$C$42*100</f>
        <v>5.8817808177293741E-7</v>
      </c>
    </row>
    <row r="51" spans="2:21">
      <c r="B51" t="s">
        <v>573</v>
      </c>
      <c r="C51" t="s">
        <v>574</v>
      </c>
      <c r="D51" t="s">
        <v>103</v>
      </c>
      <c r="E51" t="s">
        <v>126</v>
      </c>
      <c r="F51" t="s">
        <v>567</v>
      </c>
      <c r="G51" t="s">
        <v>505</v>
      </c>
      <c r="H51" t="s">
        <v>542</v>
      </c>
      <c r="I51" t="s">
        <v>236</v>
      </c>
      <c r="J51" t="s">
        <v>575</v>
      </c>
      <c r="K51" s="91">
        <v>6.29</v>
      </c>
      <c r="L51" t="s">
        <v>105</v>
      </c>
      <c r="M51" s="91">
        <v>2.15</v>
      </c>
      <c r="N51" s="91">
        <v>2.2200000000000002</v>
      </c>
      <c r="O51" s="91">
        <v>20363321.260000002</v>
      </c>
      <c r="P51" s="91">
        <v>102.17</v>
      </c>
      <c r="Q51" s="91">
        <v>0</v>
      </c>
      <c r="R51" s="91">
        <v>20805.205331342</v>
      </c>
      <c r="S51" s="91">
        <v>2.57</v>
      </c>
      <c r="T51" s="91">
        <v>0.64</v>
      </c>
      <c r="U51" s="91">
        <f>R51/'סכום נכסי הקרן'!$C$42*100</f>
        <v>0.12571269500811921</v>
      </c>
    </row>
    <row r="52" spans="2:21">
      <c r="B52" t="s">
        <v>576</v>
      </c>
      <c r="C52" t="s">
        <v>577</v>
      </c>
      <c r="D52" t="s">
        <v>103</v>
      </c>
      <c r="E52" t="s">
        <v>126</v>
      </c>
      <c r="F52" t="s">
        <v>567</v>
      </c>
      <c r="G52" t="s">
        <v>505</v>
      </c>
      <c r="H52" t="s">
        <v>542</v>
      </c>
      <c r="I52" t="s">
        <v>236</v>
      </c>
      <c r="J52" t="s">
        <v>578</v>
      </c>
      <c r="K52" s="91">
        <v>6.89</v>
      </c>
      <c r="L52" t="s">
        <v>105</v>
      </c>
      <c r="M52" s="91">
        <v>2.35</v>
      </c>
      <c r="N52" s="91">
        <v>2.2599999999999998</v>
      </c>
      <c r="O52" s="91">
        <v>19312233.77</v>
      </c>
      <c r="P52" s="91">
        <v>102.84</v>
      </c>
      <c r="Q52" s="91">
        <v>0</v>
      </c>
      <c r="R52" s="91">
        <v>19860.701209068</v>
      </c>
      <c r="S52" s="91">
        <v>2.38</v>
      </c>
      <c r="T52" s="91">
        <v>0.62</v>
      </c>
      <c r="U52" s="91">
        <f>R52/'סכום נכסי הקרן'!$C$42*100</f>
        <v>0.12000565406493408</v>
      </c>
    </row>
    <row r="53" spans="2:21">
      <c r="B53" t="s">
        <v>579</v>
      </c>
      <c r="C53" t="s">
        <v>580</v>
      </c>
      <c r="D53" t="s">
        <v>103</v>
      </c>
      <c r="E53" t="s">
        <v>126</v>
      </c>
      <c r="F53" t="s">
        <v>567</v>
      </c>
      <c r="G53" t="s">
        <v>505</v>
      </c>
      <c r="H53" t="s">
        <v>542</v>
      </c>
      <c r="I53" t="s">
        <v>236</v>
      </c>
      <c r="J53" t="s">
        <v>581</v>
      </c>
      <c r="K53" s="91">
        <v>5.8</v>
      </c>
      <c r="L53" t="s">
        <v>105</v>
      </c>
      <c r="M53" s="91">
        <v>1.76</v>
      </c>
      <c r="N53" s="91">
        <v>1.79</v>
      </c>
      <c r="O53" s="91">
        <v>22010679.27</v>
      </c>
      <c r="P53" s="91">
        <v>101.72</v>
      </c>
      <c r="Q53" s="91">
        <v>444.96024999999997</v>
      </c>
      <c r="R53" s="91">
        <v>22834.223203443999</v>
      </c>
      <c r="S53" s="91">
        <v>2.0099999999999998</v>
      </c>
      <c r="T53" s="91">
        <v>0.71</v>
      </c>
      <c r="U53" s="91">
        <f>R53/'סכום נכסי הקרן'!$C$42*100</f>
        <v>0.13797276650750145</v>
      </c>
    </row>
    <row r="54" spans="2:21">
      <c r="B54" t="s">
        <v>582</v>
      </c>
      <c r="C54" t="s">
        <v>583</v>
      </c>
      <c r="D54" t="s">
        <v>103</v>
      </c>
      <c r="E54" t="s">
        <v>126</v>
      </c>
      <c r="F54" t="s">
        <v>584</v>
      </c>
      <c r="G54" t="s">
        <v>505</v>
      </c>
      <c r="H54" t="s">
        <v>542</v>
      </c>
      <c r="I54" t="s">
        <v>236</v>
      </c>
      <c r="J54" t="s">
        <v>585</v>
      </c>
      <c r="K54" s="91">
        <v>1.1399999999999999</v>
      </c>
      <c r="L54" t="s">
        <v>105</v>
      </c>
      <c r="M54" s="91">
        <v>3.9</v>
      </c>
      <c r="N54" s="91">
        <v>0.8</v>
      </c>
      <c r="O54" s="91">
        <v>1.94</v>
      </c>
      <c r="P54" s="91">
        <v>112.97</v>
      </c>
      <c r="Q54" s="91">
        <v>0</v>
      </c>
      <c r="R54" s="91">
        <v>2.1916180000000002E-3</v>
      </c>
      <c r="S54" s="91">
        <v>0</v>
      </c>
      <c r="T54" s="91">
        <v>0</v>
      </c>
      <c r="U54" s="91">
        <f>R54/'סכום נכסי הקרן'!$C$42*100</f>
        <v>1.3242561215834573E-8</v>
      </c>
    </row>
    <row r="55" spans="2:21">
      <c r="B55" t="s">
        <v>586</v>
      </c>
      <c r="C55" t="s">
        <v>587</v>
      </c>
      <c r="D55" t="s">
        <v>103</v>
      </c>
      <c r="E55" t="s">
        <v>126</v>
      </c>
      <c r="F55" t="s">
        <v>584</v>
      </c>
      <c r="G55" t="s">
        <v>505</v>
      </c>
      <c r="H55" t="s">
        <v>542</v>
      </c>
      <c r="I55" t="s">
        <v>236</v>
      </c>
      <c r="J55" t="s">
        <v>588</v>
      </c>
      <c r="K55" s="91">
        <v>3.84</v>
      </c>
      <c r="L55" t="s">
        <v>105</v>
      </c>
      <c r="M55" s="91">
        <v>4</v>
      </c>
      <c r="N55" s="91">
        <v>0.95</v>
      </c>
      <c r="O55" s="91">
        <v>10096051.25</v>
      </c>
      <c r="P55" s="91">
        <v>113.52</v>
      </c>
      <c r="Q55" s="91">
        <v>0</v>
      </c>
      <c r="R55" s="91">
        <v>11461.037378999999</v>
      </c>
      <c r="S55" s="91">
        <v>1.48</v>
      </c>
      <c r="T55" s="91">
        <v>0.36</v>
      </c>
      <c r="U55" s="91">
        <f>R55/'סכום נכסי הקרן'!$C$42*100</f>
        <v>6.9251798939585135E-2</v>
      </c>
    </row>
    <row r="56" spans="2:21">
      <c r="B56" t="s">
        <v>589</v>
      </c>
      <c r="C56" t="s">
        <v>590</v>
      </c>
      <c r="D56" t="s">
        <v>103</v>
      </c>
      <c r="E56" t="s">
        <v>126</v>
      </c>
      <c r="F56" t="s">
        <v>584</v>
      </c>
      <c r="G56" t="s">
        <v>505</v>
      </c>
      <c r="H56" t="s">
        <v>542</v>
      </c>
      <c r="I56" t="s">
        <v>236</v>
      </c>
      <c r="J56" t="s">
        <v>591</v>
      </c>
      <c r="K56" s="91">
        <v>7.87</v>
      </c>
      <c r="L56" t="s">
        <v>105</v>
      </c>
      <c r="M56" s="91">
        <v>3.5</v>
      </c>
      <c r="N56" s="91">
        <v>2.39</v>
      </c>
      <c r="O56" s="91">
        <v>1885732.72</v>
      </c>
      <c r="P56" s="91">
        <v>112.25</v>
      </c>
      <c r="Q56" s="91">
        <v>0</v>
      </c>
      <c r="R56" s="91">
        <v>2116.7349782000001</v>
      </c>
      <c r="S56" s="91">
        <v>0.7</v>
      </c>
      <c r="T56" s="91">
        <v>7.0000000000000007E-2</v>
      </c>
      <c r="U56" s="91">
        <f>R56/'סכום נכסי הקרן'!$C$42*100</f>
        <v>1.2790090484067826E-2</v>
      </c>
    </row>
    <row r="57" spans="2:21">
      <c r="B57" t="s">
        <v>592</v>
      </c>
      <c r="C57" t="s">
        <v>593</v>
      </c>
      <c r="D57" t="s">
        <v>103</v>
      </c>
      <c r="E57" t="s">
        <v>126</v>
      </c>
      <c r="F57" t="s">
        <v>584</v>
      </c>
      <c r="G57" t="s">
        <v>505</v>
      </c>
      <c r="H57" t="s">
        <v>542</v>
      </c>
      <c r="I57" t="s">
        <v>236</v>
      </c>
      <c r="J57" t="s">
        <v>594</v>
      </c>
      <c r="K57" s="91">
        <v>6.53</v>
      </c>
      <c r="L57" t="s">
        <v>105</v>
      </c>
      <c r="M57" s="91">
        <v>4</v>
      </c>
      <c r="N57" s="91">
        <v>1.85</v>
      </c>
      <c r="O57" s="91">
        <v>20291186.649999999</v>
      </c>
      <c r="P57" s="91">
        <v>117.02</v>
      </c>
      <c r="Q57" s="91">
        <v>0</v>
      </c>
      <c r="R57" s="91">
        <v>23744.746617829998</v>
      </c>
      <c r="S57" s="91">
        <v>2.8</v>
      </c>
      <c r="T57" s="91">
        <v>0.74</v>
      </c>
      <c r="U57" s="91">
        <f>R57/'סכום נכסי הקרן'!$C$42*100</f>
        <v>0.14347448352819456</v>
      </c>
    </row>
    <row r="58" spans="2:21">
      <c r="B58" t="s">
        <v>595</v>
      </c>
      <c r="C58" t="s">
        <v>596</v>
      </c>
      <c r="D58" t="s">
        <v>103</v>
      </c>
      <c r="E58" t="s">
        <v>126</v>
      </c>
      <c r="F58" t="s">
        <v>597</v>
      </c>
      <c r="G58" t="s">
        <v>135</v>
      </c>
      <c r="H58" t="s">
        <v>542</v>
      </c>
      <c r="I58" t="s">
        <v>236</v>
      </c>
      <c r="J58" t="s">
        <v>598</v>
      </c>
      <c r="K58" s="91">
        <v>5.4</v>
      </c>
      <c r="L58" t="s">
        <v>105</v>
      </c>
      <c r="M58" s="91">
        <v>2.2000000000000002</v>
      </c>
      <c r="N58" s="91">
        <v>1.62</v>
      </c>
      <c r="O58" s="91">
        <v>16103726.4</v>
      </c>
      <c r="P58" s="91">
        <v>103.89</v>
      </c>
      <c r="Q58" s="91">
        <v>0</v>
      </c>
      <c r="R58" s="91">
        <v>16730.161356960001</v>
      </c>
      <c r="S58" s="91">
        <v>1.83</v>
      </c>
      <c r="T58" s="91">
        <v>0.52</v>
      </c>
      <c r="U58" s="91">
        <f>R58/'סכום נכסי הקרן'!$C$42*100</f>
        <v>0.10108978203333466</v>
      </c>
    </row>
    <row r="59" spans="2:21">
      <c r="B59" t="s">
        <v>599</v>
      </c>
      <c r="C59" t="s">
        <v>600</v>
      </c>
      <c r="D59" t="s">
        <v>103</v>
      </c>
      <c r="E59" t="s">
        <v>126</v>
      </c>
      <c r="F59" t="s">
        <v>597</v>
      </c>
      <c r="G59" t="s">
        <v>135</v>
      </c>
      <c r="H59" t="s">
        <v>542</v>
      </c>
      <c r="I59" t="s">
        <v>236</v>
      </c>
      <c r="J59" t="s">
        <v>601</v>
      </c>
      <c r="K59" s="91">
        <v>2.34</v>
      </c>
      <c r="L59" t="s">
        <v>105</v>
      </c>
      <c r="M59" s="91">
        <v>3.7</v>
      </c>
      <c r="N59" s="91">
        <v>0.63</v>
      </c>
      <c r="O59" s="91">
        <v>23357156.739999998</v>
      </c>
      <c r="P59" s="91">
        <v>111.93</v>
      </c>
      <c r="Q59" s="91">
        <v>0</v>
      </c>
      <c r="R59" s="91">
        <v>26143.665539082001</v>
      </c>
      <c r="S59" s="91">
        <v>0.97</v>
      </c>
      <c r="T59" s="91">
        <v>0.81</v>
      </c>
      <c r="U59" s="91">
        <f>R59/'סכום נכסי הקרן'!$C$42*100</f>
        <v>0.15796963307820897</v>
      </c>
    </row>
    <row r="60" spans="2:21">
      <c r="B60" t="s">
        <v>602</v>
      </c>
      <c r="C60" t="s">
        <v>603</v>
      </c>
      <c r="D60" t="s">
        <v>103</v>
      </c>
      <c r="E60" t="s">
        <v>126</v>
      </c>
      <c r="F60" t="s">
        <v>604</v>
      </c>
      <c r="G60" t="s">
        <v>505</v>
      </c>
      <c r="H60" t="s">
        <v>542</v>
      </c>
      <c r="I60" t="s">
        <v>236</v>
      </c>
      <c r="J60" t="s">
        <v>605</v>
      </c>
      <c r="K60" s="91">
        <v>6.75</v>
      </c>
      <c r="L60" t="s">
        <v>105</v>
      </c>
      <c r="M60" s="91">
        <v>1.82</v>
      </c>
      <c r="N60" s="91">
        <v>1.77</v>
      </c>
      <c r="O60" s="91">
        <v>7163594.5800000001</v>
      </c>
      <c r="P60" s="91">
        <v>100.92</v>
      </c>
      <c r="Q60" s="91">
        <v>0</v>
      </c>
      <c r="R60" s="91">
        <v>7229.4996501360001</v>
      </c>
      <c r="S60" s="91">
        <v>2.72</v>
      </c>
      <c r="T60" s="91">
        <v>0.22</v>
      </c>
      <c r="U60" s="91">
        <f>R60/'סכום נכסי הקרן'!$C$42*100</f>
        <v>4.3683293200174757E-2</v>
      </c>
    </row>
    <row r="61" spans="2:21">
      <c r="B61" t="s">
        <v>606</v>
      </c>
      <c r="C61" t="s">
        <v>607</v>
      </c>
      <c r="D61" t="s">
        <v>103</v>
      </c>
      <c r="E61" t="s">
        <v>126</v>
      </c>
      <c r="F61" t="s">
        <v>516</v>
      </c>
      <c r="G61" t="s">
        <v>458</v>
      </c>
      <c r="H61" t="s">
        <v>542</v>
      </c>
      <c r="I61" t="s">
        <v>236</v>
      </c>
      <c r="J61" t="s">
        <v>553</v>
      </c>
      <c r="K61" s="91">
        <v>0.52</v>
      </c>
      <c r="L61" t="s">
        <v>105</v>
      </c>
      <c r="M61" s="91">
        <v>2.8</v>
      </c>
      <c r="N61" s="91">
        <v>-0.22</v>
      </c>
      <c r="O61" s="91">
        <v>25742915.5</v>
      </c>
      <c r="P61" s="91">
        <v>105.28</v>
      </c>
      <c r="Q61" s="91">
        <v>0</v>
      </c>
      <c r="R61" s="91">
        <v>27102.141438400002</v>
      </c>
      <c r="S61" s="91">
        <v>2.62</v>
      </c>
      <c r="T61" s="91">
        <v>0.84</v>
      </c>
      <c r="U61" s="91">
        <f>R61/'סכום נכסי הקרן'!$C$42*100</f>
        <v>0.16376109663190339</v>
      </c>
    </row>
    <row r="62" spans="2:21">
      <c r="B62" t="s">
        <v>608</v>
      </c>
      <c r="C62" t="s">
        <v>609</v>
      </c>
      <c r="D62" t="s">
        <v>103</v>
      </c>
      <c r="E62" t="s">
        <v>126</v>
      </c>
      <c r="F62" t="s">
        <v>516</v>
      </c>
      <c r="G62" t="s">
        <v>458</v>
      </c>
      <c r="H62" t="s">
        <v>542</v>
      </c>
      <c r="I62" t="s">
        <v>236</v>
      </c>
      <c r="J62" t="s">
        <v>610</v>
      </c>
      <c r="K62" s="91">
        <v>1.2</v>
      </c>
      <c r="L62" t="s">
        <v>105</v>
      </c>
      <c r="M62" s="91">
        <v>4.2</v>
      </c>
      <c r="N62" s="91">
        <v>0.05</v>
      </c>
      <c r="O62" s="91">
        <v>588674.31000000006</v>
      </c>
      <c r="P62" s="91">
        <v>129.29</v>
      </c>
      <c r="Q62" s="91">
        <v>0</v>
      </c>
      <c r="R62" s="91">
        <v>761.09701539900004</v>
      </c>
      <c r="S62" s="91">
        <v>0.75</v>
      </c>
      <c r="T62" s="91">
        <v>0.02</v>
      </c>
      <c r="U62" s="91">
        <f>R62/'סכום נכסי הקרן'!$C$42*100</f>
        <v>4.5988278147059596E-3</v>
      </c>
    </row>
    <row r="63" spans="2:21">
      <c r="B63" t="s">
        <v>611</v>
      </c>
      <c r="C63" t="s">
        <v>612</v>
      </c>
      <c r="D63" t="s">
        <v>103</v>
      </c>
      <c r="E63" t="s">
        <v>126</v>
      </c>
      <c r="F63" t="s">
        <v>516</v>
      </c>
      <c r="G63" t="s">
        <v>458</v>
      </c>
      <c r="H63" t="s">
        <v>542</v>
      </c>
      <c r="I63" t="s">
        <v>236</v>
      </c>
      <c r="J63" t="s">
        <v>613</v>
      </c>
      <c r="K63" s="91">
        <v>1.05</v>
      </c>
      <c r="L63" t="s">
        <v>105</v>
      </c>
      <c r="M63" s="91">
        <v>3.1</v>
      </c>
      <c r="N63" s="91">
        <v>0.22</v>
      </c>
      <c r="O63" s="91">
        <v>10154683.939999999</v>
      </c>
      <c r="P63" s="91">
        <v>112.54</v>
      </c>
      <c r="Q63" s="91">
        <v>0</v>
      </c>
      <c r="R63" s="91">
        <v>11428.081306075999</v>
      </c>
      <c r="S63" s="91">
        <v>1.97</v>
      </c>
      <c r="T63" s="91">
        <v>0.35</v>
      </c>
      <c r="U63" s="91">
        <f>R63/'סכום נכסי הקרן'!$C$42*100</f>
        <v>6.9052666238024196E-2</v>
      </c>
    </row>
    <row r="64" spans="2:21">
      <c r="B64" t="s">
        <v>614</v>
      </c>
      <c r="C64" t="s">
        <v>615</v>
      </c>
      <c r="D64" t="s">
        <v>103</v>
      </c>
      <c r="E64" t="s">
        <v>126</v>
      </c>
      <c r="F64" t="s">
        <v>457</v>
      </c>
      <c r="G64" t="s">
        <v>458</v>
      </c>
      <c r="H64" t="s">
        <v>542</v>
      </c>
      <c r="I64" t="s">
        <v>236</v>
      </c>
      <c r="J64" t="s">
        <v>616</v>
      </c>
      <c r="K64" s="91">
        <v>2.0099999999999998</v>
      </c>
      <c r="L64" t="s">
        <v>105</v>
      </c>
      <c r="M64" s="91">
        <v>4</v>
      </c>
      <c r="N64" s="91">
        <v>0.43</v>
      </c>
      <c r="O64" s="91">
        <v>32631856.129999999</v>
      </c>
      <c r="P64" s="91">
        <v>117.4</v>
      </c>
      <c r="Q64" s="91">
        <v>0</v>
      </c>
      <c r="R64" s="91">
        <v>38309.799096620001</v>
      </c>
      <c r="S64" s="91">
        <v>2.42</v>
      </c>
      <c r="T64" s="91">
        <v>1.19</v>
      </c>
      <c r="U64" s="91">
        <f>R64/'סכום נכסי הקרן'!$C$42*100</f>
        <v>0.23148188219996113</v>
      </c>
    </row>
    <row r="65" spans="2:21">
      <c r="B65" t="s">
        <v>617</v>
      </c>
      <c r="C65" t="s">
        <v>618</v>
      </c>
      <c r="D65" t="s">
        <v>103</v>
      </c>
      <c r="E65" t="s">
        <v>126</v>
      </c>
      <c r="F65" t="s">
        <v>619</v>
      </c>
      <c r="G65" t="s">
        <v>458</v>
      </c>
      <c r="H65" t="s">
        <v>542</v>
      </c>
      <c r="I65" t="s">
        <v>236</v>
      </c>
      <c r="J65" t="s">
        <v>620</v>
      </c>
      <c r="K65" s="91">
        <v>2.2599999999999998</v>
      </c>
      <c r="L65" t="s">
        <v>105</v>
      </c>
      <c r="M65" s="91">
        <v>4.75</v>
      </c>
      <c r="N65" s="91">
        <v>0.57999999999999996</v>
      </c>
      <c r="O65" s="91">
        <v>3614315.21</v>
      </c>
      <c r="P65" s="91">
        <v>130.81</v>
      </c>
      <c r="Q65" s="91">
        <v>0</v>
      </c>
      <c r="R65" s="91">
        <v>4727.8857262009997</v>
      </c>
      <c r="S65" s="91">
        <v>1.25</v>
      </c>
      <c r="T65" s="91">
        <v>0.15</v>
      </c>
      <c r="U65" s="91">
        <f>R65/'סכום נכסי הקרן'!$C$42*100</f>
        <v>2.8567622711023193E-2</v>
      </c>
    </row>
    <row r="66" spans="2:21">
      <c r="B66" t="s">
        <v>621</v>
      </c>
      <c r="C66" t="s">
        <v>622</v>
      </c>
      <c r="D66" t="s">
        <v>103</v>
      </c>
      <c r="E66" t="s">
        <v>126</v>
      </c>
      <c r="F66" t="s">
        <v>619</v>
      </c>
      <c r="G66" t="s">
        <v>458</v>
      </c>
      <c r="H66" t="s">
        <v>542</v>
      </c>
      <c r="I66" t="s">
        <v>236</v>
      </c>
      <c r="J66" t="s">
        <v>623</v>
      </c>
      <c r="K66" s="91">
        <v>0.91</v>
      </c>
      <c r="L66" t="s">
        <v>105</v>
      </c>
      <c r="M66" s="91">
        <v>5.25</v>
      </c>
      <c r="N66" s="91">
        <v>-0.05</v>
      </c>
      <c r="O66" s="91">
        <v>1764159.25</v>
      </c>
      <c r="P66" s="91">
        <v>130.5</v>
      </c>
      <c r="Q66" s="91">
        <v>0</v>
      </c>
      <c r="R66" s="91">
        <v>2302.22782125</v>
      </c>
      <c r="S66" s="91">
        <v>1.47</v>
      </c>
      <c r="T66" s="91">
        <v>7.0000000000000007E-2</v>
      </c>
      <c r="U66" s="91">
        <f>R66/'סכום נכסי הקרן'!$C$42*100</f>
        <v>1.3910906396872346E-2</v>
      </c>
    </row>
    <row r="67" spans="2:21">
      <c r="B67" t="s">
        <v>624</v>
      </c>
      <c r="C67" t="s">
        <v>625</v>
      </c>
      <c r="D67" t="s">
        <v>103</v>
      </c>
      <c r="E67" t="s">
        <v>126</v>
      </c>
      <c r="F67" t="s">
        <v>626</v>
      </c>
      <c r="G67" t="s">
        <v>458</v>
      </c>
      <c r="H67" t="s">
        <v>542</v>
      </c>
      <c r="I67" t="s">
        <v>236</v>
      </c>
      <c r="J67" t="s">
        <v>627</v>
      </c>
      <c r="K67" s="91">
        <v>5.28</v>
      </c>
      <c r="L67" t="s">
        <v>105</v>
      </c>
      <c r="M67" s="91">
        <v>1.5</v>
      </c>
      <c r="N67" s="91">
        <v>1.21</v>
      </c>
      <c r="O67" s="91">
        <v>15561717.83</v>
      </c>
      <c r="P67" s="91">
        <v>103.21</v>
      </c>
      <c r="Q67" s="91">
        <v>0</v>
      </c>
      <c r="R67" s="91">
        <v>16061.248972343001</v>
      </c>
      <c r="S67" s="91">
        <v>2.79</v>
      </c>
      <c r="T67" s="91">
        <v>0.5</v>
      </c>
      <c r="U67" s="91">
        <f>R67/'סכום נכסי הקרן'!$C$42*100</f>
        <v>9.7047967628944604E-2</v>
      </c>
    </row>
    <row r="68" spans="2:21">
      <c r="B68" t="s">
        <v>628</v>
      </c>
      <c r="C68" t="s">
        <v>629</v>
      </c>
      <c r="D68" t="s">
        <v>103</v>
      </c>
      <c r="E68" t="s">
        <v>126</v>
      </c>
      <c r="F68" t="s">
        <v>626</v>
      </c>
      <c r="G68" t="s">
        <v>458</v>
      </c>
      <c r="H68" t="s">
        <v>542</v>
      </c>
      <c r="I68" t="s">
        <v>236</v>
      </c>
      <c r="J68" t="s">
        <v>553</v>
      </c>
      <c r="K68" s="91">
        <v>2.5099999999999998</v>
      </c>
      <c r="L68" t="s">
        <v>105</v>
      </c>
      <c r="M68" s="91">
        <v>3.55</v>
      </c>
      <c r="N68" s="91">
        <v>0.4</v>
      </c>
      <c r="O68" s="91">
        <v>5942992.0199999996</v>
      </c>
      <c r="P68" s="91">
        <v>118.57</v>
      </c>
      <c r="Q68" s="91">
        <v>0</v>
      </c>
      <c r="R68" s="91">
        <v>7046.6056381139997</v>
      </c>
      <c r="S68" s="91">
        <v>1.67</v>
      </c>
      <c r="T68" s="91">
        <v>0.22</v>
      </c>
      <c r="U68" s="91">
        <f>R68/'סכום נכסי הקרן'!$C$42*100</f>
        <v>4.2578180379322345E-2</v>
      </c>
    </row>
    <row r="69" spans="2:21">
      <c r="B69" t="s">
        <v>630</v>
      </c>
      <c r="C69" t="s">
        <v>631</v>
      </c>
      <c r="D69" t="s">
        <v>103</v>
      </c>
      <c r="E69" t="s">
        <v>126</v>
      </c>
      <c r="F69" t="s">
        <v>626</v>
      </c>
      <c r="G69" t="s">
        <v>458</v>
      </c>
      <c r="H69" t="s">
        <v>542</v>
      </c>
      <c r="I69" t="s">
        <v>236</v>
      </c>
      <c r="J69" t="s">
        <v>632</v>
      </c>
      <c r="K69" s="91">
        <v>1.42</v>
      </c>
      <c r="L69" t="s">
        <v>105</v>
      </c>
      <c r="M69" s="91">
        <v>4.6500000000000004</v>
      </c>
      <c r="N69" s="91">
        <v>0.37</v>
      </c>
      <c r="O69" s="91">
        <v>3068898.19</v>
      </c>
      <c r="P69" s="91">
        <v>128.44</v>
      </c>
      <c r="Q69" s="91">
        <v>0</v>
      </c>
      <c r="R69" s="91">
        <v>3941.6928352360001</v>
      </c>
      <c r="S69" s="91">
        <v>1.4</v>
      </c>
      <c r="T69" s="91">
        <v>0.12</v>
      </c>
      <c r="U69" s="91">
        <f>R69/'סכום נכסי הקרן'!$C$42*100</f>
        <v>2.3817156395242817E-2</v>
      </c>
    </row>
    <row r="70" spans="2:21">
      <c r="B70" t="s">
        <v>633</v>
      </c>
      <c r="C70" t="s">
        <v>634</v>
      </c>
      <c r="D70" t="s">
        <v>103</v>
      </c>
      <c r="E70" t="s">
        <v>126</v>
      </c>
      <c r="F70" t="s">
        <v>635</v>
      </c>
      <c r="G70" t="s">
        <v>636</v>
      </c>
      <c r="H70" t="s">
        <v>542</v>
      </c>
      <c r="I70" t="s">
        <v>236</v>
      </c>
      <c r="J70" t="s">
        <v>637</v>
      </c>
      <c r="K70" s="91">
        <v>1.96</v>
      </c>
      <c r="L70" t="s">
        <v>105</v>
      </c>
      <c r="M70" s="91">
        <v>4.6500000000000004</v>
      </c>
      <c r="N70" s="91">
        <v>0.72</v>
      </c>
      <c r="O70" s="91">
        <v>82055.429999999993</v>
      </c>
      <c r="P70" s="91">
        <v>130.33000000000001</v>
      </c>
      <c r="Q70" s="91">
        <v>0</v>
      </c>
      <c r="R70" s="91">
        <v>106.942841919</v>
      </c>
      <c r="S70" s="91">
        <v>0.11</v>
      </c>
      <c r="T70" s="91">
        <v>0</v>
      </c>
      <c r="U70" s="91">
        <f>R70/'סכום נכסי הקרן'!$C$42*100</f>
        <v>6.4618794457231012E-4</v>
      </c>
    </row>
    <row r="71" spans="2:21">
      <c r="B71" t="s">
        <v>638</v>
      </c>
      <c r="C71" t="s">
        <v>639</v>
      </c>
      <c r="D71" t="s">
        <v>103</v>
      </c>
      <c r="E71" t="s">
        <v>126</v>
      </c>
      <c r="F71" t="s">
        <v>640</v>
      </c>
      <c r="G71" t="s">
        <v>505</v>
      </c>
      <c r="H71" t="s">
        <v>542</v>
      </c>
      <c r="I71" t="s">
        <v>236</v>
      </c>
      <c r="J71" t="s">
        <v>553</v>
      </c>
      <c r="K71" s="91">
        <v>2.1</v>
      </c>
      <c r="L71" t="s">
        <v>105</v>
      </c>
      <c r="M71" s="91">
        <v>3.64</v>
      </c>
      <c r="N71" s="91">
        <v>0.83</v>
      </c>
      <c r="O71" s="91">
        <v>790200.71</v>
      </c>
      <c r="P71" s="91">
        <v>117.25</v>
      </c>
      <c r="Q71" s="91">
        <v>0</v>
      </c>
      <c r="R71" s="91">
        <v>926.51033247500004</v>
      </c>
      <c r="S71" s="91">
        <v>1.08</v>
      </c>
      <c r="T71" s="91">
        <v>0.03</v>
      </c>
      <c r="U71" s="91">
        <f>R71/'סכום נכסי הקרן'!$C$42*100</f>
        <v>5.5983158538136808E-3</v>
      </c>
    </row>
    <row r="72" spans="2:21">
      <c r="B72" t="s">
        <v>641</v>
      </c>
      <c r="C72" t="s">
        <v>642</v>
      </c>
      <c r="D72" t="s">
        <v>103</v>
      </c>
      <c r="E72" t="s">
        <v>126</v>
      </c>
      <c r="F72" t="s">
        <v>643</v>
      </c>
      <c r="G72" t="s">
        <v>644</v>
      </c>
      <c r="H72" t="s">
        <v>645</v>
      </c>
      <c r="I72" t="s">
        <v>153</v>
      </c>
      <c r="J72" t="s">
        <v>646</v>
      </c>
      <c r="K72" s="91">
        <v>5.84</v>
      </c>
      <c r="L72" t="s">
        <v>105</v>
      </c>
      <c r="M72" s="91">
        <v>4.5</v>
      </c>
      <c r="N72" s="91">
        <v>1.51</v>
      </c>
      <c r="O72" s="91">
        <v>66428911.280000001</v>
      </c>
      <c r="P72" s="91">
        <v>122.5</v>
      </c>
      <c r="Q72" s="91">
        <v>0</v>
      </c>
      <c r="R72" s="91">
        <v>81375.416318000003</v>
      </c>
      <c r="S72" s="91">
        <v>2.2599999999999998</v>
      </c>
      <c r="T72" s="91">
        <v>2.52</v>
      </c>
      <c r="U72" s="91">
        <f>R72/'סכום נכסי הקרן'!$C$42*100</f>
        <v>0.49170016492615898</v>
      </c>
    </row>
    <row r="73" spans="2:21">
      <c r="B73" t="s">
        <v>647</v>
      </c>
      <c r="C73" t="s">
        <v>648</v>
      </c>
      <c r="D73" t="s">
        <v>103</v>
      </c>
      <c r="E73" t="s">
        <v>126</v>
      </c>
      <c r="F73" t="s">
        <v>643</v>
      </c>
      <c r="G73" t="s">
        <v>644</v>
      </c>
      <c r="H73" t="s">
        <v>645</v>
      </c>
      <c r="I73" t="s">
        <v>153</v>
      </c>
      <c r="J73" t="s">
        <v>649</v>
      </c>
      <c r="K73" s="91">
        <v>7.73</v>
      </c>
      <c r="L73" t="s">
        <v>105</v>
      </c>
      <c r="M73" s="91">
        <v>3.85</v>
      </c>
      <c r="N73" s="91">
        <v>2.02</v>
      </c>
      <c r="O73" s="91">
        <v>25519112.25</v>
      </c>
      <c r="P73" s="91">
        <v>116.97</v>
      </c>
      <c r="Q73" s="91">
        <v>0</v>
      </c>
      <c r="R73" s="91">
        <v>29849.705598824999</v>
      </c>
      <c r="S73" s="91">
        <v>0.94</v>
      </c>
      <c r="T73" s="91">
        <v>0.93</v>
      </c>
      <c r="U73" s="91">
        <f>R73/'סכום נכסי הקרן'!$C$42*100</f>
        <v>0.18036288881870838</v>
      </c>
    </row>
    <row r="74" spans="2:21">
      <c r="B74" t="s">
        <v>650</v>
      </c>
      <c r="C74" t="s">
        <v>651</v>
      </c>
      <c r="D74" t="s">
        <v>103</v>
      </c>
      <c r="E74" t="s">
        <v>126</v>
      </c>
      <c r="F74" t="s">
        <v>643</v>
      </c>
      <c r="G74" t="s">
        <v>644</v>
      </c>
      <c r="H74" t="s">
        <v>645</v>
      </c>
      <c r="I74" t="s">
        <v>153</v>
      </c>
      <c r="J74" t="s">
        <v>652</v>
      </c>
      <c r="K74" s="91">
        <v>10.42</v>
      </c>
      <c r="L74" t="s">
        <v>105</v>
      </c>
      <c r="M74" s="91">
        <v>2.39</v>
      </c>
      <c r="N74" s="91">
        <v>2.63</v>
      </c>
      <c r="O74" s="91">
        <v>25674664.079999998</v>
      </c>
      <c r="P74" s="91">
        <v>98.03</v>
      </c>
      <c r="Q74" s="91">
        <v>0</v>
      </c>
      <c r="R74" s="91">
        <v>25168.873197624001</v>
      </c>
      <c r="S74" s="91">
        <v>2.0699999999999998</v>
      </c>
      <c r="T74" s="91">
        <v>0.78</v>
      </c>
      <c r="U74" s="91">
        <f>R74/'סכום נכסי הקרן'!$C$42*100</f>
        <v>0.15207957958600171</v>
      </c>
    </row>
    <row r="75" spans="2:21">
      <c r="B75" t="s">
        <v>653</v>
      </c>
      <c r="C75" t="s">
        <v>654</v>
      </c>
      <c r="D75" t="s">
        <v>103</v>
      </c>
      <c r="E75" t="s">
        <v>126</v>
      </c>
      <c r="F75" t="s">
        <v>655</v>
      </c>
      <c r="G75" t="s">
        <v>458</v>
      </c>
      <c r="H75" t="s">
        <v>542</v>
      </c>
      <c r="I75" t="s">
        <v>236</v>
      </c>
      <c r="J75" t="s">
        <v>553</v>
      </c>
      <c r="K75" s="91">
        <v>1.9</v>
      </c>
      <c r="L75" t="s">
        <v>105</v>
      </c>
      <c r="M75" s="91">
        <v>3.85</v>
      </c>
      <c r="N75" s="91">
        <v>0.38</v>
      </c>
      <c r="O75" s="91">
        <v>5017964.8600000003</v>
      </c>
      <c r="P75" s="91">
        <v>115.73</v>
      </c>
      <c r="Q75" s="91">
        <v>0</v>
      </c>
      <c r="R75" s="91">
        <v>5807.2907324779999</v>
      </c>
      <c r="S75" s="91">
        <v>1.18</v>
      </c>
      <c r="T75" s="91">
        <v>0.18</v>
      </c>
      <c r="U75" s="91">
        <f>R75/'סכום נכסי הקרן'!$C$42*100</f>
        <v>3.5089784361594364E-2</v>
      </c>
    </row>
    <row r="76" spans="2:21">
      <c r="B76" t="s">
        <v>656</v>
      </c>
      <c r="C76" t="s">
        <v>657</v>
      </c>
      <c r="D76" t="s">
        <v>103</v>
      </c>
      <c r="E76" t="s">
        <v>126</v>
      </c>
      <c r="F76" t="s">
        <v>658</v>
      </c>
      <c r="G76" t="s">
        <v>636</v>
      </c>
      <c r="H76" t="s">
        <v>542</v>
      </c>
      <c r="I76" t="s">
        <v>236</v>
      </c>
      <c r="J76" t="s">
        <v>659</v>
      </c>
      <c r="K76" s="91">
        <v>1.38</v>
      </c>
      <c r="L76" t="s">
        <v>105</v>
      </c>
      <c r="M76" s="91">
        <v>4.8899999999999997</v>
      </c>
      <c r="N76" s="91">
        <v>0.55000000000000004</v>
      </c>
      <c r="O76" s="91">
        <v>162480.71</v>
      </c>
      <c r="P76" s="91">
        <v>129.99</v>
      </c>
      <c r="Q76" s="91">
        <v>0</v>
      </c>
      <c r="R76" s="91">
        <v>211.20867492900001</v>
      </c>
      <c r="S76" s="91">
        <v>0.28999999999999998</v>
      </c>
      <c r="T76" s="91">
        <v>0.01</v>
      </c>
      <c r="U76" s="91">
        <f>R76/'סכום נכסי הקרן'!$C$42*100</f>
        <v>1.2762004177108361E-3</v>
      </c>
    </row>
    <row r="77" spans="2:21">
      <c r="B77" t="s">
        <v>660</v>
      </c>
      <c r="C77" t="s">
        <v>661</v>
      </c>
      <c r="D77" t="s">
        <v>103</v>
      </c>
      <c r="E77" t="s">
        <v>126</v>
      </c>
      <c r="F77" t="s">
        <v>457</v>
      </c>
      <c r="G77" t="s">
        <v>458</v>
      </c>
      <c r="H77" t="s">
        <v>542</v>
      </c>
      <c r="I77" t="s">
        <v>236</v>
      </c>
      <c r="J77" t="s">
        <v>380</v>
      </c>
      <c r="K77" s="91">
        <v>4.41</v>
      </c>
      <c r="L77" t="s">
        <v>105</v>
      </c>
      <c r="M77" s="91">
        <v>1.64</v>
      </c>
      <c r="N77" s="91">
        <v>1.89</v>
      </c>
      <c r="O77" s="91">
        <v>306.87</v>
      </c>
      <c r="P77" s="91">
        <v>4977000</v>
      </c>
      <c r="Q77" s="91">
        <v>0</v>
      </c>
      <c r="R77" s="91">
        <v>15272.919900000001</v>
      </c>
      <c r="S77" s="91">
        <v>0</v>
      </c>
      <c r="T77" s="91">
        <v>0.47</v>
      </c>
      <c r="U77" s="91">
        <f>R77/'סכום נכסי הקרן'!$C$42*100</f>
        <v>9.2284593720387428E-2</v>
      </c>
    </row>
    <row r="78" spans="2:21">
      <c r="B78" t="s">
        <v>662</v>
      </c>
      <c r="C78" t="s">
        <v>663</v>
      </c>
      <c r="D78" t="s">
        <v>103</v>
      </c>
      <c r="E78" t="s">
        <v>126</v>
      </c>
      <c r="F78" t="s">
        <v>457</v>
      </c>
      <c r="G78" t="s">
        <v>458</v>
      </c>
      <c r="H78" t="s">
        <v>542</v>
      </c>
      <c r="I78" t="s">
        <v>236</v>
      </c>
      <c r="J78" t="s">
        <v>380</v>
      </c>
      <c r="K78" s="91">
        <v>8.3800000000000008</v>
      </c>
      <c r="L78" t="s">
        <v>105</v>
      </c>
      <c r="M78" s="91">
        <v>2.78</v>
      </c>
      <c r="N78" s="91">
        <v>3.2</v>
      </c>
      <c r="O78" s="91">
        <v>117.13</v>
      </c>
      <c r="P78" s="91">
        <v>4878249.1900000004</v>
      </c>
      <c r="Q78" s="91">
        <v>0</v>
      </c>
      <c r="R78" s="91">
        <v>5713.8932762470004</v>
      </c>
      <c r="S78" s="91">
        <v>0</v>
      </c>
      <c r="T78" s="91">
        <v>0.18</v>
      </c>
      <c r="U78" s="91">
        <f>R78/'סכום נכסי הקרן'!$C$42*100</f>
        <v>3.4525442614290656E-2</v>
      </c>
    </row>
    <row r="79" spans="2:21">
      <c r="B79" t="s">
        <v>664</v>
      </c>
      <c r="C79" t="s">
        <v>665</v>
      </c>
      <c r="D79" t="s">
        <v>103</v>
      </c>
      <c r="E79" t="s">
        <v>126</v>
      </c>
      <c r="F79" t="s">
        <v>457</v>
      </c>
      <c r="G79" t="s">
        <v>458</v>
      </c>
      <c r="H79" t="s">
        <v>542</v>
      </c>
      <c r="I79" t="s">
        <v>236</v>
      </c>
      <c r="J79" t="s">
        <v>520</v>
      </c>
      <c r="K79" s="91">
        <v>1.54</v>
      </c>
      <c r="L79" t="s">
        <v>105</v>
      </c>
      <c r="M79" s="91">
        <v>5</v>
      </c>
      <c r="N79" s="91">
        <v>0.41</v>
      </c>
      <c r="O79" s="91">
        <v>20283870.989999998</v>
      </c>
      <c r="P79" s="91">
        <v>119.44</v>
      </c>
      <c r="Q79" s="91">
        <v>0</v>
      </c>
      <c r="R79" s="91">
        <v>24227.055510456001</v>
      </c>
      <c r="S79" s="91">
        <v>2.0299999999999998</v>
      </c>
      <c r="T79" s="91">
        <v>0.75</v>
      </c>
      <c r="U79" s="91">
        <f>R79/'סכום נכסי הקרן'!$C$42*100</f>
        <v>0.14638877107079604</v>
      </c>
    </row>
    <row r="80" spans="2:21">
      <c r="B80" t="s">
        <v>666</v>
      </c>
      <c r="C80" t="s">
        <v>667</v>
      </c>
      <c r="D80" t="s">
        <v>103</v>
      </c>
      <c r="E80" t="s">
        <v>126</v>
      </c>
      <c r="F80" t="s">
        <v>489</v>
      </c>
      <c r="G80" t="s">
        <v>458</v>
      </c>
      <c r="H80" t="s">
        <v>542</v>
      </c>
      <c r="I80" t="s">
        <v>236</v>
      </c>
      <c r="J80" t="s">
        <v>668</v>
      </c>
      <c r="K80" s="91">
        <v>1.44</v>
      </c>
      <c r="L80" t="s">
        <v>105</v>
      </c>
      <c r="M80" s="91">
        <v>6.5</v>
      </c>
      <c r="N80" s="91">
        <v>0.63</v>
      </c>
      <c r="O80" s="91">
        <v>41008027.770000003</v>
      </c>
      <c r="P80" s="91">
        <v>121.26</v>
      </c>
      <c r="Q80" s="91">
        <v>154.18593000000001</v>
      </c>
      <c r="R80" s="91">
        <v>49880.520403902003</v>
      </c>
      <c r="S80" s="91">
        <v>2.6</v>
      </c>
      <c r="T80" s="91">
        <v>1.55</v>
      </c>
      <c r="U80" s="91">
        <f>R80/'סכום נכסי הקרן'!$C$42*100</f>
        <v>0.30139643173507319</v>
      </c>
    </row>
    <row r="81" spans="2:21">
      <c r="B81" t="s">
        <v>669</v>
      </c>
      <c r="C81" t="s">
        <v>670</v>
      </c>
      <c r="D81" t="s">
        <v>103</v>
      </c>
      <c r="E81" t="s">
        <v>126</v>
      </c>
      <c r="F81" t="s">
        <v>671</v>
      </c>
      <c r="G81" t="s">
        <v>672</v>
      </c>
      <c r="H81" t="s">
        <v>542</v>
      </c>
      <c r="I81" t="s">
        <v>236</v>
      </c>
      <c r="J81" t="s">
        <v>673</v>
      </c>
      <c r="K81" s="91">
        <v>0.24</v>
      </c>
      <c r="L81" t="s">
        <v>105</v>
      </c>
      <c r="M81" s="91">
        <v>5.2</v>
      </c>
      <c r="N81" s="91">
        <v>2.38</v>
      </c>
      <c r="O81" s="91">
        <v>46.79</v>
      </c>
      <c r="P81" s="91">
        <v>130.16</v>
      </c>
      <c r="Q81" s="91">
        <v>0</v>
      </c>
      <c r="R81" s="91">
        <v>6.0901864E-2</v>
      </c>
      <c r="S81" s="91">
        <v>0</v>
      </c>
      <c r="T81" s="91">
        <v>0</v>
      </c>
      <c r="U81" s="91">
        <f>R81/'סכום נכסי הקרן'!$C$42*100</f>
        <v>3.6799143928295525E-7</v>
      </c>
    </row>
    <row r="82" spans="2:21">
      <c r="B82" t="s">
        <v>674</v>
      </c>
      <c r="C82" t="s">
        <v>675</v>
      </c>
      <c r="D82" t="s">
        <v>103</v>
      </c>
      <c r="E82" t="s">
        <v>126</v>
      </c>
      <c r="F82" t="s">
        <v>567</v>
      </c>
      <c r="G82" t="s">
        <v>505</v>
      </c>
      <c r="H82" t="s">
        <v>676</v>
      </c>
      <c r="I82" t="s">
        <v>236</v>
      </c>
      <c r="J82" t="s">
        <v>677</v>
      </c>
      <c r="K82" s="91">
        <v>2.31</v>
      </c>
      <c r="L82" t="s">
        <v>105</v>
      </c>
      <c r="M82" s="91">
        <v>5.85</v>
      </c>
      <c r="N82" s="91">
        <v>0.96</v>
      </c>
      <c r="O82" s="91">
        <v>7873390.6799999997</v>
      </c>
      <c r="P82" s="91">
        <v>121.82</v>
      </c>
      <c r="Q82" s="91">
        <v>0</v>
      </c>
      <c r="R82" s="91">
        <v>9591.3645263760009</v>
      </c>
      <c r="S82" s="91">
        <v>0.74</v>
      </c>
      <c r="T82" s="91">
        <v>0.3</v>
      </c>
      <c r="U82" s="91">
        <f>R82/'סכום נכסי הקרן'!$C$42*100</f>
        <v>5.7954548595566549E-2</v>
      </c>
    </row>
    <row r="83" spans="2:21">
      <c r="B83" t="s">
        <v>678</v>
      </c>
      <c r="C83" t="s">
        <v>679</v>
      </c>
      <c r="D83" t="s">
        <v>103</v>
      </c>
      <c r="E83" t="s">
        <v>126</v>
      </c>
      <c r="F83" t="s">
        <v>567</v>
      </c>
      <c r="G83" t="s">
        <v>505</v>
      </c>
      <c r="H83" t="s">
        <v>676</v>
      </c>
      <c r="I83" t="s">
        <v>236</v>
      </c>
      <c r="J83" t="s">
        <v>553</v>
      </c>
      <c r="K83" s="91">
        <v>2.63</v>
      </c>
      <c r="L83" t="s">
        <v>105</v>
      </c>
      <c r="M83" s="91">
        <v>4.9000000000000004</v>
      </c>
      <c r="N83" s="91">
        <v>1.05</v>
      </c>
      <c r="O83" s="91">
        <v>9669133.75</v>
      </c>
      <c r="P83" s="91">
        <v>115.35</v>
      </c>
      <c r="Q83" s="91">
        <v>0</v>
      </c>
      <c r="R83" s="91">
        <v>11153.345780625001</v>
      </c>
      <c r="S83" s="91">
        <v>1.45</v>
      </c>
      <c r="T83" s="91">
        <v>0.35</v>
      </c>
      <c r="U83" s="91">
        <f>R83/'סכום נכסי הקרן'!$C$42*100</f>
        <v>6.7392613247973326E-2</v>
      </c>
    </row>
    <row r="84" spans="2:21">
      <c r="B84" t="s">
        <v>680</v>
      </c>
      <c r="C84" t="s">
        <v>681</v>
      </c>
      <c r="D84" t="s">
        <v>103</v>
      </c>
      <c r="E84" t="s">
        <v>126</v>
      </c>
      <c r="F84" t="s">
        <v>567</v>
      </c>
      <c r="G84" t="s">
        <v>505</v>
      </c>
      <c r="H84" t="s">
        <v>676</v>
      </c>
      <c r="I84" t="s">
        <v>236</v>
      </c>
      <c r="J84" t="s">
        <v>581</v>
      </c>
      <c r="K84" s="91">
        <v>5.71</v>
      </c>
      <c r="L84" t="s">
        <v>105</v>
      </c>
      <c r="M84" s="91">
        <v>2.2999999999999998</v>
      </c>
      <c r="N84" s="91">
        <v>2.46</v>
      </c>
      <c r="O84" s="91">
        <v>2649602.9700000002</v>
      </c>
      <c r="P84" s="91">
        <v>101</v>
      </c>
      <c r="Q84" s="91">
        <v>60.723680000000002</v>
      </c>
      <c r="R84" s="91">
        <v>2736.8226797000002</v>
      </c>
      <c r="S84" s="91">
        <v>0.19</v>
      </c>
      <c r="T84" s="91">
        <v>0.08</v>
      </c>
      <c r="U84" s="91">
        <f>R84/'סכום נכסי הקרן'!$C$42*100</f>
        <v>1.6536888213553487E-2</v>
      </c>
    </row>
    <row r="85" spans="2:21">
      <c r="B85" t="s">
        <v>682</v>
      </c>
      <c r="C85" t="s">
        <v>683</v>
      </c>
      <c r="D85" t="s">
        <v>103</v>
      </c>
      <c r="E85" t="s">
        <v>126</v>
      </c>
      <c r="F85" t="s">
        <v>567</v>
      </c>
      <c r="G85" t="s">
        <v>505</v>
      </c>
      <c r="H85" t="s">
        <v>676</v>
      </c>
      <c r="I85" t="s">
        <v>236</v>
      </c>
      <c r="J85" t="s">
        <v>349</v>
      </c>
      <c r="K85" s="91">
        <v>7.09</v>
      </c>
      <c r="L85" t="s">
        <v>105</v>
      </c>
      <c r="M85" s="91">
        <v>2.25</v>
      </c>
      <c r="N85" s="91">
        <v>3.33</v>
      </c>
      <c r="O85" s="91">
        <v>5500207.5999999996</v>
      </c>
      <c r="P85" s="91">
        <v>94.99</v>
      </c>
      <c r="Q85" s="91">
        <v>143.43022999999999</v>
      </c>
      <c r="R85" s="91">
        <v>5368.0774292400001</v>
      </c>
      <c r="S85" s="91">
        <v>2.97</v>
      </c>
      <c r="T85" s="91">
        <v>0.17</v>
      </c>
      <c r="U85" s="91">
        <f>R85/'סכום נכסי הקרן'!$C$42*100</f>
        <v>3.2435896204562373E-2</v>
      </c>
    </row>
    <row r="86" spans="2:21">
      <c r="B86" t="s">
        <v>684</v>
      </c>
      <c r="C86" t="s">
        <v>685</v>
      </c>
      <c r="D86" t="s">
        <v>103</v>
      </c>
      <c r="E86" t="s">
        <v>126</v>
      </c>
      <c r="F86" t="s">
        <v>686</v>
      </c>
      <c r="G86" t="s">
        <v>644</v>
      </c>
      <c r="H86" t="s">
        <v>676</v>
      </c>
      <c r="I86" t="s">
        <v>236</v>
      </c>
      <c r="J86" t="s">
        <v>687</v>
      </c>
      <c r="K86" s="91">
        <v>5.13</v>
      </c>
      <c r="L86" t="s">
        <v>105</v>
      </c>
      <c r="M86" s="91">
        <v>1.94</v>
      </c>
      <c r="N86" s="91">
        <v>1.44</v>
      </c>
      <c r="O86" s="91">
        <v>11060186.949999999</v>
      </c>
      <c r="P86" s="91">
        <v>103.9</v>
      </c>
      <c r="Q86" s="91">
        <v>0</v>
      </c>
      <c r="R86" s="91">
        <v>11491.53424105</v>
      </c>
      <c r="S86" s="91">
        <v>1.84</v>
      </c>
      <c r="T86" s="91">
        <v>0.36</v>
      </c>
      <c r="U86" s="91">
        <f>R86/'סכום נכסי הקרן'!$C$42*100</f>
        <v>6.9436072185464673E-2</v>
      </c>
    </row>
    <row r="87" spans="2:21">
      <c r="B87" t="s">
        <v>688</v>
      </c>
      <c r="C87" t="s">
        <v>689</v>
      </c>
      <c r="D87" t="s">
        <v>103</v>
      </c>
      <c r="E87" t="s">
        <v>126</v>
      </c>
      <c r="F87" t="s">
        <v>686</v>
      </c>
      <c r="G87" t="s">
        <v>644</v>
      </c>
      <c r="H87" t="s">
        <v>676</v>
      </c>
      <c r="I87" t="s">
        <v>236</v>
      </c>
      <c r="J87" t="s">
        <v>690</v>
      </c>
      <c r="K87" s="91">
        <v>6.58</v>
      </c>
      <c r="L87" t="s">
        <v>105</v>
      </c>
      <c r="M87" s="91">
        <v>1.23</v>
      </c>
      <c r="N87" s="91">
        <v>1.76</v>
      </c>
      <c r="O87" s="91">
        <v>15519470.58</v>
      </c>
      <c r="P87" s="91">
        <v>97.58</v>
      </c>
      <c r="Q87" s="91">
        <v>0</v>
      </c>
      <c r="R87" s="91">
        <v>15143.899391964</v>
      </c>
      <c r="S87" s="91">
        <v>1.46</v>
      </c>
      <c r="T87" s="91">
        <v>0.47</v>
      </c>
      <c r="U87" s="91">
        <f>R87/'סכום נכסי הקרן'!$C$42*100</f>
        <v>9.1505004405203469E-2</v>
      </c>
    </row>
    <row r="88" spans="2:21">
      <c r="B88" t="s">
        <v>691</v>
      </c>
      <c r="C88" t="s">
        <v>692</v>
      </c>
      <c r="D88" t="s">
        <v>103</v>
      </c>
      <c r="E88" t="s">
        <v>126</v>
      </c>
      <c r="F88" t="s">
        <v>693</v>
      </c>
      <c r="G88" t="s">
        <v>694</v>
      </c>
      <c r="H88" t="s">
        <v>676</v>
      </c>
      <c r="I88" t="s">
        <v>236</v>
      </c>
      <c r="J88" t="s">
        <v>695</v>
      </c>
      <c r="K88" s="91">
        <v>7.93</v>
      </c>
      <c r="L88" t="s">
        <v>105</v>
      </c>
      <c r="M88" s="91">
        <v>5.15</v>
      </c>
      <c r="N88" s="91">
        <v>3.21</v>
      </c>
      <c r="O88" s="91">
        <v>47211884.479999997</v>
      </c>
      <c r="P88" s="91">
        <v>140.83000000000001</v>
      </c>
      <c r="Q88" s="91">
        <v>0</v>
      </c>
      <c r="R88" s="91">
        <v>66488.496913184004</v>
      </c>
      <c r="S88" s="91">
        <v>1.33</v>
      </c>
      <c r="T88" s="91">
        <v>2.06</v>
      </c>
      <c r="U88" s="91">
        <f>R88/'סכום נכסי הקרן'!$C$42*100</f>
        <v>0.40174792802471382</v>
      </c>
    </row>
    <row r="89" spans="2:21">
      <c r="B89" t="s">
        <v>696</v>
      </c>
      <c r="C89" t="s">
        <v>697</v>
      </c>
      <c r="D89" t="s">
        <v>103</v>
      </c>
      <c r="E89" t="s">
        <v>126</v>
      </c>
      <c r="F89" t="s">
        <v>604</v>
      </c>
      <c r="G89" t="s">
        <v>505</v>
      </c>
      <c r="H89" t="s">
        <v>232</v>
      </c>
      <c r="I89" t="s">
        <v>153</v>
      </c>
      <c r="J89" t="s">
        <v>698</v>
      </c>
      <c r="K89" s="91">
        <v>5.46</v>
      </c>
      <c r="L89" t="s">
        <v>105</v>
      </c>
      <c r="M89" s="91">
        <v>1.34</v>
      </c>
      <c r="N89" s="91">
        <v>1.6</v>
      </c>
      <c r="O89" s="91">
        <v>5202121.1399999997</v>
      </c>
      <c r="P89" s="91">
        <v>100.18</v>
      </c>
      <c r="Q89" s="91">
        <v>0</v>
      </c>
      <c r="R89" s="91">
        <v>5211.4849580520004</v>
      </c>
      <c r="S89" s="91">
        <v>1.52</v>
      </c>
      <c r="T89" s="91">
        <v>0.16</v>
      </c>
      <c r="U89" s="91">
        <f>R89/'סכום נכסי הקרן'!$C$42*100</f>
        <v>3.148970695732773E-2</v>
      </c>
    </row>
    <row r="90" spans="2:21">
      <c r="B90" t="s">
        <v>699</v>
      </c>
      <c r="C90" t="s">
        <v>700</v>
      </c>
      <c r="D90" t="s">
        <v>103</v>
      </c>
      <c r="E90" t="s">
        <v>126</v>
      </c>
      <c r="F90" t="s">
        <v>604</v>
      </c>
      <c r="G90" t="s">
        <v>505</v>
      </c>
      <c r="H90" t="s">
        <v>232</v>
      </c>
      <c r="I90" t="s">
        <v>153</v>
      </c>
      <c r="J90" t="s">
        <v>701</v>
      </c>
      <c r="K90" s="91">
        <v>5.67</v>
      </c>
      <c r="L90" t="s">
        <v>105</v>
      </c>
      <c r="M90" s="91">
        <v>1.95</v>
      </c>
      <c r="N90" s="91">
        <v>2.36</v>
      </c>
      <c r="O90" s="91">
        <v>3534595.54</v>
      </c>
      <c r="P90" s="91">
        <v>99.03</v>
      </c>
      <c r="Q90" s="91">
        <v>0</v>
      </c>
      <c r="R90" s="91">
        <v>3500.3099632620001</v>
      </c>
      <c r="S90" s="91">
        <v>0.52</v>
      </c>
      <c r="T90" s="91">
        <v>0.11</v>
      </c>
      <c r="U90" s="91">
        <f>R90/'סכום נכסי הקרן'!$C$42*100</f>
        <v>2.115015890674958E-2</v>
      </c>
    </row>
    <row r="91" spans="2:21">
      <c r="B91" t="s">
        <v>702</v>
      </c>
      <c r="C91" t="s">
        <v>703</v>
      </c>
      <c r="D91" t="s">
        <v>103</v>
      </c>
      <c r="E91" t="s">
        <v>126</v>
      </c>
      <c r="F91" t="s">
        <v>604</v>
      </c>
      <c r="G91" t="s">
        <v>505</v>
      </c>
      <c r="H91" t="s">
        <v>676</v>
      </c>
      <c r="I91" t="s">
        <v>236</v>
      </c>
      <c r="J91" t="s">
        <v>704</v>
      </c>
      <c r="K91" s="91">
        <v>0.24</v>
      </c>
      <c r="L91" t="s">
        <v>105</v>
      </c>
      <c r="M91" s="91">
        <v>4.8499999999999996</v>
      </c>
      <c r="N91" s="91">
        <v>3.57</v>
      </c>
      <c r="O91" s="91">
        <v>177427.93</v>
      </c>
      <c r="P91" s="91">
        <v>123.6</v>
      </c>
      <c r="Q91" s="91">
        <v>0</v>
      </c>
      <c r="R91" s="91">
        <v>219.30092148</v>
      </c>
      <c r="S91" s="91">
        <v>0.14000000000000001</v>
      </c>
      <c r="T91" s="91">
        <v>0.01</v>
      </c>
      <c r="U91" s="91">
        <f>R91/'סכום נכסי הקרן'!$C$42*100</f>
        <v>1.3250967446826185E-3</v>
      </c>
    </row>
    <row r="92" spans="2:21">
      <c r="B92" t="s">
        <v>705</v>
      </c>
      <c r="C92" t="s">
        <v>706</v>
      </c>
      <c r="D92" t="s">
        <v>103</v>
      </c>
      <c r="E92" t="s">
        <v>126</v>
      </c>
      <c r="F92" t="s">
        <v>604</v>
      </c>
      <c r="G92" t="s">
        <v>505</v>
      </c>
      <c r="H92" t="s">
        <v>676</v>
      </c>
      <c r="I92" t="s">
        <v>236</v>
      </c>
      <c r="J92" t="s">
        <v>707</v>
      </c>
      <c r="K92" s="91">
        <v>1.01</v>
      </c>
      <c r="L92" t="s">
        <v>105</v>
      </c>
      <c r="M92" s="91">
        <v>3.77</v>
      </c>
      <c r="N92" s="91">
        <v>0.43</v>
      </c>
      <c r="O92" s="91">
        <v>4060950.92</v>
      </c>
      <c r="P92" s="91">
        <v>113</v>
      </c>
      <c r="Q92" s="91">
        <v>394.82033200000001</v>
      </c>
      <c r="R92" s="91">
        <v>4983.6948715999997</v>
      </c>
      <c r="S92" s="91">
        <v>1.19</v>
      </c>
      <c r="T92" s="91">
        <v>0.15</v>
      </c>
      <c r="U92" s="91">
        <f>R92/'סכום נכסי הקרן'!$C$42*100</f>
        <v>3.011331555873506E-2</v>
      </c>
    </row>
    <row r="93" spans="2:21">
      <c r="B93" t="s">
        <v>708</v>
      </c>
      <c r="C93" t="s">
        <v>709</v>
      </c>
      <c r="D93" t="s">
        <v>103</v>
      </c>
      <c r="E93" t="s">
        <v>126</v>
      </c>
      <c r="F93" t="s">
        <v>604</v>
      </c>
      <c r="G93" t="s">
        <v>505</v>
      </c>
      <c r="H93" t="s">
        <v>232</v>
      </c>
      <c r="I93" t="s">
        <v>153</v>
      </c>
      <c r="J93" t="s">
        <v>710</v>
      </c>
      <c r="K93" s="91">
        <v>4.62</v>
      </c>
      <c r="L93" t="s">
        <v>105</v>
      </c>
      <c r="M93" s="91">
        <v>2.5</v>
      </c>
      <c r="N93" s="91">
        <v>1.73</v>
      </c>
      <c r="O93" s="91">
        <v>5854618.3300000001</v>
      </c>
      <c r="P93" s="91">
        <v>104.47</v>
      </c>
      <c r="Q93" s="91">
        <v>0</v>
      </c>
      <c r="R93" s="91">
        <v>6116.3197693510001</v>
      </c>
      <c r="S93" s="91">
        <v>1.25</v>
      </c>
      <c r="T93" s="91">
        <v>0.19</v>
      </c>
      <c r="U93" s="91">
        <f>R93/'סכום נכסי הקרן'!$C$42*100</f>
        <v>3.6957051348022241E-2</v>
      </c>
    </row>
    <row r="94" spans="2:21">
      <c r="B94" t="s">
        <v>711</v>
      </c>
      <c r="C94" t="s">
        <v>712</v>
      </c>
      <c r="D94" t="s">
        <v>103</v>
      </c>
      <c r="E94" t="s">
        <v>126</v>
      </c>
      <c r="F94" t="s">
        <v>604</v>
      </c>
      <c r="G94" t="s">
        <v>505</v>
      </c>
      <c r="H94" t="s">
        <v>676</v>
      </c>
      <c r="I94" t="s">
        <v>236</v>
      </c>
      <c r="J94" t="s">
        <v>713</v>
      </c>
      <c r="K94" s="91">
        <v>2.72</v>
      </c>
      <c r="L94" t="s">
        <v>105</v>
      </c>
      <c r="M94" s="91">
        <v>2.85</v>
      </c>
      <c r="N94" s="91">
        <v>1.05</v>
      </c>
      <c r="O94" s="91">
        <v>5950034.8499999996</v>
      </c>
      <c r="P94" s="91">
        <v>107.6</v>
      </c>
      <c r="Q94" s="91">
        <v>0</v>
      </c>
      <c r="R94" s="91">
        <v>6402.2374986000004</v>
      </c>
      <c r="S94" s="91">
        <v>1.3</v>
      </c>
      <c r="T94" s="91">
        <v>0.2</v>
      </c>
      <c r="U94" s="91">
        <f>R94/'סכום נכסי הקרן'!$C$42*100</f>
        <v>3.8684671322065302E-2</v>
      </c>
    </row>
    <row r="95" spans="2:21">
      <c r="B95" t="s">
        <v>714</v>
      </c>
      <c r="C95" t="s">
        <v>715</v>
      </c>
      <c r="D95" t="s">
        <v>103</v>
      </c>
      <c r="E95" t="s">
        <v>126</v>
      </c>
      <c r="F95" t="s">
        <v>604</v>
      </c>
      <c r="G95" t="s">
        <v>672</v>
      </c>
      <c r="H95" t="s">
        <v>676</v>
      </c>
      <c r="I95" t="s">
        <v>236</v>
      </c>
      <c r="J95" t="s">
        <v>425</v>
      </c>
      <c r="K95" s="91">
        <v>6.66</v>
      </c>
      <c r="L95" t="s">
        <v>105</v>
      </c>
      <c r="M95" s="91">
        <v>0</v>
      </c>
      <c r="N95" s="91">
        <v>3.08</v>
      </c>
      <c r="O95" s="91">
        <v>5533132.2999999998</v>
      </c>
      <c r="P95" s="91">
        <v>102.04</v>
      </c>
      <c r="Q95" s="91">
        <v>0</v>
      </c>
      <c r="R95" s="91">
        <v>5646.0081989199998</v>
      </c>
      <c r="S95" s="91">
        <v>2.0499999999999998</v>
      </c>
      <c r="T95" s="91">
        <v>0.17</v>
      </c>
      <c r="U95" s="91">
        <f>R95/'סכום נכסי הקרן'!$C$42*100</f>
        <v>3.4115256034264178E-2</v>
      </c>
    </row>
    <row r="96" spans="2:21">
      <c r="B96" t="s">
        <v>716</v>
      </c>
      <c r="C96" t="s">
        <v>717</v>
      </c>
      <c r="D96" t="s">
        <v>103</v>
      </c>
      <c r="E96" t="s">
        <v>126</v>
      </c>
      <c r="F96" t="s">
        <v>718</v>
      </c>
      <c r="G96" t="s">
        <v>505</v>
      </c>
      <c r="H96" t="s">
        <v>676</v>
      </c>
      <c r="I96" t="s">
        <v>236</v>
      </c>
      <c r="J96" t="s">
        <v>719</v>
      </c>
      <c r="K96" s="91">
        <v>1</v>
      </c>
      <c r="L96" t="s">
        <v>105</v>
      </c>
      <c r="M96" s="91">
        <v>4.8</v>
      </c>
      <c r="N96" s="91">
        <v>0.43</v>
      </c>
      <c r="O96" s="91">
        <v>1.2</v>
      </c>
      <c r="P96" s="91">
        <v>112.72</v>
      </c>
      <c r="Q96" s="91">
        <v>0</v>
      </c>
      <c r="R96" s="91">
        <v>1.35264E-3</v>
      </c>
      <c r="S96" s="91">
        <v>0</v>
      </c>
      <c r="T96" s="91">
        <v>0</v>
      </c>
      <c r="U96" s="91">
        <f>R96/'סכום נכסי הקרן'!$C$42*100</f>
        <v>8.1731478765854622E-9</v>
      </c>
    </row>
    <row r="97" spans="2:21">
      <c r="B97" t="s">
        <v>720</v>
      </c>
      <c r="C97" t="s">
        <v>721</v>
      </c>
      <c r="D97" t="s">
        <v>103</v>
      </c>
      <c r="E97" t="s">
        <v>126</v>
      </c>
      <c r="F97" t="s">
        <v>718</v>
      </c>
      <c r="G97" t="s">
        <v>505</v>
      </c>
      <c r="H97" t="s">
        <v>676</v>
      </c>
      <c r="I97" t="s">
        <v>236</v>
      </c>
      <c r="J97" t="s">
        <v>722</v>
      </c>
      <c r="K97" s="91">
        <v>3.66</v>
      </c>
      <c r="L97" t="s">
        <v>105</v>
      </c>
      <c r="M97" s="91">
        <v>3.29</v>
      </c>
      <c r="N97" s="91">
        <v>1.1000000000000001</v>
      </c>
      <c r="O97" s="91">
        <v>3.98</v>
      </c>
      <c r="P97" s="91">
        <v>109.8</v>
      </c>
      <c r="Q97" s="91">
        <v>0</v>
      </c>
      <c r="R97" s="91">
        <v>4.3700400000000004E-3</v>
      </c>
      <c r="S97" s="91">
        <v>0</v>
      </c>
      <c r="T97" s="91">
        <v>0</v>
      </c>
      <c r="U97" s="91">
        <f>R97/'סכום נכסי הקרן'!$C$42*100</f>
        <v>2.6405387351101206E-8</v>
      </c>
    </row>
    <row r="98" spans="2:21">
      <c r="B98" t="s">
        <v>723</v>
      </c>
      <c r="C98" t="s">
        <v>724</v>
      </c>
      <c r="D98" t="s">
        <v>103</v>
      </c>
      <c r="E98" t="s">
        <v>126</v>
      </c>
      <c r="F98" t="s">
        <v>725</v>
      </c>
      <c r="G98" t="s">
        <v>505</v>
      </c>
      <c r="H98" t="s">
        <v>232</v>
      </c>
      <c r="I98" t="s">
        <v>153</v>
      </c>
      <c r="J98" t="s">
        <v>726</v>
      </c>
      <c r="K98" s="91">
        <v>1.29</v>
      </c>
      <c r="L98" t="s">
        <v>105</v>
      </c>
      <c r="M98" s="91">
        <v>5.0999999999999996</v>
      </c>
      <c r="N98" s="91">
        <v>1.69</v>
      </c>
      <c r="O98" s="91">
        <v>2358859.36</v>
      </c>
      <c r="P98" s="91">
        <v>129</v>
      </c>
      <c r="Q98" s="91">
        <v>0</v>
      </c>
      <c r="R98" s="91">
        <v>3042.9285743999999</v>
      </c>
      <c r="S98" s="91">
        <v>0.14000000000000001</v>
      </c>
      <c r="T98" s="91">
        <v>0.09</v>
      </c>
      <c r="U98" s="91">
        <f>R98/'סכום נכסי הקרן'!$C$42*100</f>
        <v>1.8386492500930468E-2</v>
      </c>
    </row>
    <row r="99" spans="2:21">
      <c r="B99" t="s">
        <v>727</v>
      </c>
      <c r="C99" t="s">
        <v>728</v>
      </c>
      <c r="D99" t="s">
        <v>103</v>
      </c>
      <c r="E99" t="s">
        <v>126</v>
      </c>
      <c r="F99" t="s">
        <v>725</v>
      </c>
      <c r="G99" t="s">
        <v>505</v>
      </c>
      <c r="H99" t="s">
        <v>232</v>
      </c>
      <c r="I99" t="s">
        <v>153</v>
      </c>
      <c r="J99" t="s">
        <v>623</v>
      </c>
      <c r="K99" s="91">
        <v>0.73</v>
      </c>
      <c r="L99" t="s">
        <v>105</v>
      </c>
      <c r="M99" s="91">
        <v>6.5</v>
      </c>
      <c r="N99" s="91">
        <v>-7.0000000000000007E-2</v>
      </c>
      <c r="O99" s="91">
        <v>603402.55000000005</v>
      </c>
      <c r="P99" s="91">
        <v>120.89</v>
      </c>
      <c r="Q99" s="91">
        <v>0</v>
      </c>
      <c r="R99" s="91">
        <v>729.45334269499995</v>
      </c>
      <c r="S99" s="91">
        <v>0.32</v>
      </c>
      <c r="T99" s="91">
        <v>0.02</v>
      </c>
      <c r="U99" s="91">
        <f>R99/'סכום נכסי הקרן'!$C$42*100</f>
        <v>4.4076251174856619E-3</v>
      </c>
    </row>
    <row r="100" spans="2:21">
      <c r="B100" t="s">
        <v>729</v>
      </c>
      <c r="C100" t="s">
        <v>730</v>
      </c>
      <c r="D100" t="s">
        <v>103</v>
      </c>
      <c r="E100" t="s">
        <v>126</v>
      </c>
      <c r="F100" t="s">
        <v>725</v>
      </c>
      <c r="G100" t="s">
        <v>505</v>
      </c>
      <c r="H100" t="s">
        <v>232</v>
      </c>
      <c r="I100" t="s">
        <v>153</v>
      </c>
      <c r="J100" t="s">
        <v>731</v>
      </c>
      <c r="K100" s="91">
        <v>6.18</v>
      </c>
      <c r="L100" t="s">
        <v>105</v>
      </c>
      <c r="M100" s="91">
        <v>4</v>
      </c>
      <c r="N100" s="91">
        <v>3.97</v>
      </c>
      <c r="O100" s="91">
        <v>8394439.2599999998</v>
      </c>
      <c r="P100" s="91">
        <v>100.51</v>
      </c>
      <c r="Q100" s="91">
        <v>0</v>
      </c>
      <c r="R100" s="91">
        <v>8437.2509002259994</v>
      </c>
      <c r="S100" s="91">
        <v>0.28000000000000003</v>
      </c>
      <c r="T100" s="91">
        <v>0.26</v>
      </c>
      <c r="U100" s="91">
        <f>R100/'סכום נכסי הקרן'!$C$42*100</f>
        <v>5.0980970013751549E-2</v>
      </c>
    </row>
    <row r="101" spans="2:21">
      <c r="B101" t="s">
        <v>732</v>
      </c>
      <c r="C101" t="s">
        <v>733</v>
      </c>
      <c r="D101" t="s">
        <v>103</v>
      </c>
      <c r="E101" t="s">
        <v>126</v>
      </c>
      <c r="F101" t="s">
        <v>725</v>
      </c>
      <c r="G101" t="s">
        <v>505</v>
      </c>
      <c r="H101" t="s">
        <v>676</v>
      </c>
      <c r="I101" t="s">
        <v>236</v>
      </c>
      <c r="J101" t="s">
        <v>734</v>
      </c>
      <c r="K101" s="91">
        <v>6.43</v>
      </c>
      <c r="L101" t="s">
        <v>105</v>
      </c>
      <c r="M101" s="91">
        <v>2.78</v>
      </c>
      <c r="N101" s="91">
        <v>3.99</v>
      </c>
      <c r="O101" s="91">
        <v>15830348.130000001</v>
      </c>
      <c r="P101" s="91">
        <v>94.31</v>
      </c>
      <c r="Q101" s="91">
        <v>0</v>
      </c>
      <c r="R101" s="91">
        <v>14929.601321403001</v>
      </c>
      <c r="S101" s="91">
        <v>0.88</v>
      </c>
      <c r="T101" s="91">
        <v>0.46</v>
      </c>
      <c r="U101" s="91">
        <f>R101/'סכום נכסי הקרן'!$C$42*100</f>
        <v>9.0210136723956433E-2</v>
      </c>
    </row>
    <row r="102" spans="2:21">
      <c r="B102" t="s">
        <v>735</v>
      </c>
      <c r="C102" t="s">
        <v>736</v>
      </c>
      <c r="D102" t="s">
        <v>103</v>
      </c>
      <c r="E102" t="s">
        <v>126</v>
      </c>
      <c r="F102" t="s">
        <v>626</v>
      </c>
      <c r="G102" t="s">
        <v>458</v>
      </c>
      <c r="H102" t="s">
        <v>676</v>
      </c>
      <c r="I102" t="s">
        <v>236</v>
      </c>
      <c r="J102" t="s">
        <v>425</v>
      </c>
      <c r="K102" s="91">
        <v>0.01</v>
      </c>
      <c r="L102" t="s">
        <v>105</v>
      </c>
      <c r="M102" s="91">
        <v>4.8499999999999996</v>
      </c>
      <c r="N102" s="91">
        <v>38.049999999999997</v>
      </c>
      <c r="O102" s="91">
        <v>609737.21</v>
      </c>
      <c r="P102" s="91">
        <v>108.5</v>
      </c>
      <c r="Q102" s="91">
        <v>0</v>
      </c>
      <c r="R102" s="91">
        <v>661.56487285000003</v>
      </c>
      <c r="S102" s="91">
        <v>0.41</v>
      </c>
      <c r="T102" s="91">
        <v>0.02</v>
      </c>
      <c r="U102" s="91">
        <f>R102/'סכום נכסי הקרן'!$C$42*100</f>
        <v>3.9974180386189301E-3</v>
      </c>
    </row>
    <row r="103" spans="2:21">
      <c r="B103" t="s">
        <v>737</v>
      </c>
      <c r="C103" t="s">
        <v>738</v>
      </c>
      <c r="D103" t="s">
        <v>103</v>
      </c>
      <c r="E103" t="s">
        <v>126</v>
      </c>
      <c r="F103" t="s">
        <v>635</v>
      </c>
      <c r="G103" t="s">
        <v>636</v>
      </c>
      <c r="H103" t="s">
        <v>676</v>
      </c>
      <c r="I103" t="s">
        <v>236</v>
      </c>
      <c r="J103" t="s">
        <v>739</v>
      </c>
      <c r="K103" s="91">
        <v>4.1100000000000003</v>
      </c>
      <c r="L103" t="s">
        <v>105</v>
      </c>
      <c r="M103" s="91">
        <v>3.85</v>
      </c>
      <c r="N103" s="91">
        <v>0.94</v>
      </c>
      <c r="O103" s="91">
        <v>4740179.53</v>
      </c>
      <c r="P103" s="91">
        <v>116.93</v>
      </c>
      <c r="Q103" s="91">
        <v>0</v>
      </c>
      <c r="R103" s="91">
        <v>5542.6919244290002</v>
      </c>
      <c r="S103" s="91">
        <v>1.98</v>
      </c>
      <c r="T103" s="91">
        <v>0.17</v>
      </c>
      <c r="U103" s="91">
        <f>R103/'סכום נכסי הקרן'!$C$42*100</f>
        <v>3.3490981142590984E-2</v>
      </c>
    </row>
    <row r="104" spans="2:21">
      <c r="B104" t="s">
        <v>740</v>
      </c>
      <c r="C104" t="s">
        <v>741</v>
      </c>
      <c r="D104" t="s">
        <v>103</v>
      </c>
      <c r="E104" t="s">
        <v>126</v>
      </c>
      <c r="F104" t="s">
        <v>635</v>
      </c>
      <c r="G104" t="s">
        <v>636</v>
      </c>
      <c r="H104" t="s">
        <v>676</v>
      </c>
      <c r="I104" t="s">
        <v>236</v>
      </c>
      <c r="J104" t="s">
        <v>739</v>
      </c>
      <c r="K104" s="91">
        <v>4.96</v>
      </c>
      <c r="L104" t="s">
        <v>105</v>
      </c>
      <c r="M104" s="91">
        <v>3.85</v>
      </c>
      <c r="N104" s="91">
        <v>1.41</v>
      </c>
      <c r="O104" s="91">
        <v>4313336.6100000003</v>
      </c>
      <c r="P104" s="91">
        <v>117.05</v>
      </c>
      <c r="Q104" s="91">
        <v>0</v>
      </c>
      <c r="R104" s="91">
        <v>5048.7605020049996</v>
      </c>
      <c r="S104" s="91">
        <v>1.73</v>
      </c>
      <c r="T104" s="91">
        <v>0.16</v>
      </c>
      <c r="U104" s="91">
        <f>R104/'סכום נכסי הקרן'!$C$42*100</f>
        <v>3.0506466004517618E-2</v>
      </c>
    </row>
    <row r="105" spans="2:21">
      <c r="B105" t="s">
        <v>742</v>
      </c>
      <c r="C105" t="s">
        <v>743</v>
      </c>
      <c r="D105" t="s">
        <v>103</v>
      </c>
      <c r="E105" t="s">
        <v>126</v>
      </c>
      <c r="F105" t="s">
        <v>635</v>
      </c>
      <c r="G105" t="s">
        <v>636</v>
      </c>
      <c r="H105" t="s">
        <v>676</v>
      </c>
      <c r="I105" t="s">
        <v>236</v>
      </c>
      <c r="J105" t="s">
        <v>744</v>
      </c>
      <c r="K105" s="91">
        <v>1.38</v>
      </c>
      <c r="L105" t="s">
        <v>105</v>
      </c>
      <c r="M105" s="91">
        <v>3.9</v>
      </c>
      <c r="N105" s="91">
        <v>0.56000000000000005</v>
      </c>
      <c r="O105" s="91">
        <v>2792274.9</v>
      </c>
      <c r="P105" s="91">
        <v>114.1</v>
      </c>
      <c r="Q105" s="91">
        <v>0</v>
      </c>
      <c r="R105" s="91">
        <v>3185.9856608999999</v>
      </c>
      <c r="S105" s="91">
        <v>1.4</v>
      </c>
      <c r="T105" s="91">
        <v>0.1</v>
      </c>
      <c r="U105" s="91">
        <f>R105/'סכום נכסי הקרן'!$C$42*100</f>
        <v>1.9250895980613143E-2</v>
      </c>
    </row>
    <row r="106" spans="2:21">
      <c r="B106" t="s">
        <v>745</v>
      </c>
      <c r="C106" t="s">
        <v>746</v>
      </c>
      <c r="D106" t="s">
        <v>103</v>
      </c>
      <c r="E106" t="s">
        <v>126</v>
      </c>
      <c r="F106" t="s">
        <v>635</v>
      </c>
      <c r="G106" t="s">
        <v>636</v>
      </c>
      <c r="H106" t="s">
        <v>676</v>
      </c>
      <c r="I106" t="s">
        <v>236</v>
      </c>
      <c r="J106" t="s">
        <v>744</v>
      </c>
      <c r="K106" s="91">
        <v>2.3199999999999998</v>
      </c>
      <c r="L106" t="s">
        <v>105</v>
      </c>
      <c r="M106" s="91">
        <v>3.9</v>
      </c>
      <c r="N106" s="91">
        <v>0.61</v>
      </c>
      <c r="O106" s="91">
        <v>5112773.1100000003</v>
      </c>
      <c r="P106" s="91">
        <v>117.55</v>
      </c>
      <c r="Q106" s="91">
        <v>0</v>
      </c>
      <c r="R106" s="91">
        <v>6010.0647908049996</v>
      </c>
      <c r="S106" s="91">
        <v>1.28</v>
      </c>
      <c r="T106" s="91">
        <v>0.19</v>
      </c>
      <c r="U106" s="91">
        <f>R106/'סכום נכסי הקרן'!$C$42*100</f>
        <v>3.6315019726689234E-2</v>
      </c>
    </row>
    <row r="107" spans="2:21">
      <c r="B107" t="s">
        <v>747</v>
      </c>
      <c r="C107" t="s">
        <v>748</v>
      </c>
      <c r="D107" t="s">
        <v>103</v>
      </c>
      <c r="E107" t="s">
        <v>126</v>
      </c>
      <c r="F107" t="s">
        <v>749</v>
      </c>
      <c r="G107" t="s">
        <v>505</v>
      </c>
      <c r="H107" t="s">
        <v>232</v>
      </c>
      <c r="I107" t="s">
        <v>153</v>
      </c>
      <c r="J107" t="s">
        <v>750</v>
      </c>
      <c r="K107" s="91">
        <v>6</v>
      </c>
      <c r="L107" t="s">
        <v>105</v>
      </c>
      <c r="M107" s="91">
        <v>1.58</v>
      </c>
      <c r="N107" s="91">
        <v>1.84</v>
      </c>
      <c r="O107" s="91">
        <v>9061924.8699999992</v>
      </c>
      <c r="P107" s="91">
        <v>99.99</v>
      </c>
      <c r="Q107" s="91">
        <v>0</v>
      </c>
      <c r="R107" s="91">
        <v>9061.0186775130005</v>
      </c>
      <c r="S107" s="91">
        <v>2.2400000000000002</v>
      </c>
      <c r="T107" s="91">
        <v>0.28000000000000003</v>
      </c>
      <c r="U107" s="91">
        <f>R107/'סכום נכסי הקרן'!$C$42*100</f>
        <v>5.4750004113301838E-2</v>
      </c>
    </row>
    <row r="108" spans="2:21">
      <c r="B108" t="s">
        <v>751</v>
      </c>
      <c r="C108" t="s">
        <v>752</v>
      </c>
      <c r="D108" t="s">
        <v>103</v>
      </c>
      <c r="E108" t="s">
        <v>126</v>
      </c>
      <c r="F108" t="s">
        <v>749</v>
      </c>
      <c r="G108" t="s">
        <v>505</v>
      </c>
      <c r="H108" t="s">
        <v>676</v>
      </c>
      <c r="I108" t="s">
        <v>236</v>
      </c>
      <c r="J108" t="s">
        <v>753</v>
      </c>
      <c r="K108" s="91">
        <v>6.86</v>
      </c>
      <c r="L108" t="s">
        <v>105</v>
      </c>
      <c r="M108" s="91">
        <v>2.4</v>
      </c>
      <c r="N108" s="91">
        <v>2.5499999999999998</v>
      </c>
      <c r="O108" s="91">
        <v>11538263.439999999</v>
      </c>
      <c r="P108" s="91">
        <v>101.26</v>
      </c>
      <c r="Q108" s="91">
        <v>0</v>
      </c>
      <c r="R108" s="91">
        <v>11683.645559344001</v>
      </c>
      <c r="S108" s="91">
        <v>2.5</v>
      </c>
      <c r="T108" s="91">
        <v>0.36</v>
      </c>
      <c r="U108" s="91">
        <f>R108/'סכום נכסי הקרן'!$C$42*100</f>
        <v>7.0596879357500572E-2</v>
      </c>
    </row>
    <row r="109" spans="2:21">
      <c r="B109" t="s">
        <v>754</v>
      </c>
      <c r="C109" t="s">
        <v>755</v>
      </c>
      <c r="D109" t="s">
        <v>103</v>
      </c>
      <c r="E109" t="s">
        <v>126</v>
      </c>
      <c r="F109" t="s">
        <v>749</v>
      </c>
      <c r="G109" t="s">
        <v>505</v>
      </c>
      <c r="H109" t="s">
        <v>232</v>
      </c>
      <c r="I109" t="s">
        <v>153</v>
      </c>
      <c r="J109" t="s">
        <v>425</v>
      </c>
      <c r="K109" s="91">
        <v>3.28</v>
      </c>
      <c r="L109" t="s">
        <v>105</v>
      </c>
      <c r="M109" s="91">
        <v>3.48</v>
      </c>
      <c r="N109" s="91">
        <v>1.24</v>
      </c>
      <c r="O109" s="91">
        <v>237888.56</v>
      </c>
      <c r="P109" s="91">
        <v>107.3</v>
      </c>
      <c r="Q109" s="91">
        <v>0</v>
      </c>
      <c r="R109" s="91">
        <v>255.25442487999999</v>
      </c>
      <c r="S109" s="91">
        <v>0.05</v>
      </c>
      <c r="T109" s="91">
        <v>0.01</v>
      </c>
      <c r="U109" s="91">
        <f>R109/'סכום נכסי הקרן'!$C$42*100</f>
        <v>1.5423410225167192E-3</v>
      </c>
    </row>
    <row r="110" spans="2:21">
      <c r="B110" t="s">
        <v>756</v>
      </c>
      <c r="C110" t="s">
        <v>757</v>
      </c>
      <c r="D110" t="s">
        <v>103</v>
      </c>
      <c r="E110" t="s">
        <v>126</v>
      </c>
      <c r="F110" t="s">
        <v>658</v>
      </c>
      <c r="G110" t="s">
        <v>636</v>
      </c>
      <c r="H110" t="s">
        <v>676</v>
      </c>
      <c r="I110" t="s">
        <v>236</v>
      </c>
      <c r="J110" t="s">
        <v>758</v>
      </c>
      <c r="K110" s="91">
        <v>2.4500000000000002</v>
      </c>
      <c r="L110" t="s">
        <v>105</v>
      </c>
      <c r="M110" s="91">
        <v>3.75</v>
      </c>
      <c r="N110" s="91">
        <v>0.66</v>
      </c>
      <c r="O110" s="91">
        <v>13990772.73</v>
      </c>
      <c r="P110" s="91">
        <v>118.14</v>
      </c>
      <c r="Q110" s="91">
        <v>0</v>
      </c>
      <c r="R110" s="91">
        <v>16528.698903222001</v>
      </c>
      <c r="S110" s="91">
        <v>1.81</v>
      </c>
      <c r="T110" s="91">
        <v>0.51</v>
      </c>
      <c r="U110" s="91">
        <f>R110/'סכום נכסי הקרן'!$C$42*100</f>
        <v>9.9872471865085577E-2</v>
      </c>
    </row>
    <row r="111" spans="2:21">
      <c r="B111" t="s">
        <v>759</v>
      </c>
      <c r="C111" t="s">
        <v>760</v>
      </c>
      <c r="D111" t="s">
        <v>103</v>
      </c>
      <c r="E111" t="s">
        <v>126</v>
      </c>
      <c r="F111" t="s">
        <v>658</v>
      </c>
      <c r="G111" t="s">
        <v>636</v>
      </c>
      <c r="H111" t="s">
        <v>232</v>
      </c>
      <c r="I111" t="s">
        <v>153</v>
      </c>
      <c r="J111" t="s">
        <v>761</v>
      </c>
      <c r="K111" s="91">
        <v>6.06</v>
      </c>
      <c r="L111" t="s">
        <v>105</v>
      </c>
      <c r="M111" s="91">
        <v>2.48</v>
      </c>
      <c r="N111" s="91">
        <v>1.88</v>
      </c>
      <c r="O111" s="91">
        <v>7375324.46</v>
      </c>
      <c r="P111" s="91">
        <v>105.31</v>
      </c>
      <c r="Q111" s="91">
        <v>0</v>
      </c>
      <c r="R111" s="91">
        <v>7766.9541888260001</v>
      </c>
      <c r="S111" s="91">
        <v>1.74</v>
      </c>
      <c r="T111" s="91">
        <v>0.24</v>
      </c>
      <c r="U111" s="91">
        <f>R111/'סכום נכסי הקרן'!$C$42*100</f>
        <v>4.6930790998299457E-2</v>
      </c>
    </row>
    <row r="112" spans="2:21">
      <c r="B112" t="s">
        <v>762</v>
      </c>
      <c r="C112" t="s">
        <v>763</v>
      </c>
      <c r="D112" t="s">
        <v>103</v>
      </c>
      <c r="E112" t="s">
        <v>126</v>
      </c>
      <c r="F112" t="s">
        <v>764</v>
      </c>
      <c r="G112" t="s">
        <v>505</v>
      </c>
      <c r="H112" t="s">
        <v>676</v>
      </c>
      <c r="I112" t="s">
        <v>236</v>
      </c>
      <c r="J112" t="s">
        <v>765</v>
      </c>
      <c r="K112" s="91">
        <v>4.68</v>
      </c>
      <c r="L112" t="s">
        <v>105</v>
      </c>
      <c r="M112" s="91">
        <v>2.85</v>
      </c>
      <c r="N112" s="91">
        <v>1.52</v>
      </c>
      <c r="O112" s="91">
        <v>18610605.09</v>
      </c>
      <c r="P112" s="91">
        <v>109.38</v>
      </c>
      <c r="Q112" s="91">
        <v>0</v>
      </c>
      <c r="R112" s="91">
        <v>20356.279847442001</v>
      </c>
      <c r="S112" s="91">
        <v>2.72</v>
      </c>
      <c r="T112" s="91">
        <v>0.63</v>
      </c>
      <c r="U112" s="91">
        <f>R112/'סכום נכסי הקרן'!$C$42*100</f>
        <v>0.12300012228700911</v>
      </c>
    </row>
    <row r="113" spans="2:21">
      <c r="B113" t="s">
        <v>766</v>
      </c>
      <c r="C113" t="s">
        <v>767</v>
      </c>
      <c r="D113" t="s">
        <v>103</v>
      </c>
      <c r="E113" t="s">
        <v>126</v>
      </c>
      <c r="F113" t="s">
        <v>768</v>
      </c>
      <c r="G113" t="s">
        <v>505</v>
      </c>
      <c r="H113" t="s">
        <v>676</v>
      </c>
      <c r="I113" t="s">
        <v>236</v>
      </c>
      <c r="J113" t="s">
        <v>769</v>
      </c>
      <c r="K113" s="91">
        <v>6.68</v>
      </c>
      <c r="L113" t="s">
        <v>105</v>
      </c>
      <c r="M113" s="91">
        <v>1.4</v>
      </c>
      <c r="N113" s="91">
        <v>2.09</v>
      </c>
      <c r="O113" s="91">
        <v>7266414.3600000003</v>
      </c>
      <c r="P113" s="91">
        <v>96.67</v>
      </c>
      <c r="Q113" s="91">
        <v>0</v>
      </c>
      <c r="R113" s="91">
        <v>7024.4427618119998</v>
      </c>
      <c r="S113" s="91">
        <v>2.87</v>
      </c>
      <c r="T113" s="91">
        <v>0.22</v>
      </c>
      <c r="U113" s="91">
        <f>R113/'סכום נכסי הקרן'!$C$42*100</f>
        <v>4.244426413746441E-2</v>
      </c>
    </row>
    <row r="114" spans="2:21">
      <c r="B114" t="s">
        <v>770</v>
      </c>
      <c r="C114" t="s">
        <v>771</v>
      </c>
      <c r="D114" t="s">
        <v>103</v>
      </c>
      <c r="E114" t="s">
        <v>126</v>
      </c>
      <c r="F114" t="s">
        <v>465</v>
      </c>
      <c r="G114" t="s">
        <v>458</v>
      </c>
      <c r="H114" t="s">
        <v>676</v>
      </c>
      <c r="I114" t="s">
        <v>236</v>
      </c>
      <c r="J114" t="s">
        <v>772</v>
      </c>
      <c r="K114" s="91">
        <v>3.9</v>
      </c>
      <c r="L114" t="s">
        <v>105</v>
      </c>
      <c r="M114" s="91">
        <v>1.06</v>
      </c>
      <c r="N114" s="91">
        <v>2.46</v>
      </c>
      <c r="O114" s="91">
        <v>286.61</v>
      </c>
      <c r="P114" s="91">
        <v>4797000</v>
      </c>
      <c r="Q114" s="91">
        <v>0</v>
      </c>
      <c r="R114" s="91">
        <v>13748.681699999999</v>
      </c>
      <c r="S114" s="91">
        <v>0</v>
      </c>
      <c r="T114" s="91">
        <v>0.43</v>
      </c>
      <c r="U114" s="91">
        <f>R114/'סכום נכסי הקרן'!$C$42*100</f>
        <v>8.3074586469573872E-2</v>
      </c>
    </row>
    <row r="115" spans="2:21">
      <c r="B115" t="s">
        <v>773</v>
      </c>
      <c r="C115" t="s">
        <v>774</v>
      </c>
      <c r="D115" t="s">
        <v>103</v>
      </c>
      <c r="E115" t="s">
        <v>126</v>
      </c>
      <c r="F115" t="s">
        <v>775</v>
      </c>
      <c r="G115" t="s">
        <v>636</v>
      </c>
      <c r="H115" t="s">
        <v>232</v>
      </c>
      <c r="I115" t="s">
        <v>153</v>
      </c>
      <c r="J115" t="s">
        <v>776</v>
      </c>
      <c r="K115" s="91">
        <v>1.94</v>
      </c>
      <c r="L115" t="s">
        <v>105</v>
      </c>
      <c r="M115" s="91">
        <v>4.05</v>
      </c>
      <c r="N115" s="91">
        <v>0.81</v>
      </c>
      <c r="O115" s="91">
        <v>2100908.91</v>
      </c>
      <c r="P115" s="91">
        <v>131</v>
      </c>
      <c r="Q115" s="91">
        <v>0</v>
      </c>
      <c r="R115" s="91">
        <v>2752.1906721</v>
      </c>
      <c r="S115" s="91">
        <v>1.44</v>
      </c>
      <c r="T115" s="91">
        <v>0.09</v>
      </c>
      <c r="U115" s="91">
        <f>R115/'סכום נכסי הקרן'!$C$42*100</f>
        <v>1.6629747270251086E-2</v>
      </c>
    </row>
    <row r="116" spans="2:21">
      <c r="B116" t="s">
        <v>777</v>
      </c>
      <c r="C116" t="s">
        <v>778</v>
      </c>
      <c r="D116" t="s">
        <v>103</v>
      </c>
      <c r="E116" t="s">
        <v>126</v>
      </c>
      <c r="F116" t="s">
        <v>779</v>
      </c>
      <c r="G116" t="s">
        <v>636</v>
      </c>
      <c r="H116" t="s">
        <v>232</v>
      </c>
      <c r="I116" t="s">
        <v>153</v>
      </c>
      <c r="J116" t="s">
        <v>780</v>
      </c>
      <c r="K116" s="91">
        <v>0.53</v>
      </c>
      <c r="L116" t="s">
        <v>105</v>
      </c>
      <c r="M116" s="91">
        <v>4.28</v>
      </c>
      <c r="N116" s="91">
        <v>0.14000000000000001</v>
      </c>
      <c r="O116" s="91">
        <v>535243.24</v>
      </c>
      <c r="P116" s="91">
        <v>125.92</v>
      </c>
      <c r="Q116" s="91">
        <v>0</v>
      </c>
      <c r="R116" s="91">
        <v>673.978287808</v>
      </c>
      <c r="S116" s="91">
        <v>0.75</v>
      </c>
      <c r="T116" s="91">
        <v>0.02</v>
      </c>
      <c r="U116" s="91">
        <f>R116/'סכום נכסי הקרן'!$C$42*100</f>
        <v>4.0724244528201597E-3</v>
      </c>
    </row>
    <row r="117" spans="2:21">
      <c r="B117" t="s">
        <v>781</v>
      </c>
      <c r="C117" t="s">
        <v>782</v>
      </c>
      <c r="D117" t="s">
        <v>103</v>
      </c>
      <c r="E117" t="s">
        <v>126</v>
      </c>
      <c r="F117" t="s">
        <v>783</v>
      </c>
      <c r="G117" t="s">
        <v>505</v>
      </c>
      <c r="H117" t="s">
        <v>232</v>
      </c>
      <c r="I117" t="s">
        <v>153</v>
      </c>
      <c r="J117" t="s">
        <v>784</v>
      </c>
      <c r="K117" s="91">
        <v>3.98</v>
      </c>
      <c r="L117" t="s">
        <v>105</v>
      </c>
      <c r="M117" s="91">
        <v>2.74</v>
      </c>
      <c r="N117" s="91">
        <v>1.35</v>
      </c>
      <c r="O117" s="91">
        <v>2714195.35</v>
      </c>
      <c r="P117" s="91">
        <v>106.9</v>
      </c>
      <c r="Q117" s="91">
        <v>0</v>
      </c>
      <c r="R117" s="91">
        <v>2901.47482915</v>
      </c>
      <c r="S117" s="91">
        <v>0.57999999999999996</v>
      </c>
      <c r="T117" s="91">
        <v>0.09</v>
      </c>
      <c r="U117" s="91">
        <f>R117/'סכום נכסי הקרן'!$C$42*100</f>
        <v>1.7531776998191306E-2</v>
      </c>
    </row>
    <row r="118" spans="2:21">
      <c r="B118" t="s">
        <v>785</v>
      </c>
      <c r="C118" t="s">
        <v>786</v>
      </c>
      <c r="D118" t="s">
        <v>103</v>
      </c>
      <c r="E118" t="s">
        <v>126</v>
      </c>
      <c r="F118" t="s">
        <v>783</v>
      </c>
      <c r="G118" t="s">
        <v>505</v>
      </c>
      <c r="H118" t="s">
        <v>232</v>
      </c>
      <c r="I118" t="s">
        <v>153</v>
      </c>
      <c r="J118" t="s">
        <v>787</v>
      </c>
      <c r="K118" s="91">
        <v>6.65</v>
      </c>
      <c r="L118" t="s">
        <v>105</v>
      </c>
      <c r="M118" s="91">
        <v>1.96</v>
      </c>
      <c r="N118" s="91">
        <v>2.31</v>
      </c>
      <c r="O118" s="91">
        <v>6594376.3499999996</v>
      </c>
      <c r="P118" s="91">
        <v>99.12</v>
      </c>
      <c r="Q118" s="91">
        <v>0</v>
      </c>
      <c r="R118" s="91">
        <v>6536.3458381199998</v>
      </c>
      <c r="S118" s="91">
        <v>1.02</v>
      </c>
      <c r="T118" s="91">
        <v>0.2</v>
      </c>
      <c r="U118" s="91">
        <f>R118/'סכום נכסי הקרן'!$C$42*100</f>
        <v>3.9495003184482708E-2</v>
      </c>
    </row>
    <row r="119" spans="2:21">
      <c r="B119" t="s">
        <v>788</v>
      </c>
      <c r="C119" t="s">
        <v>789</v>
      </c>
      <c r="D119" t="s">
        <v>103</v>
      </c>
      <c r="E119" t="s">
        <v>126</v>
      </c>
      <c r="F119" t="s">
        <v>489</v>
      </c>
      <c r="G119" t="s">
        <v>458</v>
      </c>
      <c r="H119" t="s">
        <v>232</v>
      </c>
      <c r="I119" t="s">
        <v>153</v>
      </c>
      <c r="J119" t="s">
        <v>459</v>
      </c>
      <c r="K119" s="91">
        <v>4.1900000000000004</v>
      </c>
      <c r="L119" t="s">
        <v>105</v>
      </c>
      <c r="M119" s="91">
        <v>1.42</v>
      </c>
      <c r="N119" s="91">
        <v>2.5</v>
      </c>
      <c r="O119" s="91">
        <v>494.24</v>
      </c>
      <c r="P119" s="91">
        <v>4877094</v>
      </c>
      <c r="Q119" s="91">
        <v>0</v>
      </c>
      <c r="R119" s="91">
        <v>24104.549385599999</v>
      </c>
      <c r="S119" s="91">
        <v>0</v>
      </c>
      <c r="T119" s="91">
        <v>0.75</v>
      </c>
      <c r="U119" s="91">
        <f>R119/'סכום נכסי הקרן'!$C$42*100</f>
        <v>0.14564854405234653</v>
      </c>
    </row>
    <row r="120" spans="2:21">
      <c r="B120" t="s">
        <v>790</v>
      </c>
      <c r="C120" t="s">
        <v>791</v>
      </c>
      <c r="D120" t="s">
        <v>103</v>
      </c>
      <c r="E120" t="s">
        <v>126</v>
      </c>
      <c r="F120" t="s">
        <v>489</v>
      </c>
      <c r="G120" t="s">
        <v>458</v>
      </c>
      <c r="H120" t="s">
        <v>232</v>
      </c>
      <c r="I120" t="s">
        <v>153</v>
      </c>
      <c r="J120" t="s">
        <v>459</v>
      </c>
      <c r="K120" s="91">
        <v>4.84</v>
      </c>
      <c r="L120" t="s">
        <v>105</v>
      </c>
      <c r="M120" s="91">
        <v>1.59</v>
      </c>
      <c r="N120" s="91">
        <v>2.25</v>
      </c>
      <c r="O120" s="91">
        <v>342.05</v>
      </c>
      <c r="P120" s="91">
        <v>4860000</v>
      </c>
      <c r="Q120" s="91">
        <v>0</v>
      </c>
      <c r="R120" s="91">
        <v>16623.63</v>
      </c>
      <c r="S120" s="91">
        <v>0</v>
      </c>
      <c r="T120" s="91">
        <v>0.52</v>
      </c>
      <c r="U120" s="91">
        <f>R120/'סכום נכסי הקרן'!$C$42*100</f>
        <v>0.10044608043207534</v>
      </c>
    </row>
    <row r="121" spans="2:21">
      <c r="B121" t="s">
        <v>792</v>
      </c>
      <c r="C121" t="s">
        <v>793</v>
      </c>
      <c r="D121" t="s">
        <v>103</v>
      </c>
      <c r="E121" t="s">
        <v>126</v>
      </c>
      <c r="F121" t="s">
        <v>794</v>
      </c>
      <c r="G121" t="s">
        <v>636</v>
      </c>
      <c r="H121" t="s">
        <v>676</v>
      </c>
      <c r="I121" t="s">
        <v>236</v>
      </c>
      <c r="J121" t="s">
        <v>795</v>
      </c>
      <c r="K121" s="91">
        <v>0.74</v>
      </c>
      <c r="L121" t="s">
        <v>105</v>
      </c>
      <c r="M121" s="91">
        <v>3.6</v>
      </c>
      <c r="N121" s="91">
        <v>-0.28000000000000003</v>
      </c>
      <c r="O121" s="91">
        <v>10361628.74</v>
      </c>
      <c r="P121" s="91">
        <v>110.99</v>
      </c>
      <c r="Q121" s="91">
        <v>0</v>
      </c>
      <c r="R121" s="91">
        <v>11500.371738526001</v>
      </c>
      <c r="S121" s="91">
        <v>2.5</v>
      </c>
      <c r="T121" s="91">
        <v>0.36</v>
      </c>
      <c r="U121" s="91">
        <f>R121/'סכום נכסי הקרן'!$C$42*100</f>
        <v>6.9489471592350693E-2</v>
      </c>
    </row>
    <row r="122" spans="2:21">
      <c r="B122" t="s">
        <v>796</v>
      </c>
      <c r="C122" t="s">
        <v>797</v>
      </c>
      <c r="D122" t="s">
        <v>103</v>
      </c>
      <c r="E122" t="s">
        <v>126</v>
      </c>
      <c r="F122" t="s">
        <v>794</v>
      </c>
      <c r="G122" t="s">
        <v>636</v>
      </c>
      <c r="H122" t="s">
        <v>232</v>
      </c>
      <c r="I122" t="s">
        <v>153</v>
      </c>
      <c r="J122" t="s">
        <v>798</v>
      </c>
      <c r="K122" s="91">
        <v>7.2</v>
      </c>
      <c r="L122" t="s">
        <v>105</v>
      </c>
      <c r="M122" s="91">
        <v>2.25</v>
      </c>
      <c r="N122" s="91">
        <v>2.33</v>
      </c>
      <c r="O122" s="91">
        <v>3931178.61</v>
      </c>
      <c r="P122" s="91">
        <v>101.51</v>
      </c>
      <c r="Q122" s="91">
        <v>0</v>
      </c>
      <c r="R122" s="91">
        <v>3990.5394070110001</v>
      </c>
      <c r="S122" s="91">
        <v>0.96</v>
      </c>
      <c r="T122" s="91">
        <v>0.12</v>
      </c>
      <c r="U122" s="91">
        <f>R122/'סכום נכסי הקרן'!$C$42*100</f>
        <v>2.4112305329461323E-2</v>
      </c>
    </row>
    <row r="123" spans="2:21">
      <c r="B123" t="s">
        <v>799</v>
      </c>
      <c r="C123" t="s">
        <v>800</v>
      </c>
      <c r="D123" t="s">
        <v>103</v>
      </c>
      <c r="E123" t="s">
        <v>126</v>
      </c>
      <c r="F123" t="s">
        <v>619</v>
      </c>
      <c r="G123" t="s">
        <v>458</v>
      </c>
      <c r="H123" t="s">
        <v>676</v>
      </c>
      <c r="I123" t="s">
        <v>236</v>
      </c>
      <c r="J123" t="s">
        <v>801</v>
      </c>
      <c r="K123" s="91">
        <v>1.24</v>
      </c>
      <c r="L123" t="s">
        <v>105</v>
      </c>
      <c r="M123" s="91">
        <v>6.4</v>
      </c>
      <c r="N123" s="91">
        <v>0.49</v>
      </c>
      <c r="O123" s="91">
        <v>35865048.490000002</v>
      </c>
      <c r="P123" s="91">
        <v>123.75</v>
      </c>
      <c r="Q123" s="91">
        <v>0</v>
      </c>
      <c r="R123" s="91">
        <v>44382.997506375003</v>
      </c>
      <c r="S123" s="91">
        <v>2.86</v>
      </c>
      <c r="T123" s="91">
        <v>1.38</v>
      </c>
      <c r="U123" s="91">
        <f>R123/'סכום נכסי הקרן'!$C$42*100</f>
        <v>0.26817837844934844</v>
      </c>
    </row>
    <row r="124" spans="2:21">
      <c r="B124" t="s">
        <v>802</v>
      </c>
      <c r="C124" t="s">
        <v>803</v>
      </c>
      <c r="D124" t="s">
        <v>103</v>
      </c>
      <c r="E124" t="s">
        <v>126</v>
      </c>
      <c r="F124" t="s">
        <v>804</v>
      </c>
      <c r="G124" t="s">
        <v>130</v>
      </c>
      <c r="H124" t="s">
        <v>676</v>
      </c>
      <c r="I124" t="s">
        <v>236</v>
      </c>
      <c r="J124" t="s">
        <v>805</v>
      </c>
      <c r="K124" s="91">
        <v>3.68</v>
      </c>
      <c r="L124" t="s">
        <v>105</v>
      </c>
      <c r="M124" s="91">
        <v>1.8</v>
      </c>
      <c r="N124" s="91">
        <v>1.77</v>
      </c>
      <c r="O124" s="91">
        <v>7977951.1100000003</v>
      </c>
      <c r="P124" s="91">
        <v>100.99937</v>
      </c>
      <c r="Q124" s="91">
        <v>0</v>
      </c>
      <c r="R124" s="91">
        <v>8057.6803600080002</v>
      </c>
      <c r="S124" s="91">
        <v>0.96</v>
      </c>
      <c r="T124" s="91">
        <v>0.25</v>
      </c>
      <c r="U124" s="91">
        <f>R124/'סכום נכסי הקרן'!$C$42*100</f>
        <v>4.8687465345253547E-2</v>
      </c>
    </row>
    <row r="125" spans="2:21">
      <c r="B125" t="s">
        <v>806</v>
      </c>
      <c r="C125" t="s">
        <v>807</v>
      </c>
      <c r="D125" t="s">
        <v>103</v>
      </c>
      <c r="E125" t="s">
        <v>126</v>
      </c>
      <c r="F125" t="s">
        <v>808</v>
      </c>
      <c r="G125" t="s">
        <v>458</v>
      </c>
      <c r="H125" t="s">
        <v>809</v>
      </c>
      <c r="I125" t="s">
        <v>153</v>
      </c>
      <c r="J125" t="s">
        <v>810</v>
      </c>
      <c r="K125" s="91">
        <v>1.47</v>
      </c>
      <c r="L125" t="s">
        <v>105</v>
      </c>
      <c r="M125" s="91">
        <v>4.1500000000000004</v>
      </c>
      <c r="N125" s="91">
        <v>0.67</v>
      </c>
      <c r="O125" s="91">
        <v>710333.38</v>
      </c>
      <c r="P125" s="91">
        <v>111.5</v>
      </c>
      <c r="Q125" s="91">
        <v>0</v>
      </c>
      <c r="R125" s="91">
        <v>792.02171869999995</v>
      </c>
      <c r="S125" s="91">
        <v>0.24</v>
      </c>
      <c r="T125" s="91">
        <v>0.02</v>
      </c>
      <c r="U125" s="91">
        <f>R125/'סכום נכסי הקרן'!$C$42*100</f>
        <v>4.7856862346244916E-3</v>
      </c>
    </row>
    <row r="126" spans="2:21">
      <c r="B126" t="s">
        <v>811</v>
      </c>
      <c r="C126" t="s">
        <v>812</v>
      </c>
      <c r="D126" t="s">
        <v>103</v>
      </c>
      <c r="E126" t="s">
        <v>126</v>
      </c>
      <c r="F126" t="s">
        <v>813</v>
      </c>
      <c r="G126" t="s">
        <v>458</v>
      </c>
      <c r="H126" t="s">
        <v>814</v>
      </c>
      <c r="I126" t="s">
        <v>236</v>
      </c>
      <c r="J126" t="s">
        <v>815</v>
      </c>
      <c r="K126" s="91">
        <v>5.22</v>
      </c>
      <c r="L126" t="s">
        <v>105</v>
      </c>
      <c r="M126" s="91">
        <v>0</v>
      </c>
      <c r="N126" s="91">
        <v>1.69</v>
      </c>
      <c r="O126" s="91">
        <v>90.94</v>
      </c>
      <c r="P126" s="91">
        <v>5199480</v>
      </c>
      <c r="Q126" s="91">
        <v>0</v>
      </c>
      <c r="R126" s="91">
        <v>4728.4071119999999</v>
      </c>
      <c r="S126" s="91">
        <v>0</v>
      </c>
      <c r="T126" s="91">
        <v>0.15</v>
      </c>
      <c r="U126" s="91">
        <f>R126/'סכום נכסי הקרן'!$C$42*100</f>
        <v>2.8570773115592023E-2</v>
      </c>
    </row>
    <row r="127" spans="2:21">
      <c r="B127" t="s">
        <v>816</v>
      </c>
      <c r="C127" t="s">
        <v>817</v>
      </c>
      <c r="D127" t="s">
        <v>103</v>
      </c>
      <c r="E127" t="s">
        <v>126</v>
      </c>
      <c r="F127" t="s">
        <v>516</v>
      </c>
      <c r="G127" t="s">
        <v>458</v>
      </c>
      <c r="H127" t="s">
        <v>814</v>
      </c>
      <c r="I127" t="s">
        <v>236</v>
      </c>
      <c r="J127" t="s">
        <v>818</v>
      </c>
      <c r="K127" s="91">
        <v>2.4</v>
      </c>
      <c r="L127" t="s">
        <v>105</v>
      </c>
      <c r="M127" s="91">
        <v>2.8</v>
      </c>
      <c r="N127" s="91">
        <v>1.87</v>
      </c>
      <c r="O127" s="91">
        <v>398.08</v>
      </c>
      <c r="P127" s="91">
        <v>5267000</v>
      </c>
      <c r="Q127" s="91">
        <v>0</v>
      </c>
      <c r="R127" s="91">
        <v>20966.873599999999</v>
      </c>
      <c r="S127" s="91">
        <v>0</v>
      </c>
      <c r="T127" s="91">
        <v>0.65</v>
      </c>
      <c r="U127" s="91">
        <f>R127/'סכום נכסי הקרן'!$C$42*100</f>
        <v>0.12668955408865312</v>
      </c>
    </row>
    <row r="128" spans="2:21">
      <c r="B128" t="s">
        <v>819</v>
      </c>
      <c r="C128" t="s">
        <v>820</v>
      </c>
      <c r="D128" t="s">
        <v>103</v>
      </c>
      <c r="E128" t="s">
        <v>126</v>
      </c>
      <c r="F128" t="s">
        <v>516</v>
      </c>
      <c r="G128" t="s">
        <v>458</v>
      </c>
      <c r="H128" t="s">
        <v>814</v>
      </c>
      <c r="I128" t="s">
        <v>236</v>
      </c>
      <c r="J128" t="s">
        <v>753</v>
      </c>
      <c r="K128" s="91">
        <v>3.66</v>
      </c>
      <c r="L128" t="s">
        <v>105</v>
      </c>
      <c r="M128" s="91">
        <v>1.49</v>
      </c>
      <c r="N128" s="91">
        <v>2.4</v>
      </c>
      <c r="O128" s="91">
        <v>47.01</v>
      </c>
      <c r="P128" s="91">
        <v>4920095</v>
      </c>
      <c r="Q128" s="91">
        <v>0</v>
      </c>
      <c r="R128" s="91">
        <v>2312.9366595000001</v>
      </c>
      <c r="S128" s="91">
        <v>0</v>
      </c>
      <c r="T128" s="91">
        <v>7.0000000000000007E-2</v>
      </c>
      <c r="U128" s="91">
        <f>R128/'סכום נכסי הקרן'!$C$42*100</f>
        <v>1.3975613132296175E-2</v>
      </c>
    </row>
    <row r="129" spans="2:21">
      <c r="B129" t="s">
        <v>821</v>
      </c>
      <c r="C129" t="s">
        <v>822</v>
      </c>
      <c r="D129" t="s">
        <v>103</v>
      </c>
      <c r="E129" t="s">
        <v>126</v>
      </c>
      <c r="F129" t="s">
        <v>823</v>
      </c>
      <c r="G129" t="s">
        <v>505</v>
      </c>
      <c r="H129" t="s">
        <v>809</v>
      </c>
      <c r="I129" t="s">
        <v>153</v>
      </c>
      <c r="J129" t="s">
        <v>824</v>
      </c>
      <c r="K129" s="91">
        <v>5.42</v>
      </c>
      <c r="L129" t="s">
        <v>105</v>
      </c>
      <c r="M129" s="91">
        <v>2.5</v>
      </c>
      <c r="N129" s="91">
        <v>2.56</v>
      </c>
      <c r="O129" s="91">
        <v>1518362.84</v>
      </c>
      <c r="P129" s="91">
        <v>101.29</v>
      </c>
      <c r="Q129" s="91">
        <v>0</v>
      </c>
      <c r="R129" s="91">
        <v>1537.9497206359999</v>
      </c>
      <c r="S129" s="91">
        <v>0.64</v>
      </c>
      <c r="T129" s="91">
        <v>0.05</v>
      </c>
      <c r="U129" s="91">
        <f>R129/'סכום נכסי הקרן'!$C$42*100</f>
        <v>9.2928572964804581E-3</v>
      </c>
    </row>
    <row r="130" spans="2:21">
      <c r="B130" t="s">
        <v>825</v>
      </c>
      <c r="C130" t="s">
        <v>826</v>
      </c>
      <c r="D130" t="s">
        <v>103</v>
      </c>
      <c r="E130" t="s">
        <v>126</v>
      </c>
      <c r="F130" t="s">
        <v>823</v>
      </c>
      <c r="G130" t="s">
        <v>505</v>
      </c>
      <c r="H130" t="s">
        <v>809</v>
      </c>
      <c r="I130" t="s">
        <v>153</v>
      </c>
      <c r="J130" t="s">
        <v>772</v>
      </c>
      <c r="K130" s="91">
        <v>7.31</v>
      </c>
      <c r="L130" t="s">
        <v>105</v>
      </c>
      <c r="M130" s="91">
        <v>1.9</v>
      </c>
      <c r="N130" s="91">
        <v>3.18</v>
      </c>
      <c r="O130" s="91">
        <v>7321082.1299999999</v>
      </c>
      <c r="P130" s="91">
        <v>92</v>
      </c>
      <c r="Q130" s="91">
        <v>0</v>
      </c>
      <c r="R130" s="91">
        <v>6735.3955595999996</v>
      </c>
      <c r="S130" s="91">
        <v>2.96</v>
      </c>
      <c r="T130" s="91">
        <v>0.21</v>
      </c>
      <c r="U130" s="91">
        <f>R130/'סכום נכסי הקרן'!$C$42*100</f>
        <v>4.0697734737925748E-2</v>
      </c>
    </row>
    <row r="131" spans="2:21">
      <c r="B131" t="s">
        <v>827</v>
      </c>
      <c r="C131" t="s">
        <v>828</v>
      </c>
      <c r="D131" t="s">
        <v>103</v>
      </c>
      <c r="E131" t="s">
        <v>126</v>
      </c>
      <c r="F131" t="s">
        <v>829</v>
      </c>
      <c r="G131" t="s">
        <v>505</v>
      </c>
      <c r="H131" t="s">
        <v>809</v>
      </c>
      <c r="I131" t="s">
        <v>153</v>
      </c>
      <c r="J131" t="s">
        <v>553</v>
      </c>
      <c r="K131" s="91">
        <v>1.47</v>
      </c>
      <c r="L131" t="s">
        <v>105</v>
      </c>
      <c r="M131" s="91">
        <v>4.5999999999999996</v>
      </c>
      <c r="N131" s="91">
        <v>1.01</v>
      </c>
      <c r="O131" s="91">
        <v>2566896.89</v>
      </c>
      <c r="P131" s="91">
        <v>130.01</v>
      </c>
      <c r="Q131" s="91">
        <v>0</v>
      </c>
      <c r="R131" s="91">
        <v>3337.2226466890002</v>
      </c>
      <c r="S131" s="91">
        <v>0.89</v>
      </c>
      <c r="T131" s="91">
        <v>0.1</v>
      </c>
      <c r="U131" s="91">
        <f>R131/'סכום נכסי הקרן'!$C$42*100</f>
        <v>2.0164725417316592E-2</v>
      </c>
    </row>
    <row r="132" spans="2:21">
      <c r="B132" t="s">
        <v>830</v>
      </c>
      <c r="C132" t="s">
        <v>831</v>
      </c>
      <c r="D132" t="s">
        <v>103</v>
      </c>
      <c r="E132" t="s">
        <v>126</v>
      </c>
      <c r="F132" t="s">
        <v>832</v>
      </c>
      <c r="G132" t="s">
        <v>636</v>
      </c>
      <c r="H132" t="s">
        <v>814</v>
      </c>
      <c r="I132" t="s">
        <v>236</v>
      </c>
      <c r="J132" t="s">
        <v>623</v>
      </c>
      <c r="K132" s="91">
        <v>0.23</v>
      </c>
      <c r="L132" t="s">
        <v>105</v>
      </c>
      <c r="M132" s="91">
        <v>4.5</v>
      </c>
      <c r="N132" s="91">
        <v>2.66</v>
      </c>
      <c r="O132" s="91">
        <v>409336.24</v>
      </c>
      <c r="P132" s="91">
        <v>126.42</v>
      </c>
      <c r="Q132" s="91">
        <v>0</v>
      </c>
      <c r="R132" s="91">
        <v>517.48287460799997</v>
      </c>
      <c r="S132" s="91">
        <v>0.78</v>
      </c>
      <c r="T132" s="91">
        <v>0.02</v>
      </c>
      <c r="U132" s="91">
        <f>R132/'סכום נכסי הקרן'!$C$42*100</f>
        <v>3.1268216656107437E-3</v>
      </c>
    </row>
    <row r="133" spans="2:21">
      <c r="B133" t="s">
        <v>833</v>
      </c>
      <c r="C133" t="s">
        <v>834</v>
      </c>
      <c r="D133" t="s">
        <v>103</v>
      </c>
      <c r="E133" t="s">
        <v>126</v>
      </c>
      <c r="F133" t="s">
        <v>835</v>
      </c>
      <c r="G133" t="s">
        <v>458</v>
      </c>
      <c r="H133" t="s">
        <v>814</v>
      </c>
      <c r="I133" t="s">
        <v>236</v>
      </c>
      <c r="J133" t="s">
        <v>836</v>
      </c>
      <c r="K133" s="91">
        <v>1.98</v>
      </c>
      <c r="L133" t="s">
        <v>105</v>
      </c>
      <c r="M133" s="91">
        <v>2</v>
      </c>
      <c r="N133" s="91">
        <v>0.39</v>
      </c>
      <c r="O133" s="91">
        <v>5800596.8899999997</v>
      </c>
      <c r="P133" s="91">
        <v>105.37</v>
      </c>
      <c r="Q133" s="91">
        <v>1622.78187</v>
      </c>
      <c r="R133" s="91">
        <v>7734.8708129930001</v>
      </c>
      <c r="S133" s="91">
        <v>1.36</v>
      </c>
      <c r="T133" s="91">
        <v>0.24</v>
      </c>
      <c r="U133" s="91">
        <f>R133/'סכום נכסי הקרן'!$C$42*100</f>
        <v>4.6736931453214899E-2</v>
      </c>
    </row>
    <row r="134" spans="2:21">
      <c r="B134" t="s">
        <v>837</v>
      </c>
      <c r="C134" t="s">
        <v>838</v>
      </c>
      <c r="D134" t="s">
        <v>103</v>
      </c>
      <c r="E134" t="s">
        <v>126</v>
      </c>
      <c r="F134" t="s">
        <v>764</v>
      </c>
      <c r="G134" t="s">
        <v>505</v>
      </c>
      <c r="H134" t="s">
        <v>814</v>
      </c>
      <c r="I134" t="s">
        <v>236</v>
      </c>
      <c r="J134" t="s">
        <v>839</v>
      </c>
      <c r="K134" s="91">
        <v>6.81</v>
      </c>
      <c r="L134" t="s">
        <v>105</v>
      </c>
      <c r="M134" s="91">
        <v>2.81</v>
      </c>
      <c r="N134" s="91">
        <v>3.18</v>
      </c>
      <c r="O134" s="91">
        <v>1019694.84</v>
      </c>
      <c r="P134" s="91">
        <v>99.19</v>
      </c>
      <c r="Q134" s="91">
        <v>0</v>
      </c>
      <c r="R134" s="91">
        <v>1011.435311796</v>
      </c>
      <c r="S134" s="91">
        <v>0.19</v>
      </c>
      <c r="T134" s="91">
        <v>0.03</v>
      </c>
      <c r="U134" s="91">
        <f>R134/'סכום נכסי הקרן'!$C$42*100</f>
        <v>6.1114637826095866E-3</v>
      </c>
    </row>
    <row r="135" spans="2:21">
      <c r="B135" t="s">
        <v>840</v>
      </c>
      <c r="C135" t="s">
        <v>841</v>
      </c>
      <c r="D135" t="s">
        <v>103</v>
      </c>
      <c r="E135" t="s">
        <v>126</v>
      </c>
      <c r="F135" t="s">
        <v>764</v>
      </c>
      <c r="G135" t="s">
        <v>505</v>
      </c>
      <c r="H135" t="s">
        <v>814</v>
      </c>
      <c r="I135" t="s">
        <v>236</v>
      </c>
      <c r="J135" t="s">
        <v>842</v>
      </c>
      <c r="K135" s="91">
        <v>4.96</v>
      </c>
      <c r="L135" t="s">
        <v>105</v>
      </c>
      <c r="M135" s="91">
        <v>3.7</v>
      </c>
      <c r="N135" s="91">
        <v>2.35</v>
      </c>
      <c r="O135" s="91">
        <v>6481825.1600000001</v>
      </c>
      <c r="P135" s="91">
        <v>107.25</v>
      </c>
      <c r="Q135" s="91">
        <v>0</v>
      </c>
      <c r="R135" s="91">
        <v>6951.7574840999996</v>
      </c>
      <c r="S135" s="91">
        <v>0.96</v>
      </c>
      <c r="T135" s="91">
        <v>0.22</v>
      </c>
      <c r="U135" s="91">
        <f>R135/'סכום נכסי הקרן'!$C$42*100</f>
        <v>4.2005072982988084E-2</v>
      </c>
    </row>
    <row r="136" spans="2:21">
      <c r="B136" t="s">
        <v>843</v>
      </c>
      <c r="C136" t="s">
        <v>844</v>
      </c>
      <c r="D136" t="s">
        <v>103</v>
      </c>
      <c r="E136" t="s">
        <v>126</v>
      </c>
      <c r="F136" t="s">
        <v>845</v>
      </c>
      <c r="G136" t="s">
        <v>458</v>
      </c>
      <c r="H136" t="s">
        <v>814</v>
      </c>
      <c r="I136" t="s">
        <v>236</v>
      </c>
      <c r="J136" t="s">
        <v>846</v>
      </c>
      <c r="K136" s="91">
        <v>2.84</v>
      </c>
      <c r="L136" t="s">
        <v>105</v>
      </c>
      <c r="M136" s="91">
        <v>4.5</v>
      </c>
      <c r="N136" s="91">
        <v>1.05</v>
      </c>
      <c r="O136" s="91">
        <v>28252993.800000001</v>
      </c>
      <c r="P136" s="91">
        <v>133.24</v>
      </c>
      <c r="Q136" s="91">
        <v>59.68403</v>
      </c>
      <c r="R136" s="91">
        <v>37703.972969119997</v>
      </c>
      <c r="S136" s="91">
        <v>1.66</v>
      </c>
      <c r="T136" s="91">
        <v>1.17</v>
      </c>
      <c r="U136" s="91">
        <f>R136/'סכום נכסי הקרן'!$C$42*100</f>
        <v>0.22782125814067214</v>
      </c>
    </row>
    <row r="137" spans="2:21">
      <c r="B137" t="s">
        <v>847</v>
      </c>
      <c r="C137" t="s">
        <v>848</v>
      </c>
      <c r="D137" t="s">
        <v>103</v>
      </c>
      <c r="E137" t="s">
        <v>126</v>
      </c>
      <c r="F137" t="s">
        <v>849</v>
      </c>
      <c r="G137" t="s">
        <v>505</v>
      </c>
      <c r="H137" t="s">
        <v>809</v>
      </c>
      <c r="I137" t="s">
        <v>153</v>
      </c>
      <c r="J137" t="s">
        <v>553</v>
      </c>
      <c r="K137" s="91">
        <v>2.86</v>
      </c>
      <c r="L137" t="s">
        <v>105</v>
      </c>
      <c r="M137" s="91">
        <v>4.95</v>
      </c>
      <c r="N137" s="91">
        <v>1.07</v>
      </c>
      <c r="O137" s="91">
        <v>8876.51</v>
      </c>
      <c r="P137" s="91">
        <v>113.75</v>
      </c>
      <c r="Q137" s="91">
        <v>0</v>
      </c>
      <c r="R137" s="91">
        <v>10.097030125</v>
      </c>
      <c r="S137" s="91">
        <v>0</v>
      </c>
      <c r="T137" s="91">
        <v>0</v>
      </c>
      <c r="U137" s="91">
        <f>R137/'סכום נכסי הקרן'!$C$42*100</f>
        <v>6.1009965937694575E-5</v>
      </c>
    </row>
    <row r="138" spans="2:21">
      <c r="B138" t="s">
        <v>850</v>
      </c>
      <c r="C138" t="s">
        <v>851</v>
      </c>
      <c r="D138" t="s">
        <v>103</v>
      </c>
      <c r="E138" t="s">
        <v>126</v>
      </c>
      <c r="F138" t="s">
        <v>852</v>
      </c>
      <c r="G138" t="s">
        <v>135</v>
      </c>
      <c r="H138" t="s">
        <v>814</v>
      </c>
      <c r="I138" t="s">
        <v>236</v>
      </c>
      <c r="J138" t="s">
        <v>853</v>
      </c>
      <c r="K138" s="91">
        <v>1</v>
      </c>
      <c r="L138" t="s">
        <v>105</v>
      </c>
      <c r="M138" s="91">
        <v>4.5999999999999996</v>
      </c>
      <c r="N138" s="91">
        <v>0.41</v>
      </c>
      <c r="O138" s="91">
        <v>855324.47</v>
      </c>
      <c r="P138" s="91">
        <v>107.9</v>
      </c>
      <c r="Q138" s="91">
        <v>0</v>
      </c>
      <c r="R138" s="91">
        <v>922.89510313000005</v>
      </c>
      <c r="S138" s="91">
        <v>0.4</v>
      </c>
      <c r="T138" s="91">
        <v>0.03</v>
      </c>
      <c r="U138" s="91">
        <f>R138/'סכום נכסי הקרן'!$C$42*100</f>
        <v>5.5764713097779754E-3</v>
      </c>
    </row>
    <row r="139" spans="2:21">
      <c r="B139" t="s">
        <v>854</v>
      </c>
      <c r="C139" t="s">
        <v>855</v>
      </c>
      <c r="D139" t="s">
        <v>103</v>
      </c>
      <c r="E139" t="s">
        <v>126</v>
      </c>
      <c r="F139" t="s">
        <v>852</v>
      </c>
      <c r="G139" t="s">
        <v>135</v>
      </c>
      <c r="H139" t="s">
        <v>814</v>
      </c>
      <c r="I139" t="s">
        <v>236</v>
      </c>
      <c r="J139" t="s">
        <v>856</v>
      </c>
      <c r="K139" s="91">
        <v>3.1</v>
      </c>
      <c r="L139" t="s">
        <v>105</v>
      </c>
      <c r="M139" s="91">
        <v>1.98</v>
      </c>
      <c r="N139" s="91">
        <v>1.1599999999999999</v>
      </c>
      <c r="O139" s="91">
        <v>14340458.68</v>
      </c>
      <c r="P139" s="91">
        <v>102.95</v>
      </c>
      <c r="Q139" s="91">
        <v>0</v>
      </c>
      <c r="R139" s="91">
        <v>14763.50221106</v>
      </c>
      <c r="S139" s="91">
        <v>1.72</v>
      </c>
      <c r="T139" s="91">
        <v>0.46</v>
      </c>
      <c r="U139" s="91">
        <f>R139/'סכום נכסי הקרן'!$C$42*100</f>
        <v>8.9206504869950479E-2</v>
      </c>
    </row>
    <row r="140" spans="2:21">
      <c r="B140" t="s">
        <v>857</v>
      </c>
      <c r="C140" t="s">
        <v>858</v>
      </c>
      <c r="D140" t="s">
        <v>103</v>
      </c>
      <c r="E140" t="s">
        <v>126</v>
      </c>
      <c r="F140" t="s">
        <v>859</v>
      </c>
      <c r="G140" t="s">
        <v>505</v>
      </c>
      <c r="H140" t="s">
        <v>809</v>
      </c>
      <c r="I140" t="s">
        <v>153</v>
      </c>
      <c r="J140" t="s">
        <v>553</v>
      </c>
      <c r="K140" s="91">
        <v>0.98</v>
      </c>
      <c r="L140" t="s">
        <v>105</v>
      </c>
      <c r="M140" s="91">
        <v>4.5</v>
      </c>
      <c r="N140" s="91">
        <v>0.59</v>
      </c>
      <c r="O140" s="91">
        <v>4347236.17</v>
      </c>
      <c r="P140" s="91">
        <v>112.44</v>
      </c>
      <c r="Q140" s="91">
        <v>0</v>
      </c>
      <c r="R140" s="91">
        <v>4888.0323495479997</v>
      </c>
      <c r="S140" s="91">
        <v>1.25</v>
      </c>
      <c r="T140" s="91">
        <v>0.15</v>
      </c>
      <c r="U140" s="91">
        <f>R140/'סכום נכסי הקרן'!$C$42*100</f>
        <v>2.9535287451494325E-2</v>
      </c>
    </row>
    <row r="141" spans="2:21">
      <c r="B141" t="s">
        <v>860</v>
      </c>
      <c r="C141" t="s">
        <v>861</v>
      </c>
      <c r="D141" t="s">
        <v>103</v>
      </c>
      <c r="E141" t="s">
        <v>126</v>
      </c>
      <c r="F141" t="s">
        <v>859</v>
      </c>
      <c r="G141" t="s">
        <v>505</v>
      </c>
      <c r="H141" t="s">
        <v>809</v>
      </c>
      <c r="I141" t="s">
        <v>153</v>
      </c>
      <c r="J141" t="s">
        <v>862</v>
      </c>
      <c r="K141" s="91">
        <v>3.15</v>
      </c>
      <c r="L141" t="s">
        <v>105</v>
      </c>
      <c r="M141" s="91">
        <v>3.3</v>
      </c>
      <c r="N141" s="91">
        <v>1.52</v>
      </c>
      <c r="O141" s="91">
        <v>10248.17</v>
      </c>
      <c r="P141" s="91">
        <v>106.09</v>
      </c>
      <c r="Q141" s="91">
        <v>0</v>
      </c>
      <c r="R141" s="91">
        <v>10.872283553000001</v>
      </c>
      <c r="S141" s="91">
        <v>0</v>
      </c>
      <c r="T141" s="91">
        <v>0</v>
      </c>
      <c r="U141" s="91">
        <f>R141/'סכום נכסי הקרן'!$C$42*100</f>
        <v>6.5694331998785341E-5</v>
      </c>
    </row>
    <row r="142" spans="2:21">
      <c r="B142" t="s">
        <v>863</v>
      </c>
      <c r="C142" t="s">
        <v>864</v>
      </c>
      <c r="D142" t="s">
        <v>103</v>
      </c>
      <c r="E142" t="s">
        <v>126</v>
      </c>
      <c r="F142" t="s">
        <v>859</v>
      </c>
      <c r="G142" t="s">
        <v>505</v>
      </c>
      <c r="H142" t="s">
        <v>809</v>
      </c>
      <c r="I142" t="s">
        <v>153</v>
      </c>
      <c r="J142" t="s">
        <v>865</v>
      </c>
      <c r="K142" s="91">
        <v>5.25</v>
      </c>
      <c r="L142" t="s">
        <v>105</v>
      </c>
      <c r="M142" s="91">
        <v>1.6</v>
      </c>
      <c r="N142" s="91">
        <v>1.82</v>
      </c>
      <c r="O142" s="91">
        <v>1446253.09</v>
      </c>
      <c r="P142" s="91">
        <v>100.11</v>
      </c>
      <c r="Q142" s="91">
        <v>0</v>
      </c>
      <c r="R142" s="91">
        <v>1447.843968399</v>
      </c>
      <c r="S142" s="91">
        <v>0.9</v>
      </c>
      <c r="T142" s="91">
        <v>0.04</v>
      </c>
      <c r="U142" s="91">
        <f>R142/'סכום נכסי הקרן'!$C$42*100</f>
        <v>8.7484052341697382E-3</v>
      </c>
    </row>
    <row r="143" spans="2:21">
      <c r="B143" t="s">
        <v>866</v>
      </c>
      <c r="C143" t="s">
        <v>867</v>
      </c>
      <c r="D143" t="s">
        <v>103</v>
      </c>
      <c r="E143" t="s">
        <v>126</v>
      </c>
      <c r="F143" t="s">
        <v>808</v>
      </c>
      <c r="G143" t="s">
        <v>458</v>
      </c>
      <c r="H143" t="s">
        <v>868</v>
      </c>
      <c r="I143" t="s">
        <v>153</v>
      </c>
      <c r="J143" t="s">
        <v>780</v>
      </c>
      <c r="K143" s="91">
        <v>1.63</v>
      </c>
      <c r="L143" t="s">
        <v>105</v>
      </c>
      <c r="M143" s="91">
        <v>5.3</v>
      </c>
      <c r="N143" s="91">
        <v>0.75</v>
      </c>
      <c r="O143" s="91">
        <v>4859187.75</v>
      </c>
      <c r="P143" s="91">
        <v>118.07</v>
      </c>
      <c r="Q143" s="91">
        <v>0</v>
      </c>
      <c r="R143" s="91">
        <v>5737.2429764250001</v>
      </c>
      <c r="S143" s="91">
        <v>1.87</v>
      </c>
      <c r="T143" s="91">
        <v>0.18</v>
      </c>
      <c r="U143" s="91">
        <f>R143/'סכום נכסי הקרן'!$C$42*100</f>
        <v>3.466653008207863E-2</v>
      </c>
    </row>
    <row r="144" spans="2:21">
      <c r="B144" t="s">
        <v>869</v>
      </c>
      <c r="C144" t="s">
        <v>870</v>
      </c>
      <c r="D144" t="s">
        <v>103</v>
      </c>
      <c r="E144" t="s">
        <v>126</v>
      </c>
      <c r="F144" t="s">
        <v>871</v>
      </c>
      <c r="G144" t="s">
        <v>505</v>
      </c>
      <c r="H144" t="s">
        <v>868</v>
      </c>
      <c r="I144" t="s">
        <v>153</v>
      </c>
      <c r="J144" t="s">
        <v>872</v>
      </c>
      <c r="K144" s="91">
        <v>1.92</v>
      </c>
      <c r="L144" t="s">
        <v>105</v>
      </c>
      <c r="M144" s="91">
        <v>5.35</v>
      </c>
      <c r="N144" s="91">
        <v>2.35</v>
      </c>
      <c r="O144" s="91">
        <v>72707</v>
      </c>
      <c r="P144" s="91">
        <v>108.05</v>
      </c>
      <c r="Q144" s="91">
        <v>0</v>
      </c>
      <c r="R144" s="91">
        <v>78.559913499999993</v>
      </c>
      <c r="S144" s="91">
        <v>0.04</v>
      </c>
      <c r="T144" s="91">
        <v>0</v>
      </c>
      <c r="U144" s="91">
        <f>R144/'סכום נכסי הקרן'!$C$42*100</f>
        <v>4.7468786240778218E-4</v>
      </c>
    </row>
    <row r="145" spans="2:21">
      <c r="B145" t="s">
        <v>873</v>
      </c>
      <c r="C145" t="s">
        <v>874</v>
      </c>
      <c r="D145" t="s">
        <v>103</v>
      </c>
      <c r="E145" t="s">
        <v>126</v>
      </c>
      <c r="F145" t="s">
        <v>875</v>
      </c>
      <c r="G145" t="s">
        <v>505</v>
      </c>
      <c r="H145" t="s">
        <v>876</v>
      </c>
      <c r="I145" t="s">
        <v>236</v>
      </c>
      <c r="J145" t="s">
        <v>877</v>
      </c>
      <c r="K145" s="91">
        <v>3.82</v>
      </c>
      <c r="L145" t="s">
        <v>105</v>
      </c>
      <c r="M145" s="91">
        <v>4.34</v>
      </c>
      <c r="N145" s="91">
        <v>3.43</v>
      </c>
      <c r="O145" s="91">
        <v>9971.06</v>
      </c>
      <c r="P145" s="91">
        <v>105</v>
      </c>
      <c r="Q145" s="91">
        <v>0</v>
      </c>
      <c r="R145" s="91">
        <v>10.469613000000001</v>
      </c>
      <c r="S145" s="91">
        <v>0</v>
      </c>
      <c r="T145" s="91">
        <v>0</v>
      </c>
      <c r="U145" s="91">
        <f>R145/'סכום נכסי הקרן'!$C$42*100</f>
        <v>6.3261248565487898E-5</v>
      </c>
    </row>
    <row r="146" spans="2:21">
      <c r="B146" t="s">
        <v>878</v>
      </c>
      <c r="C146" t="s">
        <v>879</v>
      </c>
      <c r="D146" t="s">
        <v>103</v>
      </c>
      <c r="E146" t="s">
        <v>126</v>
      </c>
      <c r="F146" t="s">
        <v>880</v>
      </c>
      <c r="G146" t="s">
        <v>505</v>
      </c>
      <c r="H146" t="s">
        <v>876</v>
      </c>
      <c r="I146" t="s">
        <v>236</v>
      </c>
      <c r="J146" t="s">
        <v>881</v>
      </c>
      <c r="K146" s="91">
        <v>0.9</v>
      </c>
      <c r="L146" t="s">
        <v>105</v>
      </c>
      <c r="M146" s="91">
        <v>4.8499999999999996</v>
      </c>
      <c r="N146" s="91">
        <v>0.74</v>
      </c>
      <c r="O146" s="91">
        <v>198341.99</v>
      </c>
      <c r="P146" s="91">
        <v>126.5</v>
      </c>
      <c r="Q146" s="91">
        <v>0</v>
      </c>
      <c r="R146" s="91">
        <v>250.90261735000001</v>
      </c>
      <c r="S146" s="91">
        <v>0.15</v>
      </c>
      <c r="T146" s="91">
        <v>0.01</v>
      </c>
      <c r="U146" s="91">
        <f>R146/'סכום נכסי הקרן'!$C$42*100</f>
        <v>1.5160458024484618E-3</v>
      </c>
    </row>
    <row r="147" spans="2:21">
      <c r="B147" t="s">
        <v>882</v>
      </c>
      <c r="C147" t="s">
        <v>883</v>
      </c>
      <c r="D147" t="s">
        <v>103</v>
      </c>
      <c r="E147" t="s">
        <v>126</v>
      </c>
      <c r="F147" t="s">
        <v>884</v>
      </c>
      <c r="G147" t="s">
        <v>505</v>
      </c>
      <c r="H147" t="s">
        <v>876</v>
      </c>
      <c r="I147" t="s">
        <v>236</v>
      </c>
      <c r="J147" t="s">
        <v>553</v>
      </c>
      <c r="K147" s="91">
        <v>1.47</v>
      </c>
      <c r="L147" t="s">
        <v>105</v>
      </c>
      <c r="M147" s="91">
        <v>4.25</v>
      </c>
      <c r="N147" s="91">
        <v>1.05</v>
      </c>
      <c r="O147" s="91">
        <v>76419.17</v>
      </c>
      <c r="P147" s="91">
        <v>113.05</v>
      </c>
      <c r="Q147" s="91">
        <v>20.21988</v>
      </c>
      <c r="R147" s="91">
        <v>106.611751685</v>
      </c>
      <c r="S147" s="91">
        <v>0.06</v>
      </c>
      <c r="T147" s="91">
        <v>0</v>
      </c>
      <c r="U147" s="91">
        <f>R147/'סכום נכסי הקרן'!$C$42*100</f>
        <v>6.4418737572695937E-4</v>
      </c>
    </row>
    <row r="148" spans="2:21">
      <c r="B148" t="s">
        <v>885</v>
      </c>
      <c r="C148" t="s">
        <v>886</v>
      </c>
      <c r="D148" t="s">
        <v>103</v>
      </c>
      <c r="E148" t="s">
        <v>126</v>
      </c>
      <c r="F148" t="s">
        <v>884</v>
      </c>
      <c r="G148" t="s">
        <v>505</v>
      </c>
      <c r="H148" t="s">
        <v>876</v>
      </c>
      <c r="I148" t="s">
        <v>236</v>
      </c>
      <c r="J148" t="s">
        <v>553</v>
      </c>
      <c r="K148" s="91">
        <v>2.09</v>
      </c>
      <c r="L148" t="s">
        <v>105</v>
      </c>
      <c r="M148" s="91">
        <v>4.5999999999999996</v>
      </c>
      <c r="N148" s="91">
        <v>1.29</v>
      </c>
      <c r="O148" s="91">
        <v>3.45</v>
      </c>
      <c r="P148" s="91">
        <v>109.17</v>
      </c>
      <c r="Q148" s="91">
        <v>0</v>
      </c>
      <c r="R148" s="91">
        <v>3.7663649999999998E-3</v>
      </c>
      <c r="S148" s="91">
        <v>0</v>
      </c>
      <c r="T148" s="91">
        <v>0</v>
      </c>
      <c r="U148" s="91">
        <f>R148/'סכום נכסי הקרן'!$C$42*100</f>
        <v>2.2757761194549771E-8</v>
      </c>
    </row>
    <row r="149" spans="2:21">
      <c r="B149" t="s">
        <v>887</v>
      </c>
      <c r="C149" t="s">
        <v>888</v>
      </c>
      <c r="D149" t="s">
        <v>103</v>
      </c>
      <c r="E149" t="s">
        <v>126</v>
      </c>
      <c r="F149" t="s">
        <v>655</v>
      </c>
      <c r="G149" t="s">
        <v>458</v>
      </c>
      <c r="H149" t="s">
        <v>876</v>
      </c>
      <c r="I149" t="s">
        <v>236</v>
      </c>
      <c r="J149" t="s">
        <v>889</v>
      </c>
      <c r="K149" s="91">
        <v>2.82</v>
      </c>
      <c r="L149" t="s">
        <v>105</v>
      </c>
      <c r="M149" s="91">
        <v>5.0999999999999996</v>
      </c>
      <c r="N149" s="91">
        <v>1.1000000000000001</v>
      </c>
      <c r="O149" s="91">
        <v>26527554.390000001</v>
      </c>
      <c r="P149" s="91">
        <v>135.46</v>
      </c>
      <c r="Q149" s="91">
        <v>87.781840000000003</v>
      </c>
      <c r="R149" s="91">
        <v>36022.007016693999</v>
      </c>
      <c r="S149" s="91">
        <v>2.31</v>
      </c>
      <c r="T149" s="91">
        <v>1.1200000000000001</v>
      </c>
      <c r="U149" s="91">
        <f>R149/'סכום נכסי הקרן'!$C$42*100</f>
        <v>0.21765820185625084</v>
      </c>
    </row>
    <row r="150" spans="2:21">
      <c r="B150" t="s">
        <v>890</v>
      </c>
      <c r="C150" t="s">
        <v>891</v>
      </c>
      <c r="D150" t="s">
        <v>103</v>
      </c>
      <c r="E150" t="s">
        <v>126</v>
      </c>
      <c r="F150" t="s">
        <v>892</v>
      </c>
      <c r="G150" t="s">
        <v>893</v>
      </c>
      <c r="H150" t="s">
        <v>876</v>
      </c>
      <c r="I150" t="s">
        <v>236</v>
      </c>
      <c r="J150" t="s">
        <v>881</v>
      </c>
      <c r="K150" s="91">
        <v>1.44</v>
      </c>
      <c r="L150" t="s">
        <v>105</v>
      </c>
      <c r="M150" s="91">
        <v>4.5999999999999996</v>
      </c>
      <c r="N150" s="91">
        <v>2.11</v>
      </c>
      <c r="O150" s="91">
        <v>0.51</v>
      </c>
      <c r="P150" s="91">
        <v>127.57</v>
      </c>
      <c r="Q150" s="91">
        <v>0</v>
      </c>
      <c r="R150" s="91">
        <v>6.5060699999999999E-4</v>
      </c>
      <c r="S150" s="91">
        <v>0</v>
      </c>
      <c r="T150" s="91">
        <v>0</v>
      </c>
      <c r="U150" s="91">
        <f>R150/'סכום נכסי הקרן'!$C$42*100</f>
        <v>3.9312065446398426E-9</v>
      </c>
    </row>
    <row r="151" spans="2:21">
      <c r="B151" t="s">
        <v>894</v>
      </c>
      <c r="C151" t="s">
        <v>895</v>
      </c>
      <c r="D151" t="s">
        <v>103</v>
      </c>
      <c r="E151" t="s">
        <v>126</v>
      </c>
      <c r="F151" t="s">
        <v>892</v>
      </c>
      <c r="G151" t="s">
        <v>893</v>
      </c>
      <c r="H151" t="s">
        <v>876</v>
      </c>
      <c r="I151" t="s">
        <v>236</v>
      </c>
      <c r="J151" t="s">
        <v>896</v>
      </c>
      <c r="K151" s="91">
        <v>1.7</v>
      </c>
      <c r="L151" t="s">
        <v>105</v>
      </c>
      <c r="M151" s="91">
        <v>4.5</v>
      </c>
      <c r="N151" s="91">
        <v>1.72</v>
      </c>
      <c r="O151" s="91">
        <v>1.41</v>
      </c>
      <c r="P151" s="91">
        <v>126.62</v>
      </c>
      <c r="Q151" s="91">
        <v>0</v>
      </c>
      <c r="R151" s="91">
        <v>1.7853420000000001E-3</v>
      </c>
      <c r="S151" s="91">
        <v>0</v>
      </c>
      <c r="T151" s="91">
        <v>0</v>
      </c>
      <c r="U151" s="91">
        <f>R151/'סכום נכסי הקרן'!$C$42*100</f>
        <v>1.078769234702422E-8</v>
      </c>
    </row>
    <row r="152" spans="2:21">
      <c r="B152" t="s">
        <v>897</v>
      </c>
      <c r="C152" t="s">
        <v>898</v>
      </c>
      <c r="D152" t="s">
        <v>103</v>
      </c>
      <c r="E152" t="s">
        <v>126</v>
      </c>
      <c r="F152" t="s">
        <v>899</v>
      </c>
      <c r="G152" t="s">
        <v>505</v>
      </c>
      <c r="H152" t="s">
        <v>876</v>
      </c>
      <c r="I152" t="s">
        <v>236</v>
      </c>
      <c r="J152" t="s">
        <v>553</v>
      </c>
      <c r="K152" s="91">
        <v>1.48</v>
      </c>
      <c r="L152" t="s">
        <v>105</v>
      </c>
      <c r="M152" s="91">
        <v>5.4</v>
      </c>
      <c r="N152" s="91">
        <v>0.42</v>
      </c>
      <c r="O152" s="91">
        <v>1465249.5</v>
      </c>
      <c r="P152" s="91">
        <v>129.80000000000001</v>
      </c>
      <c r="Q152" s="91">
        <v>1273.4480799999999</v>
      </c>
      <c r="R152" s="91">
        <v>3175.3419309999999</v>
      </c>
      <c r="S152" s="91">
        <v>1.44</v>
      </c>
      <c r="T152" s="91">
        <v>0.1</v>
      </c>
      <c r="U152" s="91">
        <f>R152/'סכום נכסי הקרן'!$C$42*100</f>
        <v>1.918658265376259E-2</v>
      </c>
    </row>
    <row r="153" spans="2:21">
      <c r="B153" t="s">
        <v>900</v>
      </c>
      <c r="C153" t="s">
        <v>901</v>
      </c>
      <c r="D153" t="s">
        <v>103</v>
      </c>
      <c r="E153" t="s">
        <v>126</v>
      </c>
      <c r="F153" t="s">
        <v>902</v>
      </c>
      <c r="G153" t="s">
        <v>505</v>
      </c>
      <c r="H153" t="s">
        <v>868</v>
      </c>
      <c r="I153" t="s">
        <v>153</v>
      </c>
      <c r="J153" t="s">
        <v>903</v>
      </c>
      <c r="K153" s="91">
        <v>6.79</v>
      </c>
      <c r="L153" t="s">
        <v>105</v>
      </c>
      <c r="M153" s="91">
        <v>2.6</v>
      </c>
      <c r="N153" s="91">
        <v>3.12</v>
      </c>
      <c r="O153" s="91">
        <v>16857718</v>
      </c>
      <c r="P153" s="91">
        <v>97.47</v>
      </c>
      <c r="Q153" s="91">
        <v>0</v>
      </c>
      <c r="R153" s="91">
        <v>16431.217734599999</v>
      </c>
      <c r="S153" s="91">
        <v>2.75</v>
      </c>
      <c r="T153" s="91">
        <v>0.51</v>
      </c>
      <c r="U153" s="91">
        <f>R153/'סכום נכסי הקרן'!$C$42*100</f>
        <v>9.9283454827048867E-2</v>
      </c>
    </row>
    <row r="154" spans="2:21">
      <c r="B154" t="s">
        <v>904</v>
      </c>
      <c r="C154" t="s">
        <v>905</v>
      </c>
      <c r="D154" t="s">
        <v>103</v>
      </c>
      <c r="E154" t="s">
        <v>126</v>
      </c>
      <c r="F154" t="s">
        <v>902</v>
      </c>
      <c r="G154" t="s">
        <v>505</v>
      </c>
      <c r="H154" t="s">
        <v>868</v>
      </c>
      <c r="I154" t="s">
        <v>153</v>
      </c>
      <c r="J154" t="s">
        <v>906</v>
      </c>
      <c r="K154" s="91">
        <v>3.65</v>
      </c>
      <c r="L154" t="s">
        <v>105</v>
      </c>
      <c r="M154" s="91">
        <v>4.4000000000000004</v>
      </c>
      <c r="N154" s="91">
        <v>1.99</v>
      </c>
      <c r="O154" s="91">
        <v>252105.63</v>
      </c>
      <c r="P154" s="91">
        <v>109.42</v>
      </c>
      <c r="Q154" s="91">
        <v>0</v>
      </c>
      <c r="R154" s="91">
        <v>275.85398034600001</v>
      </c>
      <c r="S154" s="91">
        <v>0.18</v>
      </c>
      <c r="T154" s="91">
        <v>0.01</v>
      </c>
      <c r="U154" s="91">
        <f>R154/'סכום נכסי הקרן'!$C$42*100</f>
        <v>1.6668111054771095E-3</v>
      </c>
    </row>
    <row r="155" spans="2:21">
      <c r="B155" t="s">
        <v>907</v>
      </c>
      <c r="C155" t="s">
        <v>908</v>
      </c>
      <c r="D155" t="s">
        <v>103</v>
      </c>
      <c r="E155" t="s">
        <v>126</v>
      </c>
      <c r="F155" t="s">
        <v>768</v>
      </c>
      <c r="G155" t="s">
        <v>505</v>
      </c>
      <c r="H155" t="s">
        <v>876</v>
      </c>
      <c r="I155" t="s">
        <v>236</v>
      </c>
      <c r="J155" t="s">
        <v>909</v>
      </c>
      <c r="K155" s="91">
        <v>4.6399999999999997</v>
      </c>
      <c r="L155" t="s">
        <v>105</v>
      </c>
      <c r="M155" s="91">
        <v>2.0499999999999998</v>
      </c>
      <c r="N155" s="91">
        <v>1.94</v>
      </c>
      <c r="O155" s="91">
        <v>542083</v>
      </c>
      <c r="P155" s="91">
        <v>102.18</v>
      </c>
      <c r="Q155" s="91">
        <v>0</v>
      </c>
      <c r="R155" s="91">
        <v>553.90040939999994</v>
      </c>
      <c r="S155" s="91">
        <v>0.12</v>
      </c>
      <c r="T155" s="91">
        <v>0.02</v>
      </c>
      <c r="U155" s="91">
        <f>R155/'סכום נכסי הקרן'!$C$42*100</f>
        <v>3.346869791613014E-3</v>
      </c>
    </row>
    <row r="156" spans="2:21">
      <c r="B156" t="s">
        <v>910</v>
      </c>
      <c r="C156" t="s">
        <v>911</v>
      </c>
      <c r="D156" t="s">
        <v>103</v>
      </c>
      <c r="E156" t="s">
        <v>126</v>
      </c>
      <c r="F156" t="s">
        <v>912</v>
      </c>
      <c r="G156" t="s">
        <v>505</v>
      </c>
      <c r="H156" t="s">
        <v>913</v>
      </c>
      <c r="I156" t="s">
        <v>153</v>
      </c>
      <c r="J156" t="s">
        <v>553</v>
      </c>
      <c r="K156" s="91">
        <v>0.98</v>
      </c>
      <c r="L156" t="s">
        <v>105</v>
      </c>
      <c r="M156" s="91">
        <v>5.6</v>
      </c>
      <c r="N156" s="91">
        <v>1.42</v>
      </c>
      <c r="O156" s="91">
        <v>1048833.73</v>
      </c>
      <c r="P156" s="91">
        <v>110.62</v>
      </c>
      <c r="Q156" s="91">
        <v>1327.9384299999999</v>
      </c>
      <c r="R156" s="91">
        <v>2488.1583021259999</v>
      </c>
      <c r="S156" s="91">
        <v>1.66</v>
      </c>
      <c r="T156" s="91">
        <v>0.08</v>
      </c>
      <c r="U156" s="91">
        <f>R156/'סכום נכסי הקרן'!$C$42*100</f>
        <v>1.5034366678221554E-2</v>
      </c>
    </row>
    <row r="157" spans="2:21">
      <c r="B157" t="s">
        <v>914</v>
      </c>
      <c r="C157" t="s">
        <v>915</v>
      </c>
      <c r="D157" t="s">
        <v>103</v>
      </c>
      <c r="E157" t="s">
        <v>126</v>
      </c>
      <c r="F157" t="s">
        <v>912</v>
      </c>
      <c r="G157" t="s">
        <v>505</v>
      </c>
      <c r="H157" t="s">
        <v>913</v>
      </c>
      <c r="I157" t="s">
        <v>153</v>
      </c>
      <c r="J157" t="s">
        <v>425</v>
      </c>
      <c r="K157" s="91">
        <v>4.1100000000000003</v>
      </c>
      <c r="L157" t="s">
        <v>105</v>
      </c>
      <c r="M157" s="91">
        <v>4.6500000000000004</v>
      </c>
      <c r="N157" s="91">
        <v>3.26</v>
      </c>
      <c r="O157" s="91">
        <v>0.13</v>
      </c>
      <c r="P157" s="91">
        <v>106.7</v>
      </c>
      <c r="Q157" s="91">
        <v>0</v>
      </c>
      <c r="R157" s="91">
        <v>1.3871000000000001E-4</v>
      </c>
      <c r="S157" s="91">
        <v>0</v>
      </c>
      <c r="T157" s="91">
        <v>0</v>
      </c>
      <c r="U157" s="91">
        <f>R157/'סכום נכסי הקרן'!$C$42*100</f>
        <v>8.3813678581231474E-10</v>
      </c>
    </row>
    <row r="158" spans="2:21">
      <c r="B158" t="s">
        <v>916</v>
      </c>
      <c r="C158" t="s">
        <v>917</v>
      </c>
      <c r="D158" t="s">
        <v>103</v>
      </c>
      <c r="E158" t="s">
        <v>126</v>
      </c>
      <c r="F158" t="s">
        <v>918</v>
      </c>
      <c r="G158" t="s">
        <v>130</v>
      </c>
      <c r="H158" t="s">
        <v>913</v>
      </c>
      <c r="I158" t="s">
        <v>153</v>
      </c>
      <c r="J158" t="s">
        <v>919</v>
      </c>
      <c r="K158" s="91">
        <v>0.28000000000000003</v>
      </c>
      <c r="L158" t="s">
        <v>105</v>
      </c>
      <c r="M158" s="91">
        <v>4.2</v>
      </c>
      <c r="N158" s="91">
        <v>3.8</v>
      </c>
      <c r="O158" s="91">
        <v>501953.41</v>
      </c>
      <c r="P158" s="91">
        <v>102.98</v>
      </c>
      <c r="Q158" s="91">
        <v>0</v>
      </c>
      <c r="R158" s="91">
        <v>516.91162161800003</v>
      </c>
      <c r="S158" s="91">
        <v>0.56000000000000005</v>
      </c>
      <c r="T158" s="91">
        <v>0.02</v>
      </c>
      <c r="U158" s="91">
        <f>R158/'סכום נכסי הקרן'!$C$42*100</f>
        <v>3.1233699451513369E-3</v>
      </c>
    </row>
    <row r="159" spans="2:21">
      <c r="B159" t="s">
        <v>920</v>
      </c>
      <c r="C159" t="s">
        <v>921</v>
      </c>
      <c r="D159" t="s">
        <v>103</v>
      </c>
      <c r="E159" t="s">
        <v>126</v>
      </c>
      <c r="F159" t="s">
        <v>922</v>
      </c>
      <c r="G159" t="s">
        <v>505</v>
      </c>
      <c r="H159" t="s">
        <v>913</v>
      </c>
      <c r="I159" t="s">
        <v>153</v>
      </c>
      <c r="J159" t="s">
        <v>923</v>
      </c>
      <c r="K159" s="91">
        <v>1.53</v>
      </c>
      <c r="L159" t="s">
        <v>105</v>
      </c>
      <c r="M159" s="91">
        <v>4.8</v>
      </c>
      <c r="N159" s="91">
        <v>1.59</v>
      </c>
      <c r="O159" s="91">
        <v>1840539.27</v>
      </c>
      <c r="P159" s="91">
        <v>105.2</v>
      </c>
      <c r="Q159" s="91">
        <v>881.02481999999998</v>
      </c>
      <c r="R159" s="91">
        <v>2817.2721320400001</v>
      </c>
      <c r="S159" s="91">
        <v>1.31</v>
      </c>
      <c r="T159" s="91">
        <v>0.09</v>
      </c>
      <c r="U159" s="91">
        <f>R159/'סכום נכסי הקרן'!$C$42*100</f>
        <v>1.7022993363900313E-2</v>
      </c>
    </row>
    <row r="160" spans="2:21">
      <c r="B160" t="s">
        <v>924</v>
      </c>
      <c r="C160" t="s">
        <v>925</v>
      </c>
      <c r="D160" t="s">
        <v>103</v>
      </c>
      <c r="E160" t="s">
        <v>126</v>
      </c>
      <c r="F160" t="s">
        <v>926</v>
      </c>
      <c r="G160" t="s">
        <v>644</v>
      </c>
      <c r="H160" t="s">
        <v>927</v>
      </c>
      <c r="I160" t="s">
        <v>236</v>
      </c>
      <c r="J160" t="s">
        <v>928</v>
      </c>
      <c r="K160" s="91">
        <v>0.98</v>
      </c>
      <c r="L160" t="s">
        <v>105</v>
      </c>
      <c r="M160" s="91">
        <v>4.8</v>
      </c>
      <c r="N160" s="91">
        <v>0.37</v>
      </c>
      <c r="O160" s="91">
        <v>3450290.81</v>
      </c>
      <c r="P160" s="91">
        <v>123.57</v>
      </c>
      <c r="Q160" s="91">
        <v>0</v>
      </c>
      <c r="R160" s="91">
        <v>4263.5243539169996</v>
      </c>
      <c r="S160" s="91">
        <v>1.1200000000000001</v>
      </c>
      <c r="T160" s="91">
        <v>0.13</v>
      </c>
      <c r="U160" s="91">
        <f>R160/'סכום נכסי הקרן'!$C$42*100</f>
        <v>2.5761780680733325E-2</v>
      </c>
    </row>
    <row r="161" spans="2:21">
      <c r="B161" t="s">
        <v>929</v>
      </c>
      <c r="C161" t="s">
        <v>930</v>
      </c>
      <c r="D161" t="s">
        <v>103</v>
      </c>
      <c r="E161" t="s">
        <v>126</v>
      </c>
      <c r="F161" t="s">
        <v>931</v>
      </c>
      <c r="G161" t="s">
        <v>505</v>
      </c>
      <c r="H161" t="s">
        <v>927</v>
      </c>
      <c r="I161" t="s">
        <v>236</v>
      </c>
      <c r="J161" t="s">
        <v>553</v>
      </c>
      <c r="K161" s="91">
        <v>0.42</v>
      </c>
      <c r="L161" t="s">
        <v>105</v>
      </c>
      <c r="M161" s="91">
        <v>6.4</v>
      </c>
      <c r="N161" s="91">
        <v>2.23</v>
      </c>
      <c r="O161" s="91">
        <v>660107.82999999996</v>
      </c>
      <c r="P161" s="91">
        <v>112.14</v>
      </c>
      <c r="Q161" s="91">
        <v>0</v>
      </c>
      <c r="R161" s="91">
        <v>740.24492056199995</v>
      </c>
      <c r="S161" s="91">
        <v>1.92</v>
      </c>
      <c r="T161" s="91">
        <v>0.02</v>
      </c>
      <c r="U161" s="91">
        <f>R161/'סכום נכסי הקרן'!$C$42*100</f>
        <v>4.4728317960761798E-3</v>
      </c>
    </row>
    <row r="162" spans="2:21">
      <c r="B162" t="s">
        <v>932</v>
      </c>
      <c r="C162" t="s">
        <v>933</v>
      </c>
      <c r="D162" t="s">
        <v>103</v>
      </c>
      <c r="E162" t="s">
        <v>126</v>
      </c>
      <c r="F162" t="s">
        <v>931</v>
      </c>
      <c r="G162" t="s">
        <v>505</v>
      </c>
      <c r="H162" t="s">
        <v>927</v>
      </c>
      <c r="I162" t="s">
        <v>236</v>
      </c>
      <c r="J162" t="s">
        <v>934</v>
      </c>
      <c r="K162" s="91">
        <v>1.3</v>
      </c>
      <c r="L162" t="s">
        <v>105</v>
      </c>
      <c r="M162" s="91">
        <v>5.4</v>
      </c>
      <c r="N162" s="91">
        <v>4.8</v>
      </c>
      <c r="O162" s="91">
        <v>1164640.95</v>
      </c>
      <c r="P162" s="91">
        <v>104.5</v>
      </c>
      <c r="Q162" s="91">
        <v>0</v>
      </c>
      <c r="R162" s="91">
        <v>1217.0497927500001</v>
      </c>
      <c r="S162" s="91">
        <v>2.35</v>
      </c>
      <c r="T162" s="91">
        <v>0.04</v>
      </c>
      <c r="U162" s="91">
        <f>R162/'סכום נכסי הקרן'!$C$42*100</f>
        <v>7.3538620248650328E-3</v>
      </c>
    </row>
    <row r="163" spans="2:21">
      <c r="B163" t="s">
        <v>935</v>
      </c>
      <c r="C163" t="s">
        <v>936</v>
      </c>
      <c r="D163" t="s">
        <v>103</v>
      </c>
      <c r="E163" t="s">
        <v>126</v>
      </c>
      <c r="F163" t="s">
        <v>931</v>
      </c>
      <c r="G163" t="s">
        <v>505</v>
      </c>
      <c r="H163" t="s">
        <v>927</v>
      </c>
      <c r="I163" t="s">
        <v>236</v>
      </c>
      <c r="J163" t="s">
        <v>937</v>
      </c>
      <c r="K163" s="91">
        <v>2.1800000000000002</v>
      </c>
      <c r="L163" t="s">
        <v>105</v>
      </c>
      <c r="M163" s="91">
        <v>2.5</v>
      </c>
      <c r="N163" s="91">
        <v>6</v>
      </c>
      <c r="O163" s="91">
        <v>3650900.01</v>
      </c>
      <c r="P163" s="91">
        <v>93.83</v>
      </c>
      <c r="Q163" s="91">
        <v>0</v>
      </c>
      <c r="R163" s="91">
        <v>3425.639479383</v>
      </c>
      <c r="S163" s="91">
        <v>0.75</v>
      </c>
      <c r="T163" s="91">
        <v>0.11</v>
      </c>
      <c r="U163" s="91">
        <f>R163/'סכום נכסי הקרן'!$C$42*100</f>
        <v>2.0698972407193705E-2</v>
      </c>
    </row>
    <row r="164" spans="2:21">
      <c r="B164" t="s">
        <v>938</v>
      </c>
      <c r="C164" t="s">
        <v>939</v>
      </c>
      <c r="D164" t="s">
        <v>103</v>
      </c>
      <c r="E164" t="s">
        <v>126</v>
      </c>
      <c r="F164" t="s">
        <v>940</v>
      </c>
      <c r="G164" t="s">
        <v>893</v>
      </c>
      <c r="H164" t="s">
        <v>927</v>
      </c>
      <c r="I164" t="s">
        <v>236</v>
      </c>
      <c r="J164" t="s">
        <v>941</v>
      </c>
      <c r="K164" s="91">
        <v>1.22</v>
      </c>
      <c r="L164" t="s">
        <v>105</v>
      </c>
      <c r="M164" s="91">
        <v>5</v>
      </c>
      <c r="N164" s="91">
        <v>1.93</v>
      </c>
      <c r="O164" s="91">
        <v>1956.77</v>
      </c>
      <c r="P164" s="91">
        <v>103.99</v>
      </c>
      <c r="Q164" s="91">
        <v>0</v>
      </c>
      <c r="R164" s="91">
        <v>2.0348451230000002</v>
      </c>
      <c r="S164" s="91">
        <v>0</v>
      </c>
      <c r="T164" s="91">
        <v>0</v>
      </c>
      <c r="U164" s="91">
        <f>R164/'סכום נכסי הקרן'!$C$42*100</f>
        <v>1.229528189039784E-5</v>
      </c>
    </row>
    <row r="165" spans="2:21">
      <c r="B165" t="s">
        <v>942</v>
      </c>
      <c r="C165" t="s">
        <v>943</v>
      </c>
      <c r="D165" t="s">
        <v>103</v>
      </c>
      <c r="E165" t="s">
        <v>126</v>
      </c>
      <c r="F165" t="s">
        <v>835</v>
      </c>
      <c r="G165" t="s">
        <v>458</v>
      </c>
      <c r="H165" t="s">
        <v>927</v>
      </c>
      <c r="I165" t="s">
        <v>236</v>
      </c>
      <c r="J165" t="s">
        <v>944</v>
      </c>
      <c r="K165" s="91">
        <v>1.48</v>
      </c>
      <c r="L165" t="s">
        <v>105</v>
      </c>
      <c r="M165" s="91">
        <v>2.4</v>
      </c>
      <c r="N165" s="91">
        <v>0.88</v>
      </c>
      <c r="O165" s="91">
        <v>1878808.32</v>
      </c>
      <c r="P165" s="91">
        <v>104.41</v>
      </c>
      <c r="Q165" s="91">
        <v>0</v>
      </c>
      <c r="R165" s="91">
        <v>1961.663766912</v>
      </c>
      <c r="S165" s="91">
        <v>1.44</v>
      </c>
      <c r="T165" s="91">
        <v>0.06</v>
      </c>
      <c r="U165" s="91">
        <f>R165/'סכום נכסי הקרן'!$C$42*100</f>
        <v>1.1853093248101083E-2</v>
      </c>
    </row>
    <row r="166" spans="2:21">
      <c r="B166" t="s">
        <v>945</v>
      </c>
      <c r="C166" t="s">
        <v>946</v>
      </c>
      <c r="D166" t="s">
        <v>103</v>
      </c>
      <c r="E166" t="s">
        <v>126</v>
      </c>
      <c r="F166" t="s">
        <v>947</v>
      </c>
      <c r="G166" t="s">
        <v>130</v>
      </c>
      <c r="H166" t="s">
        <v>948</v>
      </c>
      <c r="I166" t="s">
        <v>153</v>
      </c>
      <c r="J166" t="s">
        <v>949</v>
      </c>
      <c r="K166" s="91">
        <v>2.25</v>
      </c>
      <c r="L166" t="s">
        <v>105</v>
      </c>
      <c r="M166" s="91">
        <v>2.85</v>
      </c>
      <c r="N166" s="91">
        <v>2.5499999999999998</v>
      </c>
      <c r="O166" s="91">
        <v>3237143.62</v>
      </c>
      <c r="P166" s="91">
        <v>102.6</v>
      </c>
      <c r="Q166" s="91">
        <v>0</v>
      </c>
      <c r="R166" s="91">
        <v>3321.3093541200001</v>
      </c>
      <c r="S166" s="91">
        <v>1.1100000000000001</v>
      </c>
      <c r="T166" s="91">
        <v>0.1</v>
      </c>
      <c r="U166" s="91">
        <f>R166/'סכום נכסי הקרן'!$C$42*100</f>
        <v>2.0068571456639837E-2</v>
      </c>
    </row>
    <row r="167" spans="2:21">
      <c r="B167" t="s">
        <v>950</v>
      </c>
      <c r="C167" t="s">
        <v>951</v>
      </c>
      <c r="D167" t="s">
        <v>103</v>
      </c>
      <c r="E167" t="s">
        <v>126</v>
      </c>
      <c r="F167" t="s">
        <v>952</v>
      </c>
      <c r="G167" t="s">
        <v>893</v>
      </c>
      <c r="H167" t="s">
        <v>953</v>
      </c>
      <c r="I167" t="s">
        <v>236</v>
      </c>
      <c r="J167" t="s">
        <v>954</v>
      </c>
      <c r="K167" s="91">
        <v>3.59</v>
      </c>
      <c r="L167" t="s">
        <v>105</v>
      </c>
      <c r="M167" s="91">
        <v>4.95</v>
      </c>
      <c r="N167" s="91">
        <v>6.45</v>
      </c>
      <c r="O167" s="91">
        <v>7656.25</v>
      </c>
      <c r="P167" s="91">
        <v>115.12</v>
      </c>
      <c r="Q167" s="91">
        <v>0</v>
      </c>
      <c r="R167" s="91">
        <v>8.8138749999999995</v>
      </c>
      <c r="S167" s="91">
        <v>0</v>
      </c>
      <c r="T167" s="91">
        <v>0</v>
      </c>
      <c r="U167" s="91">
        <f>R167/'סכום נכסי הקרן'!$C$42*100</f>
        <v>5.3256671206484856E-5</v>
      </c>
    </row>
    <row r="168" spans="2:21">
      <c r="B168" t="s">
        <v>955</v>
      </c>
      <c r="C168" t="s">
        <v>956</v>
      </c>
      <c r="D168" t="s">
        <v>103</v>
      </c>
      <c r="E168" t="s">
        <v>126</v>
      </c>
      <c r="F168" t="s">
        <v>952</v>
      </c>
      <c r="G168" t="s">
        <v>893</v>
      </c>
      <c r="H168" t="s">
        <v>953</v>
      </c>
      <c r="I168" t="s">
        <v>236</v>
      </c>
      <c r="J168" t="s">
        <v>957</v>
      </c>
      <c r="K168" s="91">
        <v>0.48</v>
      </c>
      <c r="L168" t="s">
        <v>105</v>
      </c>
      <c r="M168" s="91">
        <v>4.45</v>
      </c>
      <c r="N168" s="91">
        <v>1.82</v>
      </c>
      <c r="O168" s="91">
        <v>1.77</v>
      </c>
      <c r="P168" s="91">
        <v>125.12</v>
      </c>
      <c r="Q168" s="91">
        <v>0</v>
      </c>
      <c r="R168" s="91">
        <v>2.2146240000000001E-3</v>
      </c>
      <c r="S168" s="91">
        <v>0</v>
      </c>
      <c r="T168" s="91">
        <v>0</v>
      </c>
      <c r="U168" s="91">
        <f>R168/'סכום נכסי הקרן'!$C$42*100</f>
        <v>1.3381571920862315E-8</v>
      </c>
    </row>
    <row r="169" spans="2:21">
      <c r="B169" t="s">
        <v>958</v>
      </c>
      <c r="C169" t="s">
        <v>959</v>
      </c>
      <c r="D169" t="s">
        <v>103</v>
      </c>
      <c r="E169" t="s">
        <v>126</v>
      </c>
      <c r="F169" t="s">
        <v>960</v>
      </c>
      <c r="G169" t="s">
        <v>636</v>
      </c>
      <c r="H169" t="s">
        <v>961</v>
      </c>
      <c r="I169" t="s">
        <v>153</v>
      </c>
      <c r="J169" t="s">
        <v>962</v>
      </c>
      <c r="K169" s="91">
        <v>0.15</v>
      </c>
      <c r="L169" t="s">
        <v>105</v>
      </c>
      <c r="M169" s="91">
        <v>3.59</v>
      </c>
      <c r="N169" s="91">
        <v>7.87</v>
      </c>
      <c r="O169" s="91">
        <v>248073.69</v>
      </c>
      <c r="P169" s="91">
        <v>101.5</v>
      </c>
      <c r="Q169" s="91">
        <v>0</v>
      </c>
      <c r="R169" s="91">
        <v>251.79479534999999</v>
      </c>
      <c r="S169" s="91">
        <v>0.62</v>
      </c>
      <c r="T169" s="91">
        <v>0.01</v>
      </c>
      <c r="U169" s="91">
        <f>R169/'סכום נכסי הקרן'!$C$42*100</f>
        <v>1.521436669734832E-3</v>
      </c>
    </row>
    <row r="170" spans="2:21">
      <c r="B170" t="s">
        <v>963</v>
      </c>
      <c r="C170" t="s">
        <v>964</v>
      </c>
      <c r="D170" t="s">
        <v>103</v>
      </c>
      <c r="E170" t="s">
        <v>126</v>
      </c>
      <c r="F170" t="s">
        <v>965</v>
      </c>
      <c r="G170" t="s">
        <v>505</v>
      </c>
      <c r="H170" t="s">
        <v>966</v>
      </c>
      <c r="I170" t="s">
        <v>236</v>
      </c>
      <c r="J170" t="s">
        <v>967</v>
      </c>
      <c r="K170" s="91">
        <v>0.01</v>
      </c>
      <c r="L170" t="s">
        <v>105</v>
      </c>
      <c r="M170" s="91">
        <v>8</v>
      </c>
      <c r="N170" s="91">
        <v>0.01</v>
      </c>
      <c r="O170" s="91">
        <v>0</v>
      </c>
      <c r="P170" s="91">
        <v>0</v>
      </c>
      <c r="Q170" s="91">
        <v>700.08218999999997</v>
      </c>
      <c r="R170" s="91">
        <v>700.08218999999997</v>
      </c>
      <c r="S170" s="91">
        <v>0</v>
      </c>
      <c r="T170" s="91">
        <v>0.02</v>
      </c>
      <c r="U170" s="91">
        <f>R170/'סכום נכסי הקרן'!$C$42*100</f>
        <v>4.2301538211451679E-3</v>
      </c>
    </row>
    <row r="171" spans="2:21">
      <c r="B171" t="s">
        <v>968</v>
      </c>
      <c r="C171" t="s">
        <v>969</v>
      </c>
      <c r="D171" t="s">
        <v>103</v>
      </c>
      <c r="E171" t="s">
        <v>126</v>
      </c>
      <c r="F171" t="s">
        <v>970</v>
      </c>
      <c r="G171" t="s">
        <v>893</v>
      </c>
      <c r="H171" t="s">
        <v>966</v>
      </c>
      <c r="I171" t="s">
        <v>236</v>
      </c>
      <c r="J171" t="s">
        <v>881</v>
      </c>
      <c r="K171" s="91">
        <v>0.01</v>
      </c>
      <c r="L171" t="s">
        <v>105</v>
      </c>
      <c r="M171" s="91">
        <v>7.14</v>
      </c>
      <c r="N171" s="91">
        <v>0.01</v>
      </c>
      <c r="O171" s="91">
        <v>2.75</v>
      </c>
      <c r="P171" s="91">
        <v>17.8</v>
      </c>
      <c r="Q171" s="91">
        <v>0</v>
      </c>
      <c r="R171" s="91">
        <v>4.8950000000000003E-4</v>
      </c>
      <c r="S171" s="91">
        <v>0</v>
      </c>
      <c r="T171" s="91">
        <v>0</v>
      </c>
      <c r="U171" s="91">
        <f>R171/'סכום נכסי הקרן'!$C$42*100</f>
        <v>2.957738855562887E-9</v>
      </c>
    </row>
    <row r="172" spans="2:21">
      <c r="B172" t="s">
        <v>971</v>
      </c>
      <c r="C172" t="s">
        <v>972</v>
      </c>
      <c r="D172" t="s">
        <v>103</v>
      </c>
      <c r="E172" t="s">
        <v>126</v>
      </c>
      <c r="F172" t="s">
        <v>970</v>
      </c>
      <c r="G172" t="s">
        <v>893</v>
      </c>
      <c r="H172" t="s">
        <v>966</v>
      </c>
      <c r="I172" t="s">
        <v>236</v>
      </c>
      <c r="J172" t="s">
        <v>973</v>
      </c>
      <c r="K172" s="91">
        <v>0.25</v>
      </c>
      <c r="L172" t="s">
        <v>105</v>
      </c>
      <c r="M172" s="91">
        <v>6.78</v>
      </c>
      <c r="N172" s="91">
        <v>0.01</v>
      </c>
      <c r="O172" s="91">
        <v>4770887.5999999996</v>
      </c>
      <c r="P172" s="91">
        <v>40.21</v>
      </c>
      <c r="Q172" s="91">
        <v>0</v>
      </c>
      <c r="R172" s="91">
        <v>1918.37390396</v>
      </c>
      <c r="S172" s="91">
        <v>0.63</v>
      </c>
      <c r="T172" s="91">
        <v>0.06</v>
      </c>
      <c r="U172" s="91">
        <f>R172/'סכום נכסי הקרן'!$C$42*100</f>
        <v>1.1591519990276524E-2</v>
      </c>
    </row>
    <row r="173" spans="2:21">
      <c r="B173" t="s">
        <v>974</v>
      </c>
      <c r="C173" t="s">
        <v>975</v>
      </c>
      <c r="D173" t="s">
        <v>103</v>
      </c>
      <c r="E173" t="s">
        <v>126</v>
      </c>
      <c r="F173" t="s">
        <v>976</v>
      </c>
      <c r="G173" t="s">
        <v>893</v>
      </c>
      <c r="H173" t="s">
        <v>297</v>
      </c>
      <c r="I173" t="s">
        <v>298</v>
      </c>
      <c r="J173" t="s">
        <v>977</v>
      </c>
      <c r="K173" s="91">
        <v>0.91</v>
      </c>
      <c r="L173" t="s">
        <v>105</v>
      </c>
      <c r="M173" s="91">
        <v>6</v>
      </c>
      <c r="N173" s="91">
        <v>11.87</v>
      </c>
      <c r="O173" s="91">
        <v>0.39</v>
      </c>
      <c r="P173" s="91">
        <v>128.49</v>
      </c>
      <c r="Q173" s="91">
        <v>0</v>
      </c>
      <c r="R173" s="91">
        <v>5.0111100000000005E-4</v>
      </c>
      <c r="S173" s="91">
        <v>0</v>
      </c>
      <c r="T173" s="91">
        <v>0</v>
      </c>
      <c r="U173" s="91">
        <f>R173/'סכום נכסי הקרן'!$C$42*100</f>
        <v>3.0278967837588849E-9</v>
      </c>
    </row>
    <row r="174" spans="2:21">
      <c r="B174" t="s">
        <v>978</v>
      </c>
      <c r="C174" t="s">
        <v>979</v>
      </c>
      <c r="D174" t="s">
        <v>103</v>
      </c>
      <c r="E174" t="s">
        <v>126</v>
      </c>
      <c r="F174" t="s">
        <v>980</v>
      </c>
      <c r="G174" t="s">
        <v>893</v>
      </c>
      <c r="H174" t="s">
        <v>297</v>
      </c>
      <c r="I174" t="s">
        <v>298</v>
      </c>
      <c r="J174" t="s">
        <v>981</v>
      </c>
      <c r="K174" s="91">
        <v>1.61</v>
      </c>
      <c r="L174" t="s">
        <v>105</v>
      </c>
      <c r="M174" s="91">
        <v>7.4</v>
      </c>
      <c r="N174" s="91">
        <v>7.05</v>
      </c>
      <c r="O174" s="91">
        <v>0.08</v>
      </c>
      <c r="P174" s="91">
        <v>103.3</v>
      </c>
      <c r="Q174" s="91">
        <v>0</v>
      </c>
      <c r="R174" s="91">
        <v>8.2639999999999995E-5</v>
      </c>
      <c r="S174" s="91">
        <v>0</v>
      </c>
      <c r="T174" s="91">
        <v>0</v>
      </c>
      <c r="U174" s="91">
        <f>R174/'סכום נכסי הקרן'!$C$42*100</f>
        <v>4.9934124417511121E-10</v>
      </c>
    </row>
    <row r="175" spans="2:21">
      <c r="B175" t="s">
        <v>982</v>
      </c>
      <c r="C175" t="s">
        <v>983</v>
      </c>
      <c r="D175" t="s">
        <v>103</v>
      </c>
      <c r="E175" t="s">
        <v>126</v>
      </c>
      <c r="F175" t="s">
        <v>984</v>
      </c>
      <c r="G175" t="s">
        <v>505</v>
      </c>
      <c r="H175" t="s">
        <v>297</v>
      </c>
      <c r="I175" t="s">
        <v>298</v>
      </c>
      <c r="J175" t="s">
        <v>985</v>
      </c>
      <c r="K175" s="91">
        <v>2.23</v>
      </c>
      <c r="L175" t="s">
        <v>105</v>
      </c>
      <c r="M175" s="91">
        <v>7.5</v>
      </c>
      <c r="N175" s="91">
        <v>31.92</v>
      </c>
      <c r="O175" s="91">
        <v>2</v>
      </c>
      <c r="P175" s="91">
        <v>68.540000000000006</v>
      </c>
      <c r="Q175" s="91">
        <v>0</v>
      </c>
      <c r="R175" s="91">
        <v>1.3707999999999999E-3</v>
      </c>
      <c r="S175" s="91">
        <v>0</v>
      </c>
      <c r="T175" s="91">
        <v>0</v>
      </c>
      <c r="U175" s="91">
        <f>R175/'סכום נכסי הקרן'!$C$42*100</f>
        <v>8.2828772690615023E-9</v>
      </c>
    </row>
    <row r="176" spans="2:21">
      <c r="B176" t="s">
        <v>986</v>
      </c>
      <c r="C176" t="s">
        <v>987</v>
      </c>
      <c r="D176" t="s">
        <v>103</v>
      </c>
      <c r="E176" t="s">
        <v>126</v>
      </c>
      <c r="F176" t="s">
        <v>984</v>
      </c>
      <c r="G176" t="s">
        <v>505</v>
      </c>
      <c r="H176" t="s">
        <v>297</v>
      </c>
      <c r="I176" t="s">
        <v>298</v>
      </c>
      <c r="J176" t="s">
        <v>988</v>
      </c>
      <c r="K176" s="91">
        <v>2.38</v>
      </c>
      <c r="L176" t="s">
        <v>105</v>
      </c>
      <c r="M176" s="91">
        <v>6.7</v>
      </c>
      <c r="N176" s="91">
        <v>46.87</v>
      </c>
      <c r="O176" s="91">
        <v>4.72</v>
      </c>
      <c r="P176" s="91">
        <v>44.88</v>
      </c>
      <c r="Q176" s="91">
        <v>0</v>
      </c>
      <c r="R176" s="91">
        <v>2.1183360000000002E-3</v>
      </c>
      <c r="S176" s="91">
        <v>0</v>
      </c>
      <c r="T176" s="91">
        <v>0</v>
      </c>
      <c r="U176" s="91">
        <f>R176/'סכום נכסי הקרן'!$C$42*100</f>
        <v>1.2799764446042216E-8</v>
      </c>
    </row>
    <row r="177" spans="2:21">
      <c r="B177" t="s">
        <v>989</v>
      </c>
      <c r="C177" t="s">
        <v>990</v>
      </c>
      <c r="D177" t="s">
        <v>103</v>
      </c>
      <c r="E177" t="s">
        <v>126</v>
      </c>
      <c r="F177" t="s">
        <v>991</v>
      </c>
      <c r="G177" t="s">
        <v>893</v>
      </c>
      <c r="H177" t="s">
        <v>297</v>
      </c>
      <c r="I177" t="s">
        <v>298</v>
      </c>
      <c r="J177" t="s">
        <v>992</v>
      </c>
      <c r="K177" s="91">
        <v>1.04</v>
      </c>
      <c r="L177" t="s">
        <v>105</v>
      </c>
      <c r="M177" s="91">
        <v>6.99</v>
      </c>
      <c r="N177" s="91">
        <v>18.420000000000002</v>
      </c>
      <c r="O177" s="91">
        <v>1.1200000000000001</v>
      </c>
      <c r="P177" s="91">
        <v>120</v>
      </c>
      <c r="Q177" s="91">
        <v>0</v>
      </c>
      <c r="R177" s="91">
        <v>1.3439999999999999E-3</v>
      </c>
      <c r="S177" s="91">
        <v>0</v>
      </c>
      <c r="T177" s="91">
        <v>0</v>
      </c>
      <c r="U177" s="91">
        <f>R177/'סכום נכסי הקרן'!$C$42*100</f>
        <v>8.1209418220153624E-9</v>
      </c>
    </row>
    <row r="178" spans="2:21">
      <c r="B178" t="s">
        <v>993</v>
      </c>
      <c r="C178" t="s">
        <v>994</v>
      </c>
      <c r="D178" t="s">
        <v>103</v>
      </c>
      <c r="E178" t="s">
        <v>126</v>
      </c>
      <c r="F178" t="s">
        <v>995</v>
      </c>
      <c r="G178" t="s">
        <v>505</v>
      </c>
      <c r="H178" t="s">
        <v>297</v>
      </c>
      <c r="I178" t="s">
        <v>298</v>
      </c>
      <c r="J178" t="s">
        <v>996</v>
      </c>
      <c r="K178" s="91">
        <v>0.37</v>
      </c>
      <c r="L178" t="s">
        <v>105</v>
      </c>
      <c r="M178" s="91">
        <v>6.9</v>
      </c>
      <c r="N178" s="91">
        <v>0.01</v>
      </c>
      <c r="O178" s="91">
        <v>1.04</v>
      </c>
      <c r="P178" s="91">
        <v>35.619999999999997</v>
      </c>
      <c r="Q178" s="91">
        <v>4.0000000000000003E-5</v>
      </c>
      <c r="R178" s="91">
        <v>4.10448E-4</v>
      </c>
      <c r="S178" s="91">
        <v>0</v>
      </c>
      <c r="T178" s="91">
        <v>0</v>
      </c>
      <c r="U178" s="91">
        <f>R178/'סכום נכסי הקרן'!$C$42*100</f>
        <v>2.4800776257161916E-9</v>
      </c>
    </row>
    <row r="179" spans="2:21">
      <c r="B179" s="92" t="s">
        <v>342</v>
      </c>
      <c r="C179" s="16"/>
      <c r="D179" s="16"/>
      <c r="E179" s="16"/>
      <c r="F179" s="16"/>
      <c r="K179" s="93">
        <v>3.94</v>
      </c>
      <c r="N179" s="93">
        <v>2.76</v>
      </c>
      <c r="O179" s="93">
        <v>502619056.79000002</v>
      </c>
      <c r="Q179" s="93">
        <v>511.07233000000002</v>
      </c>
      <c r="R179" s="93">
        <v>543764.61889416596</v>
      </c>
      <c r="T179" s="93">
        <v>16.850000000000001</v>
      </c>
      <c r="U179" s="93">
        <f>R179/'סכום נכסי הקרן'!$C$42*100</f>
        <v>3.2856256212127066</v>
      </c>
    </row>
    <row r="180" spans="2:21">
      <c r="B180" t="s">
        <v>997</v>
      </c>
      <c r="C180" t="s">
        <v>998</v>
      </c>
      <c r="D180" t="s">
        <v>103</v>
      </c>
      <c r="E180" t="s">
        <v>126</v>
      </c>
      <c r="F180" t="s">
        <v>465</v>
      </c>
      <c r="G180" t="s">
        <v>458</v>
      </c>
      <c r="H180" t="s">
        <v>239</v>
      </c>
      <c r="I180" t="s">
        <v>236</v>
      </c>
      <c r="J180" t="s">
        <v>999</v>
      </c>
      <c r="K180" s="91">
        <v>3.29</v>
      </c>
      <c r="L180" t="s">
        <v>105</v>
      </c>
      <c r="M180" s="91">
        <v>2.4700000000000002</v>
      </c>
      <c r="N180" s="91">
        <v>1.75</v>
      </c>
      <c r="O180" s="91">
        <v>9255576.8100000005</v>
      </c>
      <c r="P180" s="91">
        <v>103.77</v>
      </c>
      <c r="Q180" s="91">
        <v>0</v>
      </c>
      <c r="R180" s="91">
        <v>9604.5120557369992</v>
      </c>
      <c r="S180" s="91">
        <v>0.28000000000000003</v>
      </c>
      <c r="T180" s="91">
        <v>0.3</v>
      </c>
      <c r="U180" s="91">
        <f>R180/'סכום נכסי הקרן'!$C$42*100</f>
        <v>5.8033990798724219E-2</v>
      </c>
    </row>
    <row r="181" spans="2:21">
      <c r="B181" t="s">
        <v>1000</v>
      </c>
      <c r="C181" t="s">
        <v>1001</v>
      </c>
      <c r="D181" t="s">
        <v>103</v>
      </c>
      <c r="E181" t="s">
        <v>126</v>
      </c>
      <c r="F181" t="s">
        <v>465</v>
      </c>
      <c r="G181" t="s">
        <v>458</v>
      </c>
      <c r="H181" t="s">
        <v>239</v>
      </c>
      <c r="I181" t="s">
        <v>236</v>
      </c>
      <c r="J181" t="s">
        <v>407</v>
      </c>
      <c r="K181" s="91">
        <v>5.87</v>
      </c>
      <c r="L181" t="s">
        <v>105</v>
      </c>
      <c r="M181" s="91">
        <v>2.98</v>
      </c>
      <c r="N181" s="91">
        <v>2.52</v>
      </c>
      <c r="O181" s="91">
        <v>12202787.08</v>
      </c>
      <c r="P181" s="91">
        <v>104.35</v>
      </c>
      <c r="Q181" s="91">
        <v>0</v>
      </c>
      <c r="R181" s="91">
        <v>12733.608317980001</v>
      </c>
      <c r="S181" s="91">
        <v>0.48</v>
      </c>
      <c r="T181" s="91">
        <v>0.39</v>
      </c>
      <c r="U181" s="91">
        <f>R181/'סכום נכסי הקרן'!$C$42*100</f>
        <v>7.6941140129945296E-2</v>
      </c>
    </row>
    <row r="182" spans="2:21">
      <c r="B182" t="s">
        <v>1002</v>
      </c>
      <c r="C182" t="s">
        <v>1003</v>
      </c>
      <c r="D182" t="s">
        <v>103</v>
      </c>
      <c r="E182" t="s">
        <v>126</v>
      </c>
      <c r="F182" t="s">
        <v>1004</v>
      </c>
      <c r="G182" t="s">
        <v>505</v>
      </c>
      <c r="H182" t="s">
        <v>239</v>
      </c>
      <c r="I182" t="s">
        <v>236</v>
      </c>
      <c r="J182" t="s">
        <v>1005</v>
      </c>
      <c r="K182" s="91">
        <v>4.49</v>
      </c>
      <c r="L182" t="s">
        <v>105</v>
      </c>
      <c r="M182" s="91">
        <v>1.44</v>
      </c>
      <c r="N182" s="91">
        <v>2.1</v>
      </c>
      <c r="O182" s="91">
        <v>10233836.300000001</v>
      </c>
      <c r="P182" s="91">
        <v>97.51</v>
      </c>
      <c r="Q182" s="91">
        <v>0</v>
      </c>
      <c r="R182" s="91">
        <v>9979.0137761299993</v>
      </c>
      <c r="S182" s="91">
        <v>1.08</v>
      </c>
      <c r="T182" s="91">
        <v>0.31</v>
      </c>
      <c r="U182" s="91">
        <f>R182/'סכום נכסי הקרן'!$C$42*100</f>
        <v>6.0296867795417833E-2</v>
      </c>
    </row>
    <row r="183" spans="2:21">
      <c r="B183" t="s">
        <v>1006</v>
      </c>
      <c r="C183" t="s">
        <v>1007</v>
      </c>
      <c r="D183" t="s">
        <v>103</v>
      </c>
      <c r="E183" t="s">
        <v>126</v>
      </c>
      <c r="F183" t="s">
        <v>489</v>
      </c>
      <c r="G183" t="s">
        <v>458</v>
      </c>
      <c r="H183" t="s">
        <v>239</v>
      </c>
      <c r="I183" t="s">
        <v>236</v>
      </c>
      <c r="J183" t="s">
        <v>623</v>
      </c>
      <c r="K183" s="91">
        <v>0.41</v>
      </c>
      <c r="L183" t="s">
        <v>105</v>
      </c>
      <c r="M183" s="91">
        <v>5.9</v>
      </c>
      <c r="N183" s="91">
        <v>0.48</v>
      </c>
      <c r="O183" s="91">
        <v>4442882</v>
      </c>
      <c r="P183" s="91">
        <v>102.75</v>
      </c>
      <c r="Q183" s="91">
        <v>0</v>
      </c>
      <c r="R183" s="91">
        <v>4565.0612549999996</v>
      </c>
      <c r="S183" s="91">
        <v>0.82</v>
      </c>
      <c r="T183" s="91">
        <v>0.14000000000000001</v>
      </c>
      <c r="U183" s="91">
        <f>R183/'סכום נכסי הקרן'!$C$42*100</f>
        <v>2.7583777429904342E-2</v>
      </c>
    </row>
    <row r="184" spans="2:21">
      <c r="B184" t="s">
        <v>1008</v>
      </c>
      <c r="C184" t="s">
        <v>1009</v>
      </c>
      <c r="D184" t="s">
        <v>103</v>
      </c>
      <c r="E184" t="s">
        <v>126</v>
      </c>
      <c r="F184" t="s">
        <v>1010</v>
      </c>
      <c r="G184" t="s">
        <v>1011</v>
      </c>
      <c r="H184" t="s">
        <v>509</v>
      </c>
      <c r="I184" t="s">
        <v>153</v>
      </c>
      <c r="J184" t="s">
        <v>1012</v>
      </c>
      <c r="K184" s="91">
        <v>0.98</v>
      </c>
      <c r="L184" t="s">
        <v>105</v>
      </c>
      <c r="M184" s="91">
        <v>4.84</v>
      </c>
      <c r="N184" s="91">
        <v>0.93</v>
      </c>
      <c r="O184" s="91">
        <v>1623929.16</v>
      </c>
      <c r="P184" s="91">
        <v>103.89</v>
      </c>
      <c r="Q184" s="91">
        <v>0</v>
      </c>
      <c r="R184" s="91">
        <v>1687.1000043240001</v>
      </c>
      <c r="S184" s="91">
        <v>0.39</v>
      </c>
      <c r="T184" s="91">
        <v>0.05</v>
      </c>
      <c r="U184" s="91">
        <f>R184/'סכום נכסי הקרן'!$C$42*100</f>
        <v>1.0194078112378773E-2</v>
      </c>
    </row>
    <row r="185" spans="2:21">
      <c r="B185" t="s">
        <v>1013</v>
      </c>
      <c r="C185" t="s">
        <v>1014</v>
      </c>
      <c r="D185" t="s">
        <v>103</v>
      </c>
      <c r="E185" t="s">
        <v>126</v>
      </c>
      <c r="F185" t="s">
        <v>516</v>
      </c>
      <c r="G185" t="s">
        <v>458</v>
      </c>
      <c r="H185" t="s">
        <v>235</v>
      </c>
      <c r="I185" t="s">
        <v>236</v>
      </c>
      <c r="J185" t="s">
        <v>1015</v>
      </c>
      <c r="K185" s="91">
        <v>1.52</v>
      </c>
      <c r="L185" t="s">
        <v>105</v>
      </c>
      <c r="M185" s="91">
        <v>1.95</v>
      </c>
      <c r="N185" s="91">
        <v>1.29</v>
      </c>
      <c r="O185" s="91">
        <v>6269244.4699999997</v>
      </c>
      <c r="P185" s="91">
        <v>102.58</v>
      </c>
      <c r="Q185" s="91">
        <v>0</v>
      </c>
      <c r="R185" s="91">
        <v>6430.9909773259997</v>
      </c>
      <c r="S185" s="91">
        <v>0.92</v>
      </c>
      <c r="T185" s="91">
        <v>0.2</v>
      </c>
      <c r="U185" s="91">
        <f>R185/'סכום נכסי הקרן'!$C$42*100</f>
        <v>3.8858410405334942E-2</v>
      </c>
    </row>
    <row r="186" spans="2:21">
      <c r="B186" t="s">
        <v>1016</v>
      </c>
      <c r="C186" t="s">
        <v>1017</v>
      </c>
      <c r="D186" t="s">
        <v>103</v>
      </c>
      <c r="E186" t="s">
        <v>126</v>
      </c>
      <c r="F186" t="s">
        <v>655</v>
      </c>
      <c r="G186" t="s">
        <v>458</v>
      </c>
      <c r="H186" t="s">
        <v>235</v>
      </c>
      <c r="I186" t="s">
        <v>236</v>
      </c>
      <c r="J186" t="s">
        <v>425</v>
      </c>
      <c r="K186" s="91">
        <v>3.32</v>
      </c>
      <c r="L186" t="s">
        <v>105</v>
      </c>
      <c r="M186" s="91">
        <v>1.87</v>
      </c>
      <c r="N186" s="91">
        <v>1.87</v>
      </c>
      <c r="O186" s="91">
        <v>6032496.7199999997</v>
      </c>
      <c r="P186" s="91">
        <v>100.05</v>
      </c>
      <c r="Q186" s="91">
        <v>0</v>
      </c>
      <c r="R186" s="91">
        <v>6035.5129683599998</v>
      </c>
      <c r="S186" s="91">
        <v>0.83</v>
      </c>
      <c r="T186" s="91">
        <v>0.19</v>
      </c>
      <c r="U186" s="91">
        <f>R186/'סכום נכסי הקרן'!$C$42*100</f>
        <v>3.6468786965826491E-2</v>
      </c>
    </row>
    <row r="187" spans="2:21">
      <c r="B187" t="s">
        <v>1018</v>
      </c>
      <c r="C187" t="s">
        <v>1019</v>
      </c>
      <c r="D187" t="s">
        <v>103</v>
      </c>
      <c r="E187" t="s">
        <v>126</v>
      </c>
      <c r="F187" t="s">
        <v>655</v>
      </c>
      <c r="G187" t="s">
        <v>458</v>
      </c>
      <c r="H187" t="s">
        <v>235</v>
      </c>
      <c r="I187" t="s">
        <v>236</v>
      </c>
      <c r="J187" t="s">
        <v>425</v>
      </c>
      <c r="K187" s="91">
        <v>5.86</v>
      </c>
      <c r="L187" t="s">
        <v>105</v>
      </c>
      <c r="M187" s="91">
        <v>2.68</v>
      </c>
      <c r="N187" s="91">
        <v>2.62</v>
      </c>
      <c r="O187" s="91">
        <v>9038074.9299999997</v>
      </c>
      <c r="P187" s="91">
        <v>100.4</v>
      </c>
      <c r="Q187" s="91">
        <v>0</v>
      </c>
      <c r="R187" s="91">
        <v>9074.2272297199997</v>
      </c>
      <c r="S187" s="91">
        <v>1.18</v>
      </c>
      <c r="T187" s="91">
        <v>0.28000000000000003</v>
      </c>
      <c r="U187" s="91">
        <f>R187/'סכום נכסי הקרן'!$C$42*100</f>
        <v>5.4829815038916478E-2</v>
      </c>
    </row>
    <row r="188" spans="2:21">
      <c r="B188" t="s">
        <v>1020</v>
      </c>
      <c r="C188" t="s">
        <v>1021</v>
      </c>
      <c r="D188" t="s">
        <v>103</v>
      </c>
      <c r="E188" t="s">
        <v>126</v>
      </c>
      <c r="F188" t="s">
        <v>1022</v>
      </c>
      <c r="G188" t="s">
        <v>458</v>
      </c>
      <c r="H188" t="s">
        <v>235</v>
      </c>
      <c r="I188" t="s">
        <v>236</v>
      </c>
      <c r="J188" t="s">
        <v>1023</v>
      </c>
      <c r="K188" s="91">
        <v>3.12</v>
      </c>
      <c r="L188" t="s">
        <v>105</v>
      </c>
      <c r="M188" s="91">
        <v>2.0699999999999998</v>
      </c>
      <c r="N188" s="91">
        <v>1.67</v>
      </c>
      <c r="O188" s="91">
        <v>3643143.01</v>
      </c>
      <c r="P188" s="91">
        <v>102.81</v>
      </c>
      <c r="Q188" s="91">
        <v>0</v>
      </c>
      <c r="R188" s="91">
        <v>3745.5153285810002</v>
      </c>
      <c r="S188" s="91">
        <v>1.44</v>
      </c>
      <c r="T188" s="91">
        <v>0.12</v>
      </c>
      <c r="U188" s="91">
        <f>R188/'סכום נכסי הקרן'!$C$42*100</f>
        <v>2.2631779819101978E-2</v>
      </c>
    </row>
    <row r="189" spans="2:21">
      <c r="B189" t="s">
        <v>1024</v>
      </c>
      <c r="C189" t="s">
        <v>1025</v>
      </c>
      <c r="D189" t="s">
        <v>103</v>
      </c>
      <c r="E189" t="s">
        <v>126</v>
      </c>
      <c r="F189" t="s">
        <v>526</v>
      </c>
      <c r="G189" t="s">
        <v>505</v>
      </c>
      <c r="H189" t="s">
        <v>509</v>
      </c>
      <c r="I189" t="s">
        <v>153</v>
      </c>
      <c r="J189" t="s">
        <v>527</v>
      </c>
      <c r="K189" s="91">
        <v>4.34</v>
      </c>
      <c r="L189" t="s">
        <v>105</v>
      </c>
      <c r="M189" s="91">
        <v>1.63</v>
      </c>
      <c r="N189" s="91">
        <v>1.98</v>
      </c>
      <c r="O189" s="91">
        <v>12528273.279999999</v>
      </c>
      <c r="P189" s="91">
        <v>98.53</v>
      </c>
      <c r="Q189" s="91">
        <v>0</v>
      </c>
      <c r="R189" s="91">
        <v>12344.107662783999</v>
      </c>
      <c r="S189" s="91">
        <v>2.2999999999999998</v>
      </c>
      <c r="T189" s="91">
        <v>0.38</v>
      </c>
      <c r="U189" s="91">
        <f>R189/'סכום נכסי הקרן'!$C$42*100</f>
        <v>7.458763405815691E-2</v>
      </c>
    </row>
    <row r="190" spans="2:21">
      <c r="B190" t="s">
        <v>1026</v>
      </c>
      <c r="C190" t="s">
        <v>1027</v>
      </c>
      <c r="D190" t="s">
        <v>103</v>
      </c>
      <c r="E190" t="s">
        <v>126</v>
      </c>
      <c r="F190" t="s">
        <v>489</v>
      </c>
      <c r="G190" t="s">
        <v>458</v>
      </c>
      <c r="H190" t="s">
        <v>235</v>
      </c>
      <c r="I190" t="s">
        <v>236</v>
      </c>
      <c r="J190" t="s">
        <v>1028</v>
      </c>
      <c r="K190" s="91">
        <v>1.19</v>
      </c>
      <c r="L190" t="s">
        <v>105</v>
      </c>
      <c r="M190" s="91">
        <v>6.1</v>
      </c>
      <c r="N190" s="91">
        <v>0.9</v>
      </c>
      <c r="O190" s="91">
        <v>12824780.970000001</v>
      </c>
      <c r="P190" s="91">
        <v>111</v>
      </c>
      <c r="Q190" s="91">
        <v>0</v>
      </c>
      <c r="R190" s="91">
        <v>14235.506876699999</v>
      </c>
      <c r="S190" s="91">
        <v>1.25</v>
      </c>
      <c r="T190" s="91">
        <v>0.44</v>
      </c>
      <c r="U190" s="91">
        <f>R190/'סכום נכסי הקרן'!$C$42*100</f>
        <v>8.6016163059955603E-2</v>
      </c>
    </row>
    <row r="191" spans="2:21">
      <c r="B191" t="s">
        <v>1029</v>
      </c>
      <c r="C191" t="s">
        <v>1030</v>
      </c>
      <c r="D191" t="s">
        <v>103</v>
      </c>
      <c r="E191" t="s">
        <v>126</v>
      </c>
      <c r="F191" t="s">
        <v>546</v>
      </c>
      <c r="G191" t="s">
        <v>505</v>
      </c>
      <c r="H191" t="s">
        <v>542</v>
      </c>
      <c r="I191" t="s">
        <v>236</v>
      </c>
      <c r="J191" t="s">
        <v>1031</v>
      </c>
      <c r="K191" s="91">
        <v>4.59</v>
      </c>
      <c r="L191" t="s">
        <v>105</v>
      </c>
      <c r="M191" s="91">
        <v>3.39</v>
      </c>
      <c r="N191" s="91">
        <v>2.79</v>
      </c>
      <c r="O191" s="91">
        <v>10441894.119999999</v>
      </c>
      <c r="P191" s="91">
        <v>102.69</v>
      </c>
      <c r="Q191" s="91">
        <v>353.98023000000001</v>
      </c>
      <c r="R191" s="91">
        <v>11076.761301828001</v>
      </c>
      <c r="S191" s="91">
        <v>0.96</v>
      </c>
      <c r="T191" s="91">
        <v>0.34</v>
      </c>
      <c r="U191" s="91">
        <f>R191/'סכום נכסי הקרן'!$C$42*100</f>
        <v>6.6929861687869296E-2</v>
      </c>
    </row>
    <row r="192" spans="2:21">
      <c r="B192" t="s">
        <v>1032</v>
      </c>
      <c r="C192" t="s">
        <v>1033</v>
      </c>
      <c r="D192" t="s">
        <v>103</v>
      </c>
      <c r="E192" t="s">
        <v>126</v>
      </c>
      <c r="F192" t="s">
        <v>564</v>
      </c>
      <c r="G192" t="s">
        <v>505</v>
      </c>
      <c r="H192" t="s">
        <v>542</v>
      </c>
      <c r="I192" t="s">
        <v>236</v>
      </c>
      <c r="J192" t="s">
        <v>1034</v>
      </c>
      <c r="K192" s="91">
        <v>5.77</v>
      </c>
      <c r="L192" t="s">
        <v>105</v>
      </c>
      <c r="M192" s="91">
        <v>2.5499999999999998</v>
      </c>
      <c r="N192" s="91">
        <v>3.19</v>
      </c>
      <c r="O192" s="91">
        <v>28975516.109999999</v>
      </c>
      <c r="P192" s="91">
        <v>96.5</v>
      </c>
      <c r="Q192" s="91">
        <v>0</v>
      </c>
      <c r="R192" s="91">
        <v>27961.373046150002</v>
      </c>
      <c r="S192" s="91">
        <v>2.78</v>
      </c>
      <c r="T192" s="91">
        <v>0.87</v>
      </c>
      <c r="U192" s="91">
        <f>R192/'סכום נכסי הקרן'!$C$42*100</f>
        <v>0.16895288971090228</v>
      </c>
    </row>
    <row r="193" spans="2:21">
      <c r="B193" t="s">
        <v>1035</v>
      </c>
      <c r="C193" t="s">
        <v>1036</v>
      </c>
      <c r="D193" t="s">
        <v>103</v>
      </c>
      <c r="E193" t="s">
        <v>126</v>
      </c>
      <c r="F193" t="s">
        <v>1037</v>
      </c>
      <c r="G193" t="s">
        <v>1038</v>
      </c>
      <c r="H193" t="s">
        <v>645</v>
      </c>
      <c r="I193" t="s">
        <v>153</v>
      </c>
      <c r="J193" t="s">
        <v>1039</v>
      </c>
      <c r="K193" s="91">
        <v>5.72</v>
      </c>
      <c r="L193" t="s">
        <v>105</v>
      </c>
      <c r="M193" s="91">
        <v>2.61</v>
      </c>
      <c r="N193" s="91">
        <v>2.6</v>
      </c>
      <c r="O193" s="91">
        <v>8555597.3900000006</v>
      </c>
      <c r="P193" s="91">
        <v>100.16</v>
      </c>
      <c r="Q193" s="91">
        <v>0</v>
      </c>
      <c r="R193" s="91">
        <v>8569.2863458240008</v>
      </c>
      <c r="S193" s="91">
        <v>1.42</v>
      </c>
      <c r="T193" s="91">
        <v>0.27</v>
      </c>
      <c r="U193" s="91">
        <f>R193/'סכום נכסי הקרן'!$C$42*100</f>
        <v>5.1778776689454867E-2</v>
      </c>
    </row>
    <row r="194" spans="2:21">
      <c r="B194" t="s">
        <v>1040</v>
      </c>
      <c r="C194" t="s">
        <v>1041</v>
      </c>
      <c r="D194" t="s">
        <v>103</v>
      </c>
      <c r="E194" t="s">
        <v>126</v>
      </c>
      <c r="F194" t="s">
        <v>597</v>
      </c>
      <c r="G194" t="s">
        <v>135</v>
      </c>
      <c r="H194" t="s">
        <v>542</v>
      </c>
      <c r="I194" t="s">
        <v>236</v>
      </c>
      <c r="J194" t="s">
        <v>510</v>
      </c>
      <c r="K194" s="91">
        <v>2.36</v>
      </c>
      <c r="L194" t="s">
        <v>105</v>
      </c>
      <c r="M194" s="91">
        <v>5.0199999999999996</v>
      </c>
      <c r="N194" s="91">
        <v>1.1499999999999999</v>
      </c>
      <c r="O194" s="91">
        <v>2290513.3199999998</v>
      </c>
      <c r="P194" s="91">
        <v>101.92</v>
      </c>
      <c r="Q194" s="91">
        <v>0</v>
      </c>
      <c r="R194" s="91">
        <v>2334.491175744</v>
      </c>
      <c r="S194" s="91">
        <v>0.39</v>
      </c>
      <c r="T194" s="91">
        <v>7.0000000000000007E-2</v>
      </c>
      <c r="U194" s="91">
        <f>R194/'סכום נכסי הקרן'!$C$42*100</f>
        <v>1.4105853439155705E-2</v>
      </c>
    </row>
    <row r="195" spans="2:21">
      <c r="B195" t="s">
        <v>1042</v>
      </c>
      <c r="C195" t="s">
        <v>1043</v>
      </c>
      <c r="D195" t="s">
        <v>103</v>
      </c>
      <c r="E195" t="s">
        <v>126</v>
      </c>
      <c r="F195" t="s">
        <v>597</v>
      </c>
      <c r="G195" t="s">
        <v>135</v>
      </c>
      <c r="H195" t="s">
        <v>542</v>
      </c>
      <c r="I195" t="s">
        <v>236</v>
      </c>
      <c r="J195" t="s">
        <v>598</v>
      </c>
      <c r="K195" s="91">
        <v>5.19</v>
      </c>
      <c r="L195" t="s">
        <v>105</v>
      </c>
      <c r="M195" s="91">
        <v>3.65</v>
      </c>
      <c r="N195" s="91">
        <v>3.12</v>
      </c>
      <c r="O195" s="91">
        <v>11403869.99</v>
      </c>
      <c r="P195" s="91">
        <v>103.2</v>
      </c>
      <c r="Q195" s="91">
        <v>0</v>
      </c>
      <c r="R195" s="91">
        <v>11768.79382968</v>
      </c>
      <c r="S195" s="91">
        <v>0.53</v>
      </c>
      <c r="T195" s="91">
        <v>0.36</v>
      </c>
      <c r="U195" s="91">
        <f>R195/'סכום נכסי הקרן'!$C$42*100</f>
        <v>7.1111376492652284E-2</v>
      </c>
    </row>
    <row r="196" spans="2:21">
      <c r="B196" t="s">
        <v>1044</v>
      </c>
      <c r="C196" t="s">
        <v>1045</v>
      </c>
      <c r="D196" t="s">
        <v>103</v>
      </c>
      <c r="E196" t="s">
        <v>126</v>
      </c>
      <c r="F196" t="s">
        <v>457</v>
      </c>
      <c r="G196" t="s">
        <v>458</v>
      </c>
      <c r="H196" t="s">
        <v>542</v>
      </c>
      <c r="I196" t="s">
        <v>236</v>
      </c>
      <c r="J196" t="s">
        <v>616</v>
      </c>
      <c r="K196" s="91">
        <v>2.0499999999999998</v>
      </c>
      <c r="L196" t="s">
        <v>105</v>
      </c>
      <c r="M196" s="91">
        <v>3.49</v>
      </c>
      <c r="N196" s="91">
        <v>0.98</v>
      </c>
      <c r="O196" s="91">
        <v>15721689</v>
      </c>
      <c r="P196" s="91">
        <v>102.17</v>
      </c>
      <c r="Q196" s="91">
        <v>0</v>
      </c>
      <c r="R196" s="91">
        <v>16062.849651299999</v>
      </c>
      <c r="S196" s="91">
        <v>1.65</v>
      </c>
      <c r="T196" s="91">
        <v>0.5</v>
      </c>
      <c r="U196" s="91">
        <f>R196/'סכום נכסי הקרן'!$C$42*100</f>
        <v>9.7057639519335603E-2</v>
      </c>
    </row>
    <row r="197" spans="2:21">
      <c r="B197" t="s">
        <v>1046</v>
      </c>
      <c r="C197" t="s">
        <v>1047</v>
      </c>
      <c r="D197" t="s">
        <v>103</v>
      </c>
      <c r="E197" t="s">
        <v>126</v>
      </c>
      <c r="F197" t="s">
        <v>1048</v>
      </c>
      <c r="G197" t="s">
        <v>505</v>
      </c>
      <c r="H197" t="s">
        <v>542</v>
      </c>
      <c r="I197" t="s">
        <v>236</v>
      </c>
      <c r="J197" t="s">
        <v>1049</v>
      </c>
      <c r="K197" s="91">
        <v>4.71</v>
      </c>
      <c r="L197" t="s">
        <v>105</v>
      </c>
      <c r="M197" s="91">
        <v>3.15</v>
      </c>
      <c r="N197" s="91">
        <v>3.9</v>
      </c>
      <c r="O197" s="91">
        <v>1122478.0900000001</v>
      </c>
      <c r="P197" s="91">
        <v>97.06</v>
      </c>
      <c r="Q197" s="91">
        <v>0</v>
      </c>
      <c r="R197" s="91">
        <v>1089.4772341539999</v>
      </c>
      <c r="S197" s="91">
        <v>0.47</v>
      </c>
      <c r="T197" s="91">
        <v>0.03</v>
      </c>
      <c r="U197" s="91">
        <f>R197/'סכום נכסי הקרן'!$C$42*100</f>
        <v>6.583021752213424E-3</v>
      </c>
    </row>
    <row r="198" spans="2:21">
      <c r="B198" t="s">
        <v>1050</v>
      </c>
      <c r="C198" t="s">
        <v>1051</v>
      </c>
      <c r="D198" t="s">
        <v>103</v>
      </c>
      <c r="E198" t="s">
        <v>126</v>
      </c>
      <c r="F198" t="s">
        <v>619</v>
      </c>
      <c r="G198" t="s">
        <v>458</v>
      </c>
      <c r="H198" t="s">
        <v>542</v>
      </c>
      <c r="I198" t="s">
        <v>236</v>
      </c>
      <c r="J198" t="s">
        <v>1052</v>
      </c>
      <c r="K198" s="91">
        <v>0.18</v>
      </c>
      <c r="L198" t="s">
        <v>105</v>
      </c>
      <c r="M198" s="91">
        <v>6.1</v>
      </c>
      <c r="N198" s="91">
        <v>0.49</v>
      </c>
      <c r="O198" s="91">
        <v>2048080.69</v>
      </c>
      <c r="P198" s="91">
        <v>106.01</v>
      </c>
      <c r="Q198" s="91">
        <v>0</v>
      </c>
      <c r="R198" s="91">
        <v>2171.1703394689998</v>
      </c>
      <c r="S198" s="91">
        <v>1.37</v>
      </c>
      <c r="T198" s="91">
        <v>7.0000000000000007E-2</v>
      </c>
      <c r="U198" s="91">
        <f>R198/'סכום נכסי הקרן'!$C$42*100</f>
        <v>1.3119008937881765E-2</v>
      </c>
    </row>
    <row r="199" spans="2:21">
      <c r="B199" t="s">
        <v>1053</v>
      </c>
      <c r="C199" t="s">
        <v>1054</v>
      </c>
      <c r="D199" t="s">
        <v>103</v>
      </c>
      <c r="E199" t="s">
        <v>126</v>
      </c>
      <c r="F199" t="s">
        <v>626</v>
      </c>
      <c r="G199" t="s">
        <v>458</v>
      </c>
      <c r="H199" t="s">
        <v>542</v>
      </c>
      <c r="I199" t="s">
        <v>236</v>
      </c>
      <c r="J199" t="s">
        <v>627</v>
      </c>
      <c r="K199" s="91">
        <v>1.24</v>
      </c>
      <c r="L199" t="s">
        <v>105</v>
      </c>
      <c r="M199" s="91">
        <v>1.2</v>
      </c>
      <c r="N199" s="91">
        <v>0.88</v>
      </c>
      <c r="O199" s="91">
        <v>2407635.7400000002</v>
      </c>
      <c r="P199" s="91">
        <v>100.4</v>
      </c>
      <c r="Q199" s="91">
        <v>1.4748300000000001</v>
      </c>
      <c r="R199" s="91">
        <v>2418.74111296</v>
      </c>
      <c r="S199" s="91">
        <v>0.8</v>
      </c>
      <c r="T199" s="91">
        <v>7.0000000000000007E-2</v>
      </c>
      <c r="U199" s="91">
        <f>R199/'סכום נכסי הקרן'!$C$42*100</f>
        <v>1.4614922515524442E-2</v>
      </c>
    </row>
    <row r="200" spans="2:21">
      <c r="B200" t="s">
        <v>1055</v>
      </c>
      <c r="C200" t="s">
        <v>1056</v>
      </c>
      <c r="D200" t="s">
        <v>103</v>
      </c>
      <c r="E200" t="s">
        <v>126</v>
      </c>
      <c r="F200" t="s">
        <v>643</v>
      </c>
      <c r="G200" t="s">
        <v>644</v>
      </c>
      <c r="H200" t="s">
        <v>645</v>
      </c>
      <c r="I200" t="s">
        <v>153</v>
      </c>
      <c r="J200" t="s">
        <v>649</v>
      </c>
      <c r="K200" s="91">
        <v>3.39</v>
      </c>
      <c r="L200" t="s">
        <v>105</v>
      </c>
      <c r="M200" s="91">
        <v>4.8</v>
      </c>
      <c r="N200" s="91">
        <v>1.94</v>
      </c>
      <c r="O200" s="91">
        <v>15615867.949999999</v>
      </c>
      <c r="P200" s="91">
        <v>111.14</v>
      </c>
      <c r="Q200" s="91">
        <v>0</v>
      </c>
      <c r="R200" s="91">
        <v>17355.47563963</v>
      </c>
      <c r="S200" s="91">
        <v>0.76</v>
      </c>
      <c r="T200" s="91">
        <v>0.54</v>
      </c>
      <c r="U200" s="91">
        <f>R200/'סכום נכסי הקרן'!$C$42*100</f>
        <v>0.10486816068663697</v>
      </c>
    </row>
    <row r="201" spans="2:21">
      <c r="B201" t="s">
        <v>1057</v>
      </c>
      <c r="C201" t="s">
        <v>1058</v>
      </c>
      <c r="D201" t="s">
        <v>103</v>
      </c>
      <c r="E201" t="s">
        <v>126</v>
      </c>
      <c r="F201" t="s">
        <v>643</v>
      </c>
      <c r="G201" t="s">
        <v>644</v>
      </c>
      <c r="H201" t="s">
        <v>645</v>
      </c>
      <c r="I201" t="s">
        <v>153</v>
      </c>
      <c r="J201" t="s">
        <v>425</v>
      </c>
      <c r="K201" s="91">
        <v>2.06</v>
      </c>
      <c r="L201" t="s">
        <v>105</v>
      </c>
      <c r="M201" s="91">
        <v>4.5</v>
      </c>
      <c r="N201" s="91">
        <v>1.53</v>
      </c>
      <c r="O201" s="91">
        <v>500990.93</v>
      </c>
      <c r="P201" s="91">
        <v>107.82</v>
      </c>
      <c r="Q201" s="91">
        <v>0</v>
      </c>
      <c r="R201" s="91">
        <v>540.16842072600002</v>
      </c>
      <c r="S201" s="91">
        <v>0.08</v>
      </c>
      <c r="T201" s="91">
        <v>0.02</v>
      </c>
      <c r="U201" s="91">
        <f>R201/'סכום נכסי הקרן'!$C$42*100</f>
        <v>3.2638960705400027E-3</v>
      </c>
    </row>
    <row r="202" spans="2:21">
      <c r="B202" t="s">
        <v>1059</v>
      </c>
      <c r="C202" t="s">
        <v>1060</v>
      </c>
      <c r="D202" t="s">
        <v>103</v>
      </c>
      <c r="E202" t="s">
        <v>126</v>
      </c>
      <c r="F202" t="s">
        <v>655</v>
      </c>
      <c r="G202" t="s">
        <v>458</v>
      </c>
      <c r="H202" t="s">
        <v>542</v>
      </c>
      <c r="I202" t="s">
        <v>236</v>
      </c>
      <c r="J202" t="s">
        <v>1061</v>
      </c>
      <c r="K202" s="91">
        <v>1.87</v>
      </c>
      <c r="L202" t="s">
        <v>105</v>
      </c>
      <c r="M202" s="91">
        <v>6.4</v>
      </c>
      <c r="N202" s="91">
        <v>1.26</v>
      </c>
      <c r="O202" s="91">
        <v>5072757.54</v>
      </c>
      <c r="P202" s="91">
        <v>110.17</v>
      </c>
      <c r="Q202" s="91">
        <v>0</v>
      </c>
      <c r="R202" s="91">
        <v>5588.6569818179996</v>
      </c>
      <c r="S202" s="91">
        <v>1.56</v>
      </c>
      <c r="T202" s="91">
        <v>0.17</v>
      </c>
      <c r="U202" s="91">
        <f>R202/'סכום נכסי הקרן'!$C$42*100</f>
        <v>3.3768718908142814E-2</v>
      </c>
    </row>
    <row r="203" spans="2:21">
      <c r="B203" t="s">
        <v>1062</v>
      </c>
      <c r="C203" t="s">
        <v>1063</v>
      </c>
      <c r="D203" t="s">
        <v>103</v>
      </c>
      <c r="E203" t="s">
        <v>126</v>
      </c>
      <c r="F203" t="s">
        <v>1064</v>
      </c>
      <c r="G203" t="s">
        <v>694</v>
      </c>
      <c r="H203" t="s">
        <v>542</v>
      </c>
      <c r="I203" t="s">
        <v>236</v>
      </c>
      <c r="J203" t="s">
        <v>690</v>
      </c>
      <c r="K203" s="91">
        <v>3.57</v>
      </c>
      <c r="L203" t="s">
        <v>105</v>
      </c>
      <c r="M203" s="91">
        <v>2.4500000000000002</v>
      </c>
      <c r="N203" s="91">
        <v>2.09</v>
      </c>
      <c r="O203" s="91">
        <v>1712833.03</v>
      </c>
      <c r="P203" s="91">
        <v>101.97</v>
      </c>
      <c r="Q203" s="91">
        <v>0</v>
      </c>
      <c r="R203" s="91">
        <v>1746.5758406909999</v>
      </c>
      <c r="S203" s="91">
        <v>0.11</v>
      </c>
      <c r="T203" s="91">
        <v>0.05</v>
      </c>
      <c r="U203" s="91">
        <f>R203/'סכום נכסי הקרן'!$C$42*100</f>
        <v>1.0553452968741953E-2</v>
      </c>
    </row>
    <row r="204" spans="2:21">
      <c r="B204" t="s">
        <v>1065</v>
      </c>
      <c r="C204" t="s">
        <v>1066</v>
      </c>
      <c r="D204" t="s">
        <v>103</v>
      </c>
      <c r="E204" t="s">
        <v>126</v>
      </c>
      <c r="F204" t="s">
        <v>457</v>
      </c>
      <c r="G204" t="s">
        <v>458</v>
      </c>
      <c r="H204" t="s">
        <v>542</v>
      </c>
      <c r="I204" t="s">
        <v>236</v>
      </c>
      <c r="J204" t="s">
        <v>1067</v>
      </c>
      <c r="K204" s="91">
        <v>2</v>
      </c>
      <c r="L204" t="s">
        <v>105</v>
      </c>
      <c r="M204" s="91">
        <v>3.25</v>
      </c>
      <c r="N204" s="91">
        <v>2.33</v>
      </c>
      <c r="O204" s="91">
        <v>223.23</v>
      </c>
      <c r="P204" s="91">
        <v>5093968</v>
      </c>
      <c r="Q204" s="91">
        <v>0</v>
      </c>
      <c r="R204" s="91">
        <v>11371.2647664</v>
      </c>
      <c r="S204" s="91">
        <v>0</v>
      </c>
      <c r="T204" s="91">
        <v>0.35</v>
      </c>
      <c r="U204" s="91">
        <f>R204/'סכום נכסי הקרן'!$C$42*100</f>
        <v>6.8709359829365713E-2</v>
      </c>
    </row>
    <row r="205" spans="2:21">
      <c r="B205" t="s">
        <v>1068</v>
      </c>
      <c r="C205" t="s">
        <v>1069</v>
      </c>
      <c r="D205" t="s">
        <v>103</v>
      </c>
      <c r="E205" t="s">
        <v>126</v>
      </c>
      <c r="F205" t="s">
        <v>457</v>
      </c>
      <c r="G205" t="s">
        <v>458</v>
      </c>
      <c r="H205" t="s">
        <v>542</v>
      </c>
      <c r="I205" t="s">
        <v>236</v>
      </c>
      <c r="J205" t="s">
        <v>520</v>
      </c>
      <c r="K205" s="91">
        <v>1.57</v>
      </c>
      <c r="L205" t="s">
        <v>105</v>
      </c>
      <c r="M205" s="91">
        <v>2.1</v>
      </c>
      <c r="N205" s="91">
        <v>0.96</v>
      </c>
      <c r="O205" s="91">
        <v>1144664.42</v>
      </c>
      <c r="P205" s="91">
        <v>102.78</v>
      </c>
      <c r="Q205" s="91">
        <v>0</v>
      </c>
      <c r="R205" s="91">
        <v>1176.4860908759999</v>
      </c>
      <c r="S205" s="91">
        <v>0.11</v>
      </c>
      <c r="T205" s="91">
        <v>0.04</v>
      </c>
      <c r="U205" s="91">
        <f>R205/'סכום נכסי הקרן'!$C$42*100</f>
        <v>7.1087612339391926E-3</v>
      </c>
    </row>
    <row r="206" spans="2:21">
      <c r="B206" t="s">
        <v>1070</v>
      </c>
      <c r="C206" t="s">
        <v>1071</v>
      </c>
      <c r="D206" t="s">
        <v>103</v>
      </c>
      <c r="E206" t="s">
        <v>126</v>
      </c>
      <c r="F206" t="s">
        <v>1072</v>
      </c>
      <c r="G206" t="s">
        <v>505</v>
      </c>
      <c r="H206" t="s">
        <v>542</v>
      </c>
      <c r="I206" t="s">
        <v>236</v>
      </c>
      <c r="J206" t="s">
        <v>1073</v>
      </c>
      <c r="K206" s="91">
        <v>4.18</v>
      </c>
      <c r="L206" t="s">
        <v>105</v>
      </c>
      <c r="M206" s="91">
        <v>3.38</v>
      </c>
      <c r="N206" s="91">
        <v>3.85</v>
      </c>
      <c r="O206" s="91">
        <v>5064691.29</v>
      </c>
      <c r="P206" s="91">
        <v>98.23</v>
      </c>
      <c r="Q206" s="91">
        <v>0</v>
      </c>
      <c r="R206" s="91">
        <v>4975.0462541670004</v>
      </c>
      <c r="S206" s="91">
        <v>0.8</v>
      </c>
      <c r="T206" s="91">
        <v>0.15</v>
      </c>
      <c r="U206" s="91">
        <f>R206/'סכום נכסי הקרן'!$C$42*100</f>
        <v>3.0061057434468502E-2</v>
      </c>
    </row>
    <row r="207" spans="2:21">
      <c r="B207" t="s">
        <v>1074</v>
      </c>
      <c r="C207" t="s">
        <v>1075</v>
      </c>
      <c r="D207" t="s">
        <v>103</v>
      </c>
      <c r="E207" t="s">
        <v>126</v>
      </c>
      <c r="F207" t="s">
        <v>671</v>
      </c>
      <c r="G207" t="s">
        <v>672</v>
      </c>
      <c r="H207" t="s">
        <v>542</v>
      </c>
      <c r="I207" t="s">
        <v>236</v>
      </c>
      <c r="J207" t="s">
        <v>909</v>
      </c>
      <c r="K207" s="91">
        <v>5.0999999999999996</v>
      </c>
      <c r="L207" t="s">
        <v>105</v>
      </c>
      <c r="M207" s="91">
        <v>5.09</v>
      </c>
      <c r="N207" s="91">
        <v>2.93</v>
      </c>
      <c r="O207" s="91">
        <v>6869480.8499999996</v>
      </c>
      <c r="P207" s="91">
        <v>112.2</v>
      </c>
      <c r="Q207" s="91">
        <v>0</v>
      </c>
      <c r="R207" s="91">
        <v>7707.5575136999996</v>
      </c>
      <c r="S207" s="91">
        <v>0.6</v>
      </c>
      <c r="T207" s="91">
        <v>0.24</v>
      </c>
      <c r="U207" s="91">
        <f>R207/'סכום נכסי הקרן'!$C$42*100</f>
        <v>4.6571894463240379E-2</v>
      </c>
    </row>
    <row r="208" spans="2:21">
      <c r="B208" t="s">
        <v>1076</v>
      </c>
      <c r="C208" t="s">
        <v>1077</v>
      </c>
      <c r="D208" t="s">
        <v>103</v>
      </c>
      <c r="E208" t="s">
        <v>126</v>
      </c>
      <c r="F208" t="s">
        <v>1078</v>
      </c>
      <c r="G208" t="s">
        <v>1011</v>
      </c>
      <c r="H208" t="s">
        <v>542</v>
      </c>
      <c r="I208" t="s">
        <v>236</v>
      </c>
      <c r="J208" t="s">
        <v>425</v>
      </c>
      <c r="K208" s="91">
        <v>1.47</v>
      </c>
      <c r="L208" t="s">
        <v>105</v>
      </c>
      <c r="M208" s="91">
        <v>4.0999999999999996</v>
      </c>
      <c r="N208" s="91">
        <v>1.3</v>
      </c>
      <c r="O208" s="91">
        <v>36332.07</v>
      </c>
      <c r="P208" s="91">
        <v>104.15</v>
      </c>
      <c r="Q208" s="91">
        <v>20.151579999999999</v>
      </c>
      <c r="R208" s="91">
        <v>57.991430905000001</v>
      </c>
      <c r="S208" s="91">
        <v>0.01</v>
      </c>
      <c r="T208" s="91">
        <v>0</v>
      </c>
      <c r="U208" s="91">
        <f>R208/'סכום נכסי הקרן'!$C$42*100</f>
        <v>3.5040553315098867E-4</v>
      </c>
    </row>
    <row r="209" spans="2:21">
      <c r="B209" t="s">
        <v>1079</v>
      </c>
      <c r="C209" t="s">
        <v>1080</v>
      </c>
      <c r="D209" t="s">
        <v>103</v>
      </c>
      <c r="E209" t="s">
        <v>126</v>
      </c>
      <c r="F209" t="s">
        <v>1078</v>
      </c>
      <c r="G209" t="s">
        <v>1011</v>
      </c>
      <c r="H209" t="s">
        <v>542</v>
      </c>
      <c r="I209" t="s">
        <v>236</v>
      </c>
      <c r="J209" t="s">
        <v>1081</v>
      </c>
      <c r="K209" s="91">
        <v>3.83</v>
      </c>
      <c r="L209" t="s">
        <v>105</v>
      </c>
      <c r="M209" s="91">
        <v>1.2</v>
      </c>
      <c r="N209" s="91">
        <v>1.05</v>
      </c>
      <c r="O209" s="91">
        <v>6746910.2999999998</v>
      </c>
      <c r="P209" s="91">
        <v>100.67</v>
      </c>
      <c r="Q209" s="91">
        <v>0</v>
      </c>
      <c r="R209" s="91">
        <v>6792.1145990100003</v>
      </c>
      <c r="S209" s="91">
        <v>1.46</v>
      </c>
      <c r="T209" s="91">
        <v>0.21</v>
      </c>
      <c r="U209" s="91">
        <f>R209/'סכום נכסי הקרן'!$C$42*100</f>
        <v>4.1040452014152837E-2</v>
      </c>
    </row>
    <row r="210" spans="2:21">
      <c r="B210" t="s">
        <v>1082</v>
      </c>
      <c r="C210" t="s">
        <v>1083</v>
      </c>
      <c r="D210" t="s">
        <v>103</v>
      </c>
      <c r="E210" t="s">
        <v>126</v>
      </c>
      <c r="F210" t="s">
        <v>1084</v>
      </c>
      <c r="G210" t="s">
        <v>1085</v>
      </c>
      <c r="H210" t="s">
        <v>676</v>
      </c>
      <c r="I210" t="s">
        <v>236</v>
      </c>
      <c r="J210" t="s">
        <v>1086</v>
      </c>
      <c r="K210" s="91">
        <v>6.91</v>
      </c>
      <c r="L210" t="s">
        <v>105</v>
      </c>
      <c r="M210" s="91">
        <v>3.75</v>
      </c>
      <c r="N210" s="91">
        <v>3.72</v>
      </c>
      <c r="O210" s="91">
        <v>4724622.6100000003</v>
      </c>
      <c r="P210" s="91">
        <v>100.6</v>
      </c>
      <c r="Q210" s="91">
        <v>0</v>
      </c>
      <c r="R210" s="91">
        <v>4752.97034566</v>
      </c>
      <c r="S210" s="91">
        <v>2.15</v>
      </c>
      <c r="T210" s="91">
        <v>0.15</v>
      </c>
      <c r="U210" s="91">
        <f>R210/'סכום נכסי הקרן'!$C$42*100</f>
        <v>2.8719193198563326E-2</v>
      </c>
    </row>
    <row r="211" spans="2:21">
      <c r="B211" t="s">
        <v>1087</v>
      </c>
      <c r="C211" t="s">
        <v>1088</v>
      </c>
      <c r="D211" t="s">
        <v>103</v>
      </c>
      <c r="E211" t="s">
        <v>126</v>
      </c>
      <c r="F211" t="s">
        <v>686</v>
      </c>
      <c r="G211" t="s">
        <v>644</v>
      </c>
      <c r="H211" t="s">
        <v>676</v>
      </c>
      <c r="I211" t="s">
        <v>236</v>
      </c>
      <c r="J211" t="s">
        <v>687</v>
      </c>
      <c r="K211" s="91">
        <v>3.72</v>
      </c>
      <c r="L211" t="s">
        <v>105</v>
      </c>
      <c r="M211" s="91">
        <v>2.95</v>
      </c>
      <c r="N211" s="91">
        <v>2.11</v>
      </c>
      <c r="O211" s="91">
        <v>5871629.1399999997</v>
      </c>
      <c r="P211" s="91">
        <v>103.47</v>
      </c>
      <c r="Q211" s="91">
        <v>0</v>
      </c>
      <c r="R211" s="91">
        <v>6075.3746711579997</v>
      </c>
      <c r="S211" s="91">
        <v>1.44</v>
      </c>
      <c r="T211" s="91">
        <v>0.19</v>
      </c>
      <c r="U211" s="91">
        <f>R211/'סכום נכסי הקרן'!$C$42*100</f>
        <v>3.6709646020401665E-2</v>
      </c>
    </row>
    <row r="212" spans="2:21">
      <c r="B212" t="s">
        <v>1089</v>
      </c>
      <c r="C212" t="s">
        <v>1090</v>
      </c>
      <c r="D212" t="s">
        <v>103</v>
      </c>
      <c r="E212" t="s">
        <v>126</v>
      </c>
      <c r="F212" t="s">
        <v>686</v>
      </c>
      <c r="G212" t="s">
        <v>644</v>
      </c>
      <c r="H212" t="s">
        <v>676</v>
      </c>
      <c r="I212" t="s">
        <v>236</v>
      </c>
      <c r="J212" t="s">
        <v>1091</v>
      </c>
      <c r="K212" s="91">
        <v>0.39</v>
      </c>
      <c r="L212" t="s">
        <v>105</v>
      </c>
      <c r="M212" s="91">
        <v>2.4500000000000002</v>
      </c>
      <c r="N212" s="91">
        <v>1.1000000000000001</v>
      </c>
      <c r="O212" s="91">
        <v>31824462.600000001</v>
      </c>
      <c r="P212" s="91">
        <v>100.54</v>
      </c>
      <c r="Q212" s="91">
        <v>0</v>
      </c>
      <c r="R212" s="91">
        <v>31996.314698040002</v>
      </c>
      <c r="S212" s="91">
        <v>1.07</v>
      </c>
      <c r="T212" s="91">
        <v>0.99</v>
      </c>
      <c r="U212" s="91">
        <f>R212/'סכום נכסי הקרן'!$C$42*100</f>
        <v>0.19333348971851033</v>
      </c>
    </row>
    <row r="213" spans="2:21">
      <c r="B213" t="s">
        <v>1092</v>
      </c>
      <c r="C213" t="s">
        <v>1093</v>
      </c>
      <c r="D213" t="s">
        <v>103</v>
      </c>
      <c r="E213" t="s">
        <v>126</v>
      </c>
      <c r="F213" t="s">
        <v>686</v>
      </c>
      <c r="G213" t="s">
        <v>644</v>
      </c>
      <c r="H213" t="s">
        <v>676</v>
      </c>
      <c r="I213" t="s">
        <v>236</v>
      </c>
      <c r="J213" t="s">
        <v>1094</v>
      </c>
      <c r="K213" s="91">
        <v>5.15</v>
      </c>
      <c r="L213" t="s">
        <v>105</v>
      </c>
      <c r="M213" s="91">
        <v>1.9</v>
      </c>
      <c r="N213" s="91">
        <v>1.61</v>
      </c>
      <c r="O213" s="91">
        <v>28274096.890000001</v>
      </c>
      <c r="P213" s="91">
        <v>101.74</v>
      </c>
      <c r="Q213" s="91">
        <v>0</v>
      </c>
      <c r="R213" s="91">
        <v>28766.066175886001</v>
      </c>
      <c r="S213" s="91">
        <v>1.96</v>
      </c>
      <c r="T213" s="91">
        <v>0.89</v>
      </c>
      <c r="U213" s="91">
        <f>R213/'סכום נכסי הקרן'!$C$42*100</f>
        <v>0.17381514126682601</v>
      </c>
    </row>
    <row r="214" spans="2:21">
      <c r="B214" t="s">
        <v>1095</v>
      </c>
      <c r="C214" t="s">
        <v>1096</v>
      </c>
      <c r="D214" t="s">
        <v>103</v>
      </c>
      <c r="E214" t="s">
        <v>126</v>
      </c>
      <c r="F214" t="s">
        <v>604</v>
      </c>
      <c r="G214" t="s">
        <v>505</v>
      </c>
      <c r="H214" t="s">
        <v>676</v>
      </c>
      <c r="I214" t="s">
        <v>236</v>
      </c>
      <c r="J214" t="s">
        <v>1097</v>
      </c>
      <c r="K214" s="91">
        <v>3.66</v>
      </c>
      <c r="L214" t="s">
        <v>105</v>
      </c>
      <c r="M214" s="91">
        <v>3.5</v>
      </c>
      <c r="N214" s="91">
        <v>2.25</v>
      </c>
      <c r="O214" s="91">
        <v>3307327.65</v>
      </c>
      <c r="P214" s="91">
        <v>104.64</v>
      </c>
      <c r="Q214" s="91">
        <v>57.878250000000001</v>
      </c>
      <c r="R214" s="91">
        <v>3518.66590296</v>
      </c>
      <c r="S214" s="91">
        <v>2.1800000000000002</v>
      </c>
      <c r="T214" s="91">
        <v>0.11</v>
      </c>
      <c r="U214" s="91">
        <f>R214/'סכום נכסי הקרן'!$C$42*100</f>
        <v>2.1261072238874489E-2</v>
      </c>
    </row>
    <row r="215" spans="2:21">
      <c r="B215" t="s">
        <v>1098</v>
      </c>
      <c r="C215" t="s">
        <v>1099</v>
      </c>
      <c r="D215" t="s">
        <v>103</v>
      </c>
      <c r="E215" t="s">
        <v>126</v>
      </c>
      <c r="F215" t="s">
        <v>1048</v>
      </c>
      <c r="G215" t="s">
        <v>505</v>
      </c>
      <c r="H215" t="s">
        <v>232</v>
      </c>
      <c r="I215" t="s">
        <v>153</v>
      </c>
      <c r="J215" t="s">
        <v>1100</v>
      </c>
      <c r="K215" s="91">
        <v>4.04</v>
      </c>
      <c r="L215" t="s">
        <v>105</v>
      </c>
      <c r="M215" s="91">
        <v>4.3499999999999996</v>
      </c>
      <c r="N215" s="91">
        <v>5.24</v>
      </c>
      <c r="O215" s="91">
        <v>9337158.6199999992</v>
      </c>
      <c r="P215" s="91">
        <v>97.32</v>
      </c>
      <c r="Q215" s="91">
        <v>0</v>
      </c>
      <c r="R215" s="91">
        <v>9086.9227689840009</v>
      </c>
      <c r="S215" s="91">
        <v>0.5</v>
      </c>
      <c r="T215" s="91">
        <v>0.28000000000000003</v>
      </c>
      <c r="U215" s="91">
        <f>R215/'סכום נכסי הקרן'!$C$42*100</f>
        <v>5.4906526151834688E-2</v>
      </c>
    </row>
    <row r="216" spans="2:21">
      <c r="B216" t="s">
        <v>1101</v>
      </c>
      <c r="C216" t="s">
        <v>1102</v>
      </c>
      <c r="D216" t="s">
        <v>103</v>
      </c>
      <c r="E216" t="s">
        <v>126</v>
      </c>
      <c r="F216" t="s">
        <v>635</v>
      </c>
      <c r="G216" t="s">
        <v>636</v>
      </c>
      <c r="H216" t="s">
        <v>676</v>
      </c>
      <c r="I216" t="s">
        <v>236</v>
      </c>
      <c r="J216" t="s">
        <v>1103</v>
      </c>
      <c r="K216" s="91">
        <v>10.6</v>
      </c>
      <c r="L216" t="s">
        <v>105</v>
      </c>
      <c r="M216" s="91">
        <v>3.05</v>
      </c>
      <c r="N216" s="91">
        <v>4.6500000000000004</v>
      </c>
      <c r="O216" s="91">
        <v>5924368.1699999999</v>
      </c>
      <c r="P216" s="91">
        <v>84.99</v>
      </c>
      <c r="Q216" s="91">
        <v>0</v>
      </c>
      <c r="R216" s="91">
        <v>5035.1205076830001</v>
      </c>
      <c r="S216" s="91">
        <v>1.87</v>
      </c>
      <c r="T216" s="91">
        <v>0.16</v>
      </c>
      <c r="U216" s="91">
        <f>R216/'סכום נכסי הקרן'!$C$42*100</f>
        <v>3.042404814712061E-2</v>
      </c>
    </row>
    <row r="217" spans="2:21">
      <c r="B217" t="s">
        <v>1104</v>
      </c>
      <c r="C217" t="s">
        <v>1105</v>
      </c>
      <c r="D217" t="s">
        <v>103</v>
      </c>
      <c r="E217" t="s">
        <v>126</v>
      </c>
      <c r="F217" t="s">
        <v>635</v>
      </c>
      <c r="G217" t="s">
        <v>636</v>
      </c>
      <c r="H217" t="s">
        <v>676</v>
      </c>
      <c r="I217" t="s">
        <v>236</v>
      </c>
      <c r="J217" t="s">
        <v>1103</v>
      </c>
      <c r="K217" s="91">
        <v>9.98</v>
      </c>
      <c r="L217" t="s">
        <v>105</v>
      </c>
      <c r="M217" s="91">
        <v>3.05</v>
      </c>
      <c r="N217" s="91">
        <v>4.47</v>
      </c>
      <c r="O217" s="91">
        <v>5779039.9000000004</v>
      </c>
      <c r="P217" s="91">
        <v>87.37</v>
      </c>
      <c r="Q217" s="91">
        <v>0</v>
      </c>
      <c r="R217" s="91">
        <v>5049.1471606300001</v>
      </c>
      <c r="S217" s="91">
        <v>1.83</v>
      </c>
      <c r="T217" s="91">
        <v>0.16</v>
      </c>
      <c r="U217" s="91">
        <f>R217/'סכום נכסי הקרן'!$C$42*100</f>
        <v>3.0508802337998724E-2</v>
      </c>
    </row>
    <row r="218" spans="2:21">
      <c r="B218" t="s">
        <v>1106</v>
      </c>
      <c r="C218" t="s">
        <v>1107</v>
      </c>
      <c r="D218" t="s">
        <v>103</v>
      </c>
      <c r="E218" t="s">
        <v>126</v>
      </c>
      <c r="F218" t="s">
        <v>635</v>
      </c>
      <c r="G218" t="s">
        <v>636</v>
      </c>
      <c r="H218" t="s">
        <v>676</v>
      </c>
      <c r="I218" t="s">
        <v>236</v>
      </c>
      <c r="J218" t="s">
        <v>1108</v>
      </c>
      <c r="K218" s="91">
        <v>8.35</v>
      </c>
      <c r="L218" t="s">
        <v>105</v>
      </c>
      <c r="M218" s="91">
        <v>3.95</v>
      </c>
      <c r="N218" s="91">
        <v>4.0599999999999996</v>
      </c>
      <c r="O218" s="91">
        <v>4621565.1100000003</v>
      </c>
      <c r="P218" s="91">
        <v>99.4</v>
      </c>
      <c r="Q218" s="91">
        <v>0</v>
      </c>
      <c r="R218" s="91">
        <v>4593.8357193399997</v>
      </c>
      <c r="S218" s="91">
        <v>1.93</v>
      </c>
      <c r="T218" s="91">
        <v>0.14000000000000001</v>
      </c>
      <c r="U218" s="91">
        <f>R218/'סכום נכסי הקרן'!$C$42*100</f>
        <v>2.7757643315964458E-2</v>
      </c>
    </row>
    <row r="219" spans="2:21">
      <c r="B219" t="s">
        <v>1109</v>
      </c>
      <c r="C219" t="s">
        <v>1110</v>
      </c>
      <c r="D219" t="s">
        <v>103</v>
      </c>
      <c r="E219" t="s">
        <v>126</v>
      </c>
      <c r="F219" t="s">
        <v>635</v>
      </c>
      <c r="G219" t="s">
        <v>636</v>
      </c>
      <c r="H219" t="s">
        <v>676</v>
      </c>
      <c r="I219" t="s">
        <v>236</v>
      </c>
      <c r="J219" t="s">
        <v>1108</v>
      </c>
      <c r="K219" s="91">
        <v>9</v>
      </c>
      <c r="L219" t="s">
        <v>105</v>
      </c>
      <c r="M219" s="91">
        <v>3.95</v>
      </c>
      <c r="N219" s="91">
        <v>4.21</v>
      </c>
      <c r="O219" s="91">
        <v>1136331.56</v>
      </c>
      <c r="P219" s="91">
        <v>98.07</v>
      </c>
      <c r="Q219" s="91">
        <v>0</v>
      </c>
      <c r="R219" s="91">
        <v>1114.400360892</v>
      </c>
      <c r="S219" s="91">
        <v>0.47</v>
      </c>
      <c r="T219" s="91">
        <v>0.03</v>
      </c>
      <c r="U219" s="91">
        <f>R219/'סכום נכסי הקרן'!$C$42*100</f>
        <v>6.733616441396471E-3</v>
      </c>
    </row>
    <row r="220" spans="2:21">
      <c r="B220" t="s">
        <v>1111</v>
      </c>
      <c r="C220" t="s">
        <v>1112</v>
      </c>
      <c r="D220" t="s">
        <v>103</v>
      </c>
      <c r="E220" t="s">
        <v>126</v>
      </c>
      <c r="F220" t="s">
        <v>1113</v>
      </c>
      <c r="G220" t="s">
        <v>505</v>
      </c>
      <c r="H220" t="s">
        <v>676</v>
      </c>
      <c r="I220" t="s">
        <v>236</v>
      </c>
      <c r="J220" t="s">
        <v>558</v>
      </c>
      <c r="K220" s="91">
        <v>2.87</v>
      </c>
      <c r="L220" t="s">
        <v>105</v>
      </c>
      <c r="M220" s="91">
        <v>3.9</v>
      </c>
      <c r="N220" s="91">
        <v>5.27</v>
      </c>
      <c r="O220" s="91">
        <v>10171404.02</v>
      </c>
      <c r="P220" s="91">
        <v>96.75</v>
      </c>
      <c r="Q220" s="91">
        <v>0</v>
      </c>
      <c r="R220" s="91">
        <v>9840.8333893500003</v>
      </c>
      <c r="S220" s="91">
        <v>1.1299999999999999</v>
      </c>
      <c r="T220" s="91">
        <v>0.3</v>
      </c>
      <c r="U220" s="91">
        <f>R220/'סכום נכסי הקרן'!$C$42*100</f>
        <v>5.9461931127275013E-2</v>
      </c>
    </row>
    <row r="221" spans="2:21">
      <c r="B221" t="s">
        <v>1114</v>
      </c>
      <c r="C221" t="s">
        <v>1115</v>
      </c>
      <c r="D221" t="s">
        <v>103</v>
      </c>
      <c r="E221" t="s">
        <v>126</v>
      </c>
      <c r="F221" t="s">
        <v>749</v>
      </c>
      <c r="G221" t="s">
        <v>505</v>
      </c>
      <c r="H221" t="s">
        <v>232</v>
      </c>
      <c r="I221" t="s">
        <v>153</v>
      </c>
      <c r="J221" t="s">
        <v>1116</v>
      </c>
      <c r="K221" s="91">
        <v>4.08</v>
      </c>
      <c r="L221" t="s">
        <v>105</v>
      </c>
      <c r="M221" s="91">
        <v>5.05</v>
      </c>
      <c r="N221" s="91">
        <v>2.92</v>
      </c>
      <c r="O221" s="91">
        <v>1879855.12</v>
      </c>
      <c r="P221" s="91">
        <v>110.67</v>
      </c>
      <c r="Q221" s="91">
        <v>0</v>
      </c>
      <c r="R221" s="91">
        <v>2080.435661304</v>
      </c>
      <c r="S221" s="91">
        <v>0.34</v>
      </c>
      <c r="T221" s="91">
        <v>0.06</v>
      </c>
      <c r="U221" s="91">
        <f>R221/'סכום נכסי הקרן'!$C$42*100</f>
        <v>1.2570756674029645E-2</v>
      </c>
    </row>
    <row r="222" spans="2:21">
      <c r="B222" t="s">
        <v>1117</v>
      </c>
      <c r="C222" t="s">
        <v>1118</v>
      </c>
      <c r="D222" t="s">
        <v>103</v>
      </c>
      <c r="E222" t="s">
        <v>126</v>
      </c>
      <c r="F222" t="s">
        <v>658</v>
      </c>
      <c r="G222" t="s">
        <v>636</v>
      </c>
      <c r="H222" t="s">
        <v>232</v>
      </c>
      <c r="I222" t="s">
        <v>153</v>
      </c>
      <c r="J222" t="s">
        <v>761</v>
      </c>
      <c r="K222" s="91">
        <v>5.01</v>
      </c>
      <c r="L222" t="s">
        <v>105</v>
      </c>
      <c r="M222" s="91">
        <v>3.92</v>
      </c>
      <c r="N222" s="91">
        <v>2.89</v>
      </c>
      <c r="O222" s="91">
        <v>8757779.2300000004</v>
      </c>
      <c r="P222" s="91">
        <v>107.01</v>
      </c>
      <c r="Q222" s="91">
        <v>0</v>
      </c>
      <c r="R222" s="91">
        <v>9371.699554023</v>
      </c>
      <c r="S222" s="91">
        <v>0.91</v>
      </c>
      <c r="T222" s="91">
        <v>0.28999999999999998</v>
      </c>
      <c r="U222" s="91">
        <f>R222/'סכום נכסי הקרן'!$C$42*100</f>
        <v>5.6627252121747101E-2</v>
      </c>
    </row>
    <row r="223" spans="2:21">
      <c r="B223" t="s">
        <v>1119</v>
      </c>
      <c r="C223" t="s">
        <v>1120</v>
      </c>
      <c r="D223" t="s">
        <v>103</v>
      </c>
      <c r="E223" t="s">
        <v>126</v>
      </c>
      <c r="F223" t="s">
        <v>465</v>
      </c>
      <c r="G223" t="s">
        <v>458</v>
      </c>
      <c r="H223" t="s">
        <v>676</v>
      </c>
      <c r="I223" t="s">
        <v>236</v>
      </c>
      <c r="J223" t="s">
        <v>1121</v>
      </c>
      <c r="K223" s="91">
        <v>4.63</v>
      </c>
      <c r="L223" t="s">
        <v>105</v>
      </c>
      <c r="M223" s="91">
        <v>1.82</v>
      </c>
      <c r="N223" s="91">
        <v>2.46</v>
      </c>
      <c r="O223" s="91">
        <v>250.6</v>
      </c>
      <c r="P223" s="91">
        <v>4874248</v>
      </c>
      <c r="Q223" s="91">
        <v>0</v>
      </c>
      <c r="R223" s="91">
        <v>12214.865487999999</v>
      </c>
      <c r="S223" s="91">
        <v>0</v>
      </c>
      <c r="T223" s="91">
        <v>0.38</v>
      </c>
      <c r="U223" s="91">
        <f>R223/'סכום נכסי הקרן'!$C$42*100</f>
        <v>7.3806705351035187E-2</v>
      </c>
    </row>
    <row r="224" spans="2:21">
      <c r="B224" t="s">
        <v>1122</v>
      </c>
      <c r="C224" t="s">
        <v>1123</v>
      </c>
      <c r="D224" t="s">
        <v>103</v>
      </c>
      <c r="E224" t="s">
        <v>126</v>
      </c>
      <c r="F224" t="s">
        <v>794</v>
      </c>
      <c r="G224" t="s">
        <v>636</v>
      </c>
      <c r="H224" t="s">
        <v>232</v>
      </c>
      <c r="I224" t="s">
        <v>153</v>
      </c>
      <c r="J224" t="s">
        <v>578</v>
      </c>
      <c r="K224" s="91">
        <v>5.84</v>
      </c>
      <c r="L224" t="s">
        <v>105</v>
      </c>
      <c r="M224" s="91">
        <v>3.61</v>
      </c>
      <c r="N224" s="91">
        <v>3.14</v>
      </c>
      <c r="O224" s="91">
        <v>16735871.970000001</v>
      </c>
      <c r="P224" s="91">
        <v>104.44</v>
      </c>
      <c r="Q224" s="91">
        <v>0</v>
      </c>
      <c r="R224" s="91">
        <v>17478.944685467999</v>
      </c>
      <c r="S224" s="91">
        <v>2.1800000000000002</v>
      </c>
      <c r="T224" s="91">
        <v>0.54</v>
      </c>
      <c r="U224" s="91">
        <f>R224/'סכום נכסי הקרן'!$C$42*100</f>
        <v>0.10561420602746298</v>
      </c>
    </row>
    <row r="225" spans="2:21">
      <c r="B225" t="s">
        <v>1124</v>
      </c>
      <c r="C225" t="s">
        <v>1125</v>
      </c>
      <c r="D225" t="s">
        <v>103</v>
      </c>
      <c r="E225" t="s">
        <v>126</v>
      </c>
      <c r="F225" t="s">
        <v>794</v>
      </c>
      <c r="G225" t="s">
        <v>636</v>
      </c>
      <c r="H225" t="s">
        <v>232</v>
      </c>
      <c r="I225" t="s">
        <v>153</v>
      </c>
      <c r="J225" t="s">
        <v>1126</v>
      </c>
      <c r="K225" s="91">
        <v>6.79</v>
      </c>
      <c r="L225" t="s">
        <v>105</v>
      </c>
      <c r="M225" s="91">
        <v>3.3</v>
      </c>
      <c r="N225" s="91">
        <v>3.58</v>
      </c>
      <c r="O225" s="91">
        <v>5518276.0199999996</v>
      </c>
      <c r="P225" s="91">
        <v>98.86</v>
      </c>
      <c r="Q225" s="91">
        <v>0</v>
      </c>
      <c r="R225" s="91">
        <v>5455.3676733720004</v>
      </c>
      <c r="S225" s="91">
        <v>1.79</v>
      </c>
      <c r="T225" s="91">
        <v>0.17</v>
      </c>
      <c r="U225" s="91">
        <f>R225/'סכום נכסי הקרן'!$C$42*100</f>
        <v>3.2963335932408723E-2</v>
      </c>
    </row>
    <row r="226" spans="2:21">
      <c r="B226" t="s">
        <v>1127</v>
      </c>
      <c r="C226" t="s">
        <v>1128</v>
      </c>
      <c r="D226" t="s">
        <v>103</v>
      </c>
      <c r="E226" t="s">
        <v>126</v>
      </c>
      <c r="F226" t="s">
        <v>1129</v>
      </c>
      <c r="G226" t="s">
        <v>672</v>
      </c>
      <c r="H226" t="s">
        <v>232</v>
      </c>
      <c r="I226" t="s">
        <v>153</v>
      </c>
      <c r="J226" t="s">
        <v>1130</v>
      </c>
      <c r="K226" s="91">
        <v>4.87</v>
      </c>
      <c r="L226" t="s">
        <v>105</v>
      </c>
      <c r="M226" s="91">
        <v>2.2999999999999998</v>
      </c>
      <c r="N226" s="91">
        <v>3.81</v>
      </c>
      <c r="O226" s="91">
        <v>9537168.8800000008</v>
      </c>
      <c r="P226" s="91">
        <v>93.83</v>
      </c>
      <c r="Q226" s="91">
        <v>0</v>
      </c>
      <c r="R226" s="91">
        <v>8948.7255601039997</v>
      </c>
      <c r="S226" s="91">
        <v>3.03</v>
      </c>
      <c r="T226" s="91">
        <v>0.28000000000000003</v>
      </c>
      <c r="U226" s="91">
        <f>R226/'סכום נכסי הקרן'!$C$42*100</f>
        <v>5.4071487838382754E-2</v>
      </c>
    </row>
    <row r="227" spans="2:21">
      <c r="B227" t="s">
        <v>1131</v>
      </c>
      <c r="C227" t="s">
        <v>1132</v>
      </c>
      <c r="D227" t="s">
        <v>103</v>
      </c>
      <c r="E227" t="s">
        <v>126</v>
      </c>
      <c r="F227" t="s">
        <v>1129</v>
      </c>
      <c r="G227" t="s">
        <v>672</v>
      </c>
      <c r="H227" t="s">
        <v>232</v>
      </c>
      <c r="I227" t="s">
        <v>153</v>
      </c>
      <c r="J227" t="s">
        <v>1133</v>
      </c>
      <c r="K227" s="91">
        <v>3.64</v>
      </c>
      <c r="L227" t="s">
        <v>105</v>
      </c>
      <c r="M227" s="91">
        <v>2.75</v>
      </c>
      <c r="N227" s="91">
        <v>2.91</v>
      </c>
      <c r="O227" s="91">
        <v>5533106.6299999999</v>
      </c>
      <c r="P227" s="91">
        <v>100.43</v>
      </c>
      <c r="Q227" s="91">
        <v>0</v>
      </c>
      <c r="R227" s="91">
        <v>5556.8989885090004</v>
      </c>
      <c r="S227" s="91">
        <v>1.1100000000000001</v>
      </c>
      <c r="T227" s="91">
        <v>0.17</v>
      </c>
      <c r="U227" s="91">
        <f>R227/'סכום נכסי הקרן'!$C$42*100</f>
        <v>3.3576825443822622E-2</v>
      </c>
    </row>
    <row r="228" spans="2:21">
      <c r="B228" t="s">
        <v>1134</v>
      </c>
      <c r="C228" t="s">
        <v>1135</v>
      </c>
      <c r="D228" t="s">
        <v>103</v>
      </c>
      <c r="E228" t="s">
        <v>126</v>
      </c>
      <c r="F228" t="s">
        <v>808</v>
      </c>
      <c r="G228" t="s">
        <v>458</v>
      </c>
      <c r="H228" t="s">
        <v>809</v>
      </c>
      <c r="I228" t="s">
        <v>153</v>
      </c>
      <c r="J228" t="s">
        <v>553</v>
      </c>
      <c r="K228" s="91">
        <v>0.91</v>
      </c>
      <c r="L228" t="s">
        <v>105</v>
      </c>
      <c r="M228" s="91">
        <v>1.5</v>
      </c>
      <c r="N228" s="91">
        <v>0.99</v>
      </c>
      <c r="O228" s="91">
        <v>4060310.22</v>
      </c>
      <c r="P228" s="91">
        <v>100.96</v>
      </c>
      <c r="Q228" s="91">
        <v>0</v>
      </c>
      <c r="R228" s="91">
        <v>4099.2891981120001</v>
      </c>
      <c r="S228" s="91">
        <v>0.79</v>
      </c>
      <c r="T228" s="91">
        <v>0.13</v>
      </c>
      <c r="U228" s="91">
        <f>R228/'סכום נכסי הקרן'!$C$42*100</f>
        <v>2.4769411524913364E-2</v>
      </c>
    </row>
    <row r="229" spans="2:21">
      <c r="B229" t="s">
        <v>1136</v>
      </c>
      <c r="C229" t="s">
        <v>1137</v>
      </c>
      <c r="D229" t="s">
        <v>103</v>
      </c>
      <c r="E229" t="s">
        <v>126</v>
      </c>
      <c r="F229" t="s">
        <v>1084</v>
      </c>
      <c r="G229" t="s">
        <v>893</v>
      </c>
      <c r="H229" t="s">
        <v>809</v>
      </c>
      <c r="I229" t="s">
        <v>153</v>
      </c>
      <c r="J229" t="s">
        <v>425</v>
      </c>
      <c r="K229" s="91">
        <v>3.73</v>
      </c>
      <c r="L229" t="s">
        <v>105</v>
      </c>
      <c r="M229" s="91">
        <v>3.75</v>
      </c>
      <c r="N229" s="91">
        <v>2.4700000000000002</v>
      </c>
      <c r="O229" s="91">
        <v>193771.02</v>
      </c>
      <c r="P229" s="91">
        <v>104.84</v>
      </c>
      <c r="Q229" s="91">
        <v>0</v>
      </c>
      <c r="R229" s="91">
        <v>203.14953736800001</v>
      </c>
      <c r="S229" s="91">
        <v>0.04</v>
      </c>
      <c r="T229" s="91">
        <v>0.01</v>
      </c>
      <c r="U229" s="91">
        <f>R229/'סכום נכסי הקרן'!$C$42*100</f>
        <v>1.2275041474217739E-3</v>
      </c>
    </row>
    <row r="230" spans="2:21">
      <c r="B230" t="s">
        <v>1138</v>
      </c>
      <c r="C230" t="s">
        <v>1139</v>
      </c>
      <c r="D230" t="s">
        <v>103</v>
      </c>
      <c r="E230" t="s">
        <v>126</v>
      </c>
      <c r="F230" t="s">
        <v>947</v>
      </c>
      <c r="G230" t="s">
        <v>130</v>
      </c>
      <c r="H230" t="s">
        <v>814</v>
      </c>
      <c r="I230" t="s">
        <v>236</v>
      </c>
      <c r="J230" t="s">
        <v>1140</v>
      </c>
      <c r="K230" s="91">
        <v>1.1299999999999999</v>
      </c>
      <c r="L230" t="s">
        <v>105</v>
      </c>
      <c r="M230" s="91">
        <v>4.3</v>
      </c>
      <c r="N230" s="91">
        <v>3.17</v>
      </c>
      <c r="O230" s="91">
        <v>4642127.7</v>
      </c>
      <c r="P230" s="91">
        <v>101.7</v>
      </c>
      <c r="Q230" s="91">
        <v>0</v>
      </c>
      <c r="R230" s="91">
        <v>4721.0438709</v>
      </c>
      <c r="S230" s="91">
        <v>1.29</v>
      </c>
      <c r="T230" s="91">
        <v>0.15</v>
      </c>
      <c r="U230" s="91">
        <f>R230/'סכום נכסי הקרן'!$C$42*100</f>
        <v>2.852628170741154E-2</v>
      </c>
    </row>
    <row r="231" spans="2:21">
      <c r="B231" t="s">
        <v>1141</v>
      </c>
      <c r="C231" t="s">
        <v>1142</v>
      </c>
      <c r="D231" t="s">
        <v>103</v>
      </c>
      <c r="E231" t="s">
        <v>126</v>
      </c>
      <c r="F231" t="s">
        <v>947</v>
      </c>
      <c r="G231" t="s">
        <v>130</v>
      </c>
      <c r="H231" t="s">
        <v>814</v>
      </c>
      <c r="I231" t="s">
        <v>236</v>
      </c>
      <c r="J231" t="s">
        <v>1143</v>
      </c>
      <c r="K231" s="91">
        <v>1.85</v>
      </c>
      <c r="L231" t="s">
        <v>105</v>
      </c>
      <c r="M231" s="91">
        <v>4.25</v>
      </c>
      <c r="N231" s="91">
        <v>3.46</v>
      </c>
      <c r="O231" s="91">
        <v>3118813.8</v>
      </c>
      <c r="P231" s="91">
        <v>102.18</v>
      </c>
      <c r="Q231" s="91">
        <v>0</v>
      </c>
      <c r="R231" s="91">
        <v>3186.80394084</v>
      </c>
      <c r="S231" s="91">
        <v>0.63</v>
      </c>
      <c r="T231" s="91">
        <v>0.1</v>
      </c>
      <c r="U231" s="91">
        <f>R231/'סכום נכסי הקרן'!$C$42*100</f>
        <v>1.9255840328668845E-2</v>
      </c>
    </row>
    <row r="232" spans="2:21">
      <c r="B232" t="s">
        <v>1144</v>
      </c>
      <c r="C232" t="s">
        <v>1145</v>
      </c>
      <c r="D232" t="s">
        <v>103</v>
      </c>
      <c r="E232" t="s">
        <v>126</v>
      </c>
      <c r="F232" t="s">
        <v>947</v>
      </c>
      <c r="G232" t="s">
        <v>130</v>
      </c>
      <c r="H232" t="s">
        <v>814</v>
      </c>
      <c r="I232" t="s">
        <v>236</v>
      </c>
      <c r="J232" t="s">
        <v>1146</v>
      </c>
      <c r="K232" s="91">
        <v>2.2200000000000002</v>
      </c>
      <c r="L232" t="s">
        <v>105</v>
      </c>
      <c r="M232" s="91">
        <v>3.7</v>
      </c>
      <c r="N232" s="91">
        <v>4</v>
      </c>
      <c r="O232" s="91">
        <v>5771300.9699999997</v>
      </c>
      <c r="P232" s="91">
        <v>100.05</v>
      </c>
      <c r="Q232" s="91">
        <v>0</v>
      </c>
      <c r="R232" s="91">
        <v>5774.1866204850003</v>
      </c>
      <c r="S232" s="91">
        <v>2.19</v>
      </c>
      <c r="T232" s="91">
        <v>0.18</v>
      </c>
      <c r="U232" s="91">
        <f>R232/'סכום נכסי הקרן'!$C$42*100</f>
        <v>3.4889757153584958E-2</v>
      </c>
    </row>
    <row r="233" spans="2:21">
      <c r="B233" t="s">
        <v>1147</v>
      </c>
      <c r="C233" t="s">
        <v>1148</v>
      </c>
      <c r="D233" t="s">
        <v>103</v>
      </c>
      <c r="E233" t="s">
        <v>126</v>
      </c>
      <c r="F233" t="s">
        <v>655</v>
      </c>
      <c r="G233" t="s">
        <v>458</v>
      </c>
      <c r="H233" t="s">
        <v>814</v>
      </c>
      <c r="I233" t="s">
        <v>236</v>
      </c>
      <c r="J233" t="s">
        <v>1149</v>
      </c>
      <c r="K233" s="91">
        <v>2.82</v>
      </c>
      <c r="L233" t="s">
        <v>105</v>
      </c>
      <c r="M233" s="91">
        <v>3.6</v>
      </c>
      <c r="N233" s="91">
        <v>3.7</v>
      </c>
      <c r="O233" s="91">
        <v>270.74</v>
      </c>
      <c r="P233" s="91">
        <v>5161200</v>
      </c>
      <c r="Q233" s="91">
        <v>0</v>
      </c>
      <c r="R233" s="91">
        <v>13973.43288</v>
      </c>
      <c r="S233" s="91">
        <v>0</v>
      </c>
      <c r="T233" s="91">
        <v>0.43</v>
      </c>
      <c r="U233" s="91">
        <f>R233/'סכום נכסי הקרן'!$C$42*100</f>
        <v>8.4432615678806971E-2</v>
      </c>
    </row>
    <row r="234" spans="2:21">
      <c r="B234" t="s">
        <v>1150</v>
      </c>
      <c r="C234" t="s">
        <v>1151</v>
      </c>
      <c r="D234" t="s">
        <v>103</v>
      </c>
      <c r="E234" t="s">
        <v>126</v>
      </c>
      <c r="F234" t="s">
        <v>1152</v>
      </c>
      <c r="G234" t="s">
        <v>1038</v>
      </c>
      <c r="H234" t="s">
        <v>809</v>
      </c>
      <c r="I234" t="s">
        <v>153</v>
      </c>
      <c r="J234" t="s">
        <v>553</v>
      </c>
      <c r="K234" s="91">
        <v>0.64</v>
      </c>
      <c r="L234" t="s">
        <v>105</v>
      </c>
      <c r="M234" s="91">
        <v>5.55</v>
      </c>
      <c r="N234" s="91">
        <v>2.62</v>
      </c>
      <c r="O234" s="91">
        <v>176636.59</v>
      </c>
      <c r="P234" s="91">
        <v>104.26</v>
      </c>
      <c r="Q234" s="91">
        <v>0</v>
      </c>
      <c r="R234" s="91">
        <v>184.16130873399999</v>
      </c>
      <c r="S234" s="91">
        <v>0.74</v>
      </c>
      <c r="T234" s="91">
        <v>0.01</v>
      </c>
      <c r="U234" s="91">
        <f>R234/'סכום נכסי הקרן'!$C$42*100</f>
        <v>1.112770293225464E-3</v>
      </c>
    </row>
    <row r="235" spans="2:21">
      <c r="B235" t="s">
        <v>1153</v>
      </c>
      <c r="C235" t="s">
        <v>1154</v>
      </c>
      <c r="D235" t="s">
        <v>103</v>
      </c>
      <c r="E235" t="s">
        <v>126</v>
      </c>
      <c r="F235" t="s">
        <v>1155</v>
      </c>
      <c r="G235" t="s">
        <v>672</v>
      </c>
      <c r="H235" t="s">
        <v>814</v>
      </c>
      <c r="I235" t="s">
        <v>236</v>
      </c>
      <c r="J235" t="s">
        <v>1156</v>
      </c>
      <c r="K235" s="91">
        <v>2.2400000000000002</v>
      </c>
      <c r="L235" t="s">
        <v>105</v>
      </c>
      <c r="M235" s="91">
        <v>3.4</v>
      </c>
      <c r="N235" s="91">
        <v>3.28</v>
      </c>
      <c r="O235" s="91">
        <v>528888.68999999994</v>
      </c>
      <c r="P235" s="91">
        <v>100.85</v>
      </c>
      <c r="Q235" s="91">
        <v>0</v>
      </c>
      <c r="R235" s="91">
        <v>533.38424386500003</v>
      </c>
      <c r="S235" s="91">
        <v>0.08</v>
      </c>
      <c r="T235" s="91">
        <v>0.02</v>
      </c>
      <c r="U235" s="91">
        <f>R235/'סכום נכסי הקרן'!$C$42*100</f>
        <v>3.2229035812554466E-3</v>
      </c>
    </row>
    <row r="236" spans="2:21">
      <c r="B236" t="s">
        <v>1157</v>
      </c>
      <c r="C236" t="s">
        <v>1158</v>
      </c>
      <c r="D236" t="s">
        <v>103</v>
      </c>
      <c r="E236" t="s">
        <v>126</v>
      </c>
      <c r="F236" t="s">
        <v>1159</v>
      </c>
      <c r="G236" t="s">
        <v>505</v>
      </c>
      <c r="H236" t="s">
        <v>814</v>
      </c>
      <c r="I236" t="s">
        <v>236</v>
      </c>
      <c r="J236" t="s">
        <v>1160</v>
      </c>
      <c r="K236" s="91">
        <v>2.65</v>
      </c>
      <c r="L236" t="s">
        <v>105</v>
      </c>
      <c r="M236" s="91">
        <v>6.05</v>
      </c>
      <c r="N236" s="91">
        <v>4.72</v>
      </c>
      <c r="O236" s="91">
        <v>2823437.58</v>
      </c>
      <c r="P236" s="91">
        <v>105</v>
      </c>
      <c r="Q236" s="91">
        <v>0</v>
      </c>
      <c r="R236" s="91">
        <v>2964.6094589999998</v>
      </c>
      <c r="S236" s="91">
        <v>0.35</v>
      </c>
      <c r="T236" s="91">
        <v>0.09</v>
      </c>
      <c r="U236" s="91">
        <f>R236/'סכום נכסי הקרן'!$C$42*100</f>
        <v>1.791325962911863E-2</v>
      </c>
    </row>
    <row r="237" spans="2:21">
      <c r="B237" t="s">
        <v>1161</v>
      </c>
      <c r="C237" t="s">
        <v>1162</v>
      </c>
      <c r="D237" t="s">
        <v>103</v>
      </c>
      <c r="E237" t="s">
        <v>126</v>
      </c>
      <c r="F237" t="s">
        <v>764</v>
      </c>
      <c r="G237" t="s">
        <v>505</v>
      </c>
      <c r="H237" t="s">
        <v>814</v>
      </c>
      <c r="I237" t="s">
        <v>236</v>
      </c>
      <c r="J237" t="s">
        <v>425</v>
      </c>
      <c r="K237" s="91">
        <v>4.74</v>
      </c>
      <c r="L237" t="s">
        <v>105</v>
      </c>
      <c r="M237" s="91">
        <v>5.65</v>
      </c>
      <c r="N237" s="91">
        <v>3.85</v>
      </c>
      <c r="O237" s="91">
        <v>326988.65000000002</v>
      </c>
      <c r="P237" s="91">
        <v>108.78</v>
      </c>
      <c r="Q237" s="91">
        <v>0</v>
      </c>
      <c r="R237" s="91">
        <v>355.69825347</v>
      </c>
      <c r="S237" s="91">
        <v>0.35</v>
      </c>
      <c r="T237" s="91">
        <v>0.01</v>
      </c>
      <c r="U237" s="91">
        <f>R237/'סכום נכסי הקרן'!$C$42*100</f>
        <v>2.1492595406416254E-3</v>
      </c>
    </row>
    <row r="238" spans="2:21">
      <c r="B238" t="s">
        <v>1163</v>
      </c>
      <c r="C238" t="s">
        <v>1164</v>
      </c>
      <c r="D238" t="s">
        <v>103</v>
      </c>
      <c r="E238" t="s">
        <v>126</v>
      </c>
      <c r="F238" t="s">
        <v>764</v>
      </c>
      <c r="G238" t="s">
        <v>505</v>
      </c>
      <c r="H238" t="s">
        <v>814</v>
      </c>
      <c r="I238" t="s">
        <v>236</v>
      </c>
      <c r="J238" t="s">
        <v>1165</v>
      </c>
      <c r="K238" s="91">
        <v>2.56</v>
      </c>
      <c r="L238" t="s">
        <v>105</v>
      </c>
      <c r="M238" s="91">
        <v>5.74</v>
      </c>
      <c r="N238" s="91">
        <v>2.57</v>
      </c>
      <c r="O238" s="91">
        <v>2493.48</v>
      </c>
      <c r="P238" s="91">
        <v>109.73</v>
      </c>
      <c r="Q238" s="91">
        <v>0</v>
      </c>
      <c r="R238" s="91">
        <v>2.736095604</v>
      </c>
      <c r="S238" s="91">
        <v>0</v>
      </c>
      <c r="T238" s="91">
        <v>0</v>
      </c>
      <c r="U238" s="91">
        <f>R238/'סכום נכסי הקרן'!$C$42*100</f>
        <v>1.6532494955026773E-5</v>
      </c>
    </row>
    <row r="239" spans="2:21">
      <c r="B239" t="s">
        <v>1166</v>
      </c>
      <c r="C239" t="s">
        <v>1167</v>
      </c>
      <c r="D239" t="s">
        <v>103</v>
      </c>
      <c r="E239" t="s">
        <v>126</v>
      </c>
      <c r="F239" t="s">
        <v>768</v>
      </c>
      <c r="G239" t="s">
        <v>505</v>
      </c>
      <c r="H239" t="s">
        <v>814</v>
      </c>
      <c r="I239" t="s">
        <v>236</v>
      </c>
      <c r="J239" t="s">
        <v>1168</v>
      </c>
      <c r="K239" s="91">
        <v>3.53</v>
      </c>
      <c r="L239" t="s">
        <v>105</v>
      </c>
      <c r="M239" s="91">
        <v>3.7</v>
      </c>
      <c r="N239" s="91">
        <v>2.5</v>
      </c>
      <c r="O239" s="91">
        <v>1617895.49</v>
      </c>
      <c r="P239" s="91">
        <v>104.3</v>
      </c>
      <c r="Q239" s="91">
        <v>0</v>
      </c>
      <c r="R239" s="91">
        <v>1687.4649960700001</v>
      </c>
      <c r="S239" s="91">
        <v>0.72</v>
      </c>
      <c r="T239" s="91">
        <v>0.05</v>
      </c>
      <c r="U239" s="91">
        <f>R239/'סכום נכסי הקרן'!$C$42*100</f>
        <v>1.0196283526615961E-2</v>
      </c>
    </row>
    <row r="240" spans="2:21">
      <c r="B240" t="s">
        <v>1169</v>
      </c>
      <c r="C240" t="s">
        <v>1170</v>
      </c>
      <c r="D240" t="s">
        <v>103</v>
      </c>
      <c r="E240" t="s">
        <v>126</v>
      </c>
      <c r="F240" t="s">
        <v>1171</v>
      </c>
      <c r="G240" t="s">
        <v>505</v>
      </c>
      <c r="H240" t="s">
        <v>809</v>
      </c>
      <c r="I240" t="s">
        <v>153</v>
      </c>
      <c r="J240" t="s">
        <v>1172</v>
      </c>
      <c r="K240" s="91">
        <v>2.06</v>
      </c>
      <c r="L240" t="s">
        <v>105</v>
      </c>
      <c r="M240" s="91">
        <v>4.2</v>
      </c>
      <c r="N240" s="91">
        <v>4.55</v>
      </c>
      <c r="O240" s="91">
        <v>7.2</v>
      </c>
      <c r="P240" s="91">
        <v>99.94</v>
      </c>
      <c r="Q240" s="91">
        <v>0</v>
      </c>
      <c r="R240" s="91">
        <v>7.1956800000000003E-3</v>
      </c>
      <c r="S240" s="91">
        <v>0</v>
      </c>
      <c r="T240" s="91">
        <v>0</v>
      </c>
      <c r="U240" s="91">
        <f>R240/'סכום נכסי הקרן'!$C$42*100</f>
        <v>4.3478942447797252E-8</v>
      </c>
    </row>
    <row r="241" spans="2:21">
      <c r="B241" t="s">
        <v>1173</v>
      </c>
      <c r="C241" t="s">
        <v>1174</v>
      </c>
      <c r="D241" t="s">
        <v>103</v>
      </c>
      <c r="E241" t="s">
        <v>126</v>
      </c>
      <c r="F241" t="s">
        <v>1175</v>
      </c>
      <c r="G241" t="s">
        <v>130</v>
      </c>
      <c r="H241" t="s">
        <v>814</v>
      </c>
      <c r="I241" t="s">
        <v>236</v>
      </c>
      <c r="J241" t="s">
        <v>332</v>
      </c>
      <c r="K241" s="91">
        <v>3.09</v>
      </c>
      <c r="L241" t="s">
        <v>105</v>
      </c>
      <c r="M241" s="91">
        <v>2.95</v>
      </c>
      <c r="N241" s="91">
        <v>2.67</v>
      </c>
      <c r="O241" s="91">
        <v>5006902.16</v>
      </c>
      <c r="P241" s="91">
        <v>100.92</v>
      </c>
      <c r="Q241" s="91">
        <v>0</v>
      </c>
      <c r="R241" s="91">
        <v>5052.9656598720003</v>
      </c>
      <c r="S241" s="91">
        <v>2.33</v>
      </c>
      <c r="T241" s="91">
        <v>0.16</v>
      </c>
      <c r="U241" s="91">
        <f>R241/'סכום נכסי הקרן'!$C$42*100</f>
        <v>3.0531875113438977E-2</v>
      </c>
    </row>
    <row r="242" spans="2:21">
      <c r="B242" t="s">
        <v>1176</v>
      </c>
      <c r="C242" t="s">
        <v>1177</v>
      </c>
      <c r="D242" t="s">
        <v>103</v>
      </c>
      <c r="E242" t="s">
        <v>126</v>
      </c>
      <c r="F242" t="s">
        <v>775</v>
      </c>
      <c r="G242" t="s">
        <v>636</v>
      </c>
      <c r="H242" t="s">
        <v>814</v>
      </c>
      <c r="I242" t="s">
        <v>236</v>
      </c>
      <c r="J242" t="s">
        <v>1178</v>
      </c>
      <c r="K242" s="91">
        <v>8.85</v>
      </c>
      <c r="L242" t="s">
        <v>105</v>
      </c>
      <c r="M242" s="91">
        <v>1.72</v>
      </c>
      <c r="N242" s="91">
        <v>4.0599999999999996</v>
      </c>
      <c r="O242" s="91">
        <v>7457256.2000000002</v>
      </c>
      <c r="P242" s="91">
        <v>94.96</v>
      </c>
      <c r="Q242" s="91">
        <v>0</v>
      </c>
      <c r="R242" s="91">
        <v>7081.4104875200001</v>
      </c>
      <c r="S242" s="91">
        <v>2.94</v>
      </c>
      <c r="T242" s="91">
        <v>0.22</v>
      </c>
      <c r="U242" s="91">
        <f>R242/'סכום נכסי הקרן'!$C$42*100</f>
        <v>4.2788484067678101E-2</v>
      </c>
    </row>
    <row r="243" spans="2:21">
      <c r="B243" t="s">
        <v>1179</v>
      </c>
      <c r="C243" t="s">
        <v>1180</v>
      </c>
      <c r="D243" t="s">
        <v>103</v>
      </c>
      <c r="E243" t="s">
        <v>126</v>
      </c>
      <c r="F243" t="s">
        <v>849</v>
      </c>
      <c r="G243" t="s">
        <v>505</v>
      </c>
      <c r="H243" t="s">
        <v>809</v>
      </c>
      <c r="I243" t="s">
        <v>153</v>
      </c>
      <c r="J243" t="s">
        <v>553</v>
      </c>
      <c r="K243" s="91">
        <v>3.6</v>
      </c>
      <c r="L243" t="s">
        <v>105</v>
      </c>
      <c r="M243" s="91">
        <v>7.05</v>
      </c>
      <c r="N243" s="91">
        <v>2.99</v>
      </c>
      <c r="O243" s="91">
        <v>3096.81</v>
      </c>
      <c r="P243" s="91">
        <v>115.1</v>
      </c>
      <c r="Q243" s="91">
        <v>0</v>
      </c>
      <c r="R243" s="91">
        <v>3.5644283099999998</v>
      </c>
      <c r="S243" s="91">
        <v>0</v>
      </c>
      <c r="T243" s="91">
        <v>0</v>
      </c>
      <c r="U243" s="91">
        <f>R243/'סכום נכסי הקרן'!$C$42*100</f>
        <v>2.1537585516558436E-5</v>
      </c>
    </row>
    <row r="244" spans="2:21">
      <c r="B244" t="s">
        <v>1181</v>
      </c>
      <c r="C244" t="s">
        <v>1182</v>
      </c>
      <c r="D244" t="s">
        <v>103</v>
      </c>
      <c r="E244" t="s">
        <v>126</v>
      </c>
      <c r="F244" t="s">
        <v>852</v>
      </c>
      <c r="G244" t="s">
        <v>135</v>
      </c>
      <c r="H244" t="s">
        <v>814</v>
      </c>
      <c r="I244" t="s">
        <v>236</v>
      </c>
      <c r="J244" t="s">
        <v>425</v>
      </c>
      <c r="K244" s="91">
        <v>0.01</v>
      </c>
      <c r="L244" t="s">
        <v>105</v>
      </c>
      <c r="M244" s="91">
        <v>6.74</v>
      </c>
      <c r="N244" s="91">
        <v>1.78</v>
      </c>
      <c r="O244" s="91">
        <v>14670.97</v>
      </c>
      <c r="P244" s="91">
        <v>103.48</v>
      </c>
      <c r="Q244" s="91">
        <v>0</v>
      </c>
      <c r="R244" s="91">
        <v>15.181519756</v>
      </c>
      <c r="S244" s="91">
        <v>0.02</v>
      </c>
      <c r="T244" s="91">
        <v>0</v>
      </c>
      <c r="U244" s="91">
        <f>R244/'סכום נכסי הקרן'!$C$42*100</f>
        <v>9.1732320467450044E-5</v>
      </c>
    </row>
    <row r="245" spans="2:21">
      <c r="B245" t="s">
        <v>1183</v>
      </c>
      <c r="C245" t="s">
        <v>1184</v>
      </c>
      <c r="D245" t="s">
        <v>103</v>
      </c>
      <c r="E245" t="s">
        <v>126</v>
      </c>
      <c r="F245" t="s">
        <v>852</v>
      </c>
      <c r="G245" t="s">
        <v>135</v>
      </c>
      <c r="H245" t="s">
        <v>814</v>
      </c>
      <c r="I245" t="s">
        <v>236</v>
      </c>
      <c r="J245" t="s">
        <v>856</v>
      </c>
      <c r="K245" s="91">
        <v>3.48</v>
      </c>
      <c r="L245" t="s">
        <v>105</v>
      </c>
      <c r="M245" s="91">
        <v>4.1399999999999997</v>
      </c>
      <c r="N245" s="91">
        <v>2.87</v>
      </c>
      <c r="O245" s="91">
        <v>3748185.86</v>
      </c>
      <c r="P245" s="91">
        <v>104.44</v>
      </c>
      <c r="Q245" s="91">
        <v>77.587440000000001</v>
      </c>
      <c r="R245" s="91">
        <v>3992.1927521839998</v>
      </c>
      <c r="S245" s="91">
        <v>0.52</v>
      </c>
      <c r="T245" s="91">
        <v>0.12</v>
      </c>
      <c r="U245" s="91">
        <f>R245/'סכום נכסי הקרן'!$C$42*100</f>
        <v>2.4122295448480401E-2</v>
      </c>
    </row>
    <row r="246" spans="2:21">
      <c r="B246" t="s">
        <v>1185</v>
      </c>
      <c r="C246" t="s">
        <v>1186</v>
      </c>
      <c r="D246" t="s">
        <v>103</v>
      </c>
      <c r="E246" t="s">
        <v>126</v>
      </c>
      <c r="F246" t="s">
        <v>852</v>
      </c>
      <c r="G246" t="s">
        <v>135</v>
      </c>
      <c r="H246" t="s">
        <v>814</v>
      </c>
      <c r="I246" t="s">
        <v>236</v>
      </c>
      <c r="J246" t="s">
        <v>1187</v>
      </c>
      <c r="K246" s="91">
        <v>6.15</v>
      </c>
      <c r="L246" t="s">
        <v>105</v>
      </c>
      <c r="M246" s="91">
        <v>2.5</v>
      </c>
      <c r="N246" s="91">
        <v>4.41</v>
      </c>
      <c r="O246" s="91">
        <v>9493233.3200000003</v>
      </c>
      <c r="P246" s="91">
        <v>89.15</v>
      </c>
      <c r="Q246" s="91">
        <v>0</v>
      </c>
      <c r="R246" s="91">
        <v>8463.2175047799992</v>
      </c>
      <c r="S246" s="91">
        <v>1.55</v>
      </c>
      <c r="T246" s="91">
        <v>0.26</v>
      </c>
      <c r="U246" s="91">
        <f>R246/'סכום נכסי הקרן'!$C$42*100</f>
        <v>5.1137869779300897E-2</v>
      </c>
    </row>
    <row r="247" spans="2:21">
      <c r="B247" t="s">
        <v>1188</v>
      </c>
      <c r="C247" t="s">
        <v>1189</v>
      </c>
      <c r="D247" t="s">
        <v>103</v>
      </c>
      <c r="E247" t="s">
        <v>126</v>
      </c>
      <c r="F247" t="s">
        <v>852</v>
      </c>
      <c r="G247" t="s">
        <v>135</v>
      </c>
      <c r="H247" t="s">
        <v>814</v>
      </c>
      <c r="I247" t="s">
        <v>236</v>
      </c>
      <c r="J247" t="s">
        <v>690</v>
      </c>
      <c r="K247" s="91">
        <v>4.76</v>
      </c>
      <c r="L247" t="s">
        <v>105</v>
      </c>
      <c r="M247" s="91">
        <v>3.55</v>
      </c>
      <c r="N247" s="91">
        <v>3.62</v>
      </c>
      <c r="O247" s="91">
        <v>4566357.72</v>
      </c>
      <c r="P247" s="91">
        <v>99.78</v>
      </c>
      <c r="Q247" s="91">
        <v>0</v>
      </c>
      <c r="R247" s="91">
        <v>4556.3117330160003</v>
      </c>
      <c r="S247" s="91">
        <v>0.64</v>
      </c>
      <c r="T247" s="91">
        <v>0.14000000000000001</v>
      </c>
      <c r="U247" s="91">
        <f>R247/'סכום נכסי הקרן'!$C$42*100</f>
        <v>2.7530909603265572E-2</v>
      </c>
    </row>
    <row r="248" spans="2:21">
      <c r="B248" t="s">
        <v>1190</v>
      </c>
      <c r="C248" t="s">
        <v>1191</v>
      </c>
      <c r="D248" t="s">
        <v>103</v>
      </c>
      <c r="E248" t="s">
        <v>126</v>
      </c>
      <c r="F248" t="s">
        <v>1192</v>
      </c>
      <c r="G248" t="s">
        <v>505</v>
      </c>
      <c r="H248" t="s">
        <v>814</v>
      </c>
      <c r="I248" t="s">
        <v>236</v>
      </c>
      <c r="J248" t="s">
        <v>1193</v>
      </c>
      <c r="K248" s="91">
        <v>5.17</v>
      </c>
      <c r="L248" t="s">
        <v>105</v>
      </c>
      <c r="M248" s="91">
        <v>3.9</v>
      </c>
      <c r="N248" s="91">
        <v>4.8</v>
      </c>
      <c r="O248" s="91">
        <v>7094200.3300000001</v>
      </c>
      <c r="P248" s="91">
        <v>96.11</v>
      </c>
      <c r="Q248" s="91">
        <v>0</v>
      </c>
      <c r="R248" s="91">
        <v>6818.235937163</v>
      </c>
      <c r="S248" s="91">
        <v>1.69</v>
      </c>
      <c r="T248" s="91">
        <v>0.21</v>
      </c>
      <c r="U248" s="91">
        <f>R248/'סכום נכסי הקרן'!$C$42*100</f>
        <v>4.1198286736960653E-2</v>
      </c>
    </row>
    <row r="249" spans="2:21">
      <c r="B249" t="s">
        <v>1194</v>
      </c>
      <c r="C249" t="s">
        <v>1195</v>
      </c>
      <c r="D249" t="s">
        <v>103</v>
      </c>
      <c r="E249" t="s">
        <v>126</v>
      </c>
      <c r="F249" t="s">
        <v>1196</v>
      </c>
      <c r="G249" t="s">
        <v>135</v>
      </c>
      <c r="H249" t="s">
        <v>814</v>
      </c>
      <c r="I249" t="s">
        <v>236</v>
      </c>
      <c r="J249" t="s">
        <v>553</v>
      </c>
      <c r="K249" s="91">
        <v>1.96</v>
      </c>
      <c r="L249" t="s">
        <v>105</v>
      </c>
      <c r="M249" s="91">
        <v>1.31</v>
      </c>
      <c r="N249" s="91">
        <v>1.06</v>
      </c>
      <c r="O249" s="91">
        <v>5828995.46</v>
      </c>
      <c r="P249" s="91">
        <v>101.3</v>
      </c>
      <c r="Q249" s="91">
        <v>0</v>
      </c>
      <c r="R249" s="91">
        <v>5904.7724009800004</v>
      </c>
      <c r="S249" s="91">
        <v>1.78</v>
      </c>
      <c r="T249" s="91">
        <v>0.18</v>
      </c>
      <c r="U249" s="91">
        <f>R249/'סכום נכסי הקרן'!$C$42*100</f>
        <v>3.5678804420089701E-2</v>
      </c>
    </row>
    <row r="250" spans="2:21">
      <c r="B250" t="s">
        <v>1197</v>
      </c>
      <c r="C250" t="s">
        <v>1198</v>
      </c>
      <c r="D250" t="s">
        <v>103</v>
      </c>
      <c r="E250" t="s">
        <v>126</v>
      </c>
      <c r="F250" t="s">
        <v>1196</v>
      </c>
      <c r="G250" t="s">
        <v>135</v>
      </c>
      <c r="H250" t="s">
        <v>814</v>
      </c>
      <c r="I250" t="s">
        <v>236</v>
      </c>
      <c r="J250" t="s">
        <v>1199</v>
      </c>
      <c r="K250" s="91">
        <v>3.34</v>
      </c>
      <c r="L250" t="s">
        <v>105</v>
      </c>
      <c r="M250" s="91">
        <v>2.16</v>
      </c>
      <c r="N250" s="91">
        <v>2.5</v>
      </c>
      <c r="O250" s="91">
        <v>4053972.32</v>
      </c>
      <c r="P250" s="91">
        <v>98.97</v>
      </c>
      <c r="Q250" s="91">
        <v>0</v>
      </c>
      <c r="R250" s="91">
        <v>4012.2164051039999</v>
      </c>
      <c r="S250" s="91">
        <v>0.51</v>
      </c>
      <c r="T250" s="91">
        <v>0.12</v>
      </c>
      <c r="U250" s="91">
        <f>R250/'סכום נכסי הקרן'!$C$42*100</f>
        <v>2.4243285716655658E-2</v>
      </c>
    </row>
    <row r="251" spans="2:21">
      <c r="B251" t="s">
        <v>1200</v>
      </c>
      <c r="C251" t="s">
        <v>1201</v>
      </c>
      <c r="D251" t="s">
        <v>103</v>
      </c>
      <c r="E251" t="s">
        <v>126</v>
      </c>
      <c r="F251" t="s">
        <v>1129</v>
      </c>
      <c r="G251" t="s">
        <v>672</v>
      </c>
      <c r="H251" t="s">
        <v>809</v>
      </c>
      <c r="I251" t="s">
        <v>153</v>
      </c>
      <c r="J251" t="s">
        <v>1202</v>
      </c>
      <c r="K251" s="91">
        <v>2.67</v>
      </c>
      <c r="L251" t="s">
        <v>105</v>
      </c>
      <c r="M251" s="91">
        <v>2.4</v>
      </c>
      <c r="N251" s="91">
        <v>2.62</v>
      </c>
      <c r="O251" s="91">
        <v>3231760.71</v>
      </c>
      <c r="P251" s="91">
        <v>99.69</v>
      </c>
      <c r="Q251" s="91">
        <v>0</v>
      </c>
      <c r="R251" s="91">
        <v>3221.7422517989999</v>
      </c>
      <c r="S251" s="91">
        <v>0.84</v>
      </c>
      <c r="T251" s="91">
        <v>0.1</v>
      </c>
      <c r="U251" s="91">
        <f>R251/'סכום נכסי הקרן'!$C$42*100</f>
        <v>1.9466950440765213E-2</v>
      </c>
    </row>
    <row r="252" spans="2:21">
      <c r="B252" t="s">
        <v>1203</v>
      </c>
      <c r="C252" t="s">
        <v>1204</v>
      </c>
      <c r="D252" t="s">
        <v>103</v>
      </c>
      <c r="E252" t="s">
        <v>126</v>
      </c>
      <c r="F252" t="s">
        <v>1205</v>
      </c>
      <c r="G252" t="s">
        <v>505</v>
      </c>
      <c r="H252" t="s">
        <v>814</v>
      </c>
      <c r="I252" t="s">
        <v>236</v>
      </c>
      <c r="J252" t="s">
        <v>490</v>
      </c>
      <c r="K252" s="91">
        <v>1.53</v>
      </c>
      <c r="L252" t="s">
        <v>105</v>
      </c>
      <c r="M252" s="91">
        <v>4</v>
      </c>
      <c r="N252" s="91">
        <v>3.1</v>
      </c>
      <c r="O252" s="91">
        <v>14337145.26</v>
      </c>
      <c r="P252" s="91">
        <v>104.4</v>
      </c>
      <c r="Q252" s="91">
        <v>0</v>
      </c>
      <c r="R252" s="91">
        <v>14967.97965144</v>
      </c>
      <c r="S252" s="91">
        <v>1.78</v>
      </c>
      <c r="T252" s="91">
        <v>0.46</v>
      </c>
      <c r="U252" s="91">
        <f>R252/'סכום נכסי הקרן'!$C$42*100</f>
        <v>9.0442032695278299E-2</v>
      </c>
    </row>
    <row r="253" spans="2:21">
      <c r="B253" t="s">
        <v>1206</v>
      </c>
      <c r="C253" t="s">
        <v>1207</v>
      </c>
      <c r="D253" t="s">
        <v>103</v>
      </c>
      <c r="E253" t="s">
        <v>126</v>
      </c>
      <c r="F253" t="s">
        <v>1208</v>
      </c>
      <c r="G253" t="s">
        <v>1209</v>
      </c>
      <c r="H253" t="s">
        <v>814</v>
      </c>
      <c r="I253" t="s">
        <v>236</v>
      </c>
      <c r="J253" t="s">
        <v>425</v>
      </c>
      <c r="K253" s="91">
        <v>5.36</v>
      </c>
      <c r="L253" t="s">
        <v>105</v>
      </c>
      <c r="M253" s="91">
        <v>3.35</v>
      </c>
      <c r="N253" s="91">
        <v>3.75</v>
      </c>
      <c r="O253" s="91">
        <v>21657.41</v>
      </c>
      <c r="P253" s="91">
        <v>94.3</v>
      </c>
      <c r="Q253" s="91">
        <v>0</v>
      </c>
      <c r="R253" s="91">
        <v>20.42293763</v>
      </c>
      <c r="S253" s="91">
        <v>0.01</v>
      </c>
      <c r="T253" s="91">
        <v>0</v>
      </c>
      <c r="U253" s="91">
        <f>R253/'סכום נכסי הקרן'!$C$42*100</f>
        <v>1.2340289310109993E-4</v>
      </c>
    </row>
    <row r="254" spans="2:21">
      <c r="B254" t="s">
        <v>1210</v>
      </c>
      <c r="C254" t="s">
        <v>1211</v>
      </c>
      <c r="D254" t="s">
        <v>103</v>
      </c>
      <c r="E254" t="s">
        <v>126</v>
      </c>
      <c r="F254" t="s">
        <v>1208</v>
      </c>
      <c r="G254" t="s">
        <v>1209</v>
      </c>
      <c r="H254" t="s">
        <v>814</v>
      </c>
      <c r="I254" t="s">
        <v>236</v>
      </c>
      <c r="J254" t="s">
        <v>1212</v>
      </c>
      <c r="K254" s="91">
        <v>3.5</v>
      </c>
      <c r="L254" t="s">
        <v>105</v>
      </c>
      <c r="M254" s="91">
        <v>3.35</v>
      </c>
      <c r="N254" s="91">
        <v>2.44</v>
      </c>
      <c r="O254" s="91">
        <v>3738534.06</v>
      </c>
      <c r="P254" s="91">
        <v>104.08</v>
      </c>
      <c r="Q254" s="91">
        <v>0</v>
      </c>
      <c r="R254" s="91">
        <v>3891.0662496479999</v>
      </c>
      <c r="S254" s="91">
        <v>0.78</v>
      </c>
      <c r="T254" s="91">
        <v>0.12</v>
      </c>
      <c r="U254" s="91">
        <f>R254/'סכום נכסי הקרן'!$C$42*100</f>
        <v>2.3511251963540859E-2</v>
      </c>
    </row>
    <row r="255" spans="2:21">
      <c r="B255" t="s">
        <v>1213</v>
      </c>
      <c r="C255" t="s">
        <v>1214</v>
      </c>
      <c r="D255" t="s">
        <v>103</v>
      </c>
      <c r="E255" t="s">
        <v>126</v>
      </c>
      <c r="F255" t="s">
        <v>808</v>
      </c>
      <c r="G255" t="s">
        <v>458</v>
      </c>
      <c r="H255" t="s">
        <v>868</v>
      </c>
      <c r="I255" t="s">
        <v>153</v>
      </c>
      <c r="J255" t="s">
        <v>1215</v>
      </c>
      <c r="K255" s="91">
        <v>1.65</v>
      </c>
      <c r="L255" t="s">
        <v>105</v>
      </c>
      <c r="M255" s="91">
        <v>3.76</v>
      </c>
      <c r="N255" s="91">
        <v>1.52</v>
      </c>
      <c r="O255" s="91">
        <v>528647.84</v>
      </c>
      <c r="P255" s="91">
        <v>103.25</v>
      </c>
      <c r="Q255" s="91">
        <v>0</v>
      </c>
      <c r="R255" s="91">
        <v>545.82889479999994</v>
      </c>
      <c r="S255" s="91">
        <v>0.55000000000000004</v>
      </c>
      <c r="T255" s="91">
        <v>0.02</v>
      </c>
      <c r="U255" s="91">
        <f>R255/'סכום נכסי הקרן'!$C$42*100</f>
        <v>3.2980987347066546E-3</v>
      </c>
    </row>
    <row r="256" spans="2:21">
      <c r="B256" t="s">
        <v>1216</v>
      </c>
      <c r="C256" t="s">
        <v>1217</v>
      </c>
      <c r="D256" t="s">
        <v>103</v>
      </c>
      <c r="E256" t="s">
        <v>126</v>
      </c>
      <c r="F256" t="s">
        <v>871</v>
      </c>
      <c r="G256" t="s">
        <v>505</v>
      </c>
      <c r="H256" t="s">
        <v>868</v>
      </c>
      <c r="I256" t="s">
        <v>153</v>
      </c>
      <c r="J256" t="s">
        <v>1218</v>
      </c>
      <c r="K256" s="91">
        <v>1.9</v>
      </c>
      <c r="L256" t="s">
        <v>105</v>
      </c>
      <c r="M256" s="91">
        <v>5</v>
      </c>
      <c r="N256" s="91">
        <v>3.18</v>
      </c>
      <c r="O256" s="91">
        <v>2.4700000000000002</v>
      </c>
      <c r="P256" s="91">
        <v>103.5</v>
      </c>
      <c r="Q256" s="91">
        <v>0</v>
      </c>
      <c r="R256" s="91">
        <v>2.55645E-3</v>
      </c>
      <c r="S256" s="91">
        <v>0</v>
      </c>
      <c r="T256" s="91">
        <v>0</v>
      </c>
      <c r="U256" s="91">
        <f>R256/'סכום נכסי הקרן'!$C$42*100</f>
        <v>1.5447010208996409E-8</v>
      </c>
    </row>
    <row r="257" spans="2:21">
      <c r="B257" t="s">
        <v>1219</v>
      </c>
      <c r="C257" t="s">
        <v>1220</v>
      </c>
      <c r="D257" t="s">
        <v>103</v>
      </c>
      <c r="E257" t="s">
        <v>126</v>
      </c>
      <c r="F257" t="s">
        <v>871</v>
      </c>
      <c r="G257" t="s">
        <v>505</v>
      </c>
      <c r="H257" t="s">
        <v>868</v>
      </c>
      <c r="I257" t="s">
        <v>153</v>
      </c>
      <c r="J257" t="s">
        <v>1221</v>
      </c>
      <c r="K257" s="91">
        <v>2.3199999999999998</v>
      </c>
      <c r="L257" t="s">
        <v>105</v>
      </c>
      <c r="M257" s="91">
        <v>4.6500000000000004</v>
      </c>
      <c r="N257" s="91">
        <v>3.51</v>
      </c>
      <c r="O257" s="91">
        <v>1235.77</v>
      </c>
      <c r="P257" s="91">
        <v>102.72</v>
      </c>
      <c r="Q257" s="91">
        <v>0</v>
      </c>
      <c r="R257" s="91">
        <v>1.269382944</v>
      </c>
      <c r="S257" s="91">
        <v>0</v>
      </c>
      <c r="T257" s="91">
        <v>0</v>
      </c>
      <c r="U257" s="91">
        <f>R257/'סכום נכסי הקרן'!$C$42*100</f>
        <v>7.6700781533352568E-6</v>
      </c>
    </row>
    <row r="258" spans="2:21">
      <c r="B258" t="s">
        <v>1222</v>
      </c>
      <c r="C258" t="s">
        <v>1223</v>
      </c>
      <c r="D258" t="s">
        <v>103</v>
      </c>
      <c r="E258" t="s">
        <v>126</v>
      </c>
      <c r="F258" t="s">
        <v>1224</v>
      </c>
      <c r="G258" t="s">
        <v>636</v>
      </c>
      <c r="H258" t="s">
        <v>868</v>
      </c>
      <c r="I258" t="s">
        <v>153</v>
      </c>
      <c r="J258" t="s">
        <v>425</v>
      </c>
      <c r="K258" s="91">
        <v>6.19</v>
      </c>
      <c r="L258" t="s">
        <v>105</v>
      </c>
      <c r="M258" s="91">
        <v>3.27</v>
      </c>
      <c r="N258" s="91">
        <v>3.5</v>
      </c>
      <c r="O258" s="91">
        <v>2032732.3</v>
      </c>
      <c r="P258" s="91">
        <v>99.11</v>
      </c>
      <c r="Q258" s="91">
        <v>0</v>
      </c>
      <c r="R258" s="91">
        <v>2014.64098253</v>
      </c>
      <c r="S258" s="91">
        <v>0.91</v>
      </c>
      <c r="T258" s="91">
        <v>0.06</v>
      </c>
      <c r="U258" s="91">
        <f>R258/'סכום נכסי הקרן'!$C$42*100</f>
        <v>1.2173201050129463E-2</v>
      </c>
    </row>
    <row r="259" spans="2:21">
      <c r="B259" t="s">
        <v>1225</v>
      </c>
      <c r="C259" t="s">
        <v>1226</v>
      </c>
      <c r="D259" t="s">
        <v>103</v>
      </c>
      <c r="E259" t="s">
        <v>126</v>
      </c>
      <c r="F259" t="s">
        <v>1227</v>
      </c>
      <c r="G259" t="s">
        <v>644</v>
      </c>
      <c r="H259" t="s">
        <v>927</v>
      </c>
      <c r="I259" t="s">
        <v>236</v>
      </c>
      <c r="J259" t="s">
        <v>1228</v>
      </c>
      <c r="K259" s="91">
        <v>5.77</v>
      </c>
      <c r="L259" t="s">
        <v>105</v>
      </c>
      <c r="M259" s="91">
        <v>4.45</v>
      </c>
      <c r="N259" s="91">
        <v>4.1399999999999997</v>
      </c>
      <c r="O259" s="91">
        <v>6982077.2999999998</v>
      </c>
      <c r="P259" s="91">
        <v>102.01</v>
      </c>
      <c r="Q259" s="91">
        <v>0</v>
      </c>
      <c r="R259" s="91">
        <v>7122.4170537299997</v>
      </c>
      <c r="S259" s="91">
        <v>2.35</v>
      </c>
      <c r="T259" s="91">
        <v>0.22</v>
      </c>
      <c r="U259" s="91">
        <f>R259/'סכום נכסי הקרן'!$C$42*100</f>
        <v>4.3036260807642404E-2</v>
      </c>
    </row>
    <row r="260" spans="2:21">
      <c r="B260" t="s">
        <v>1229</v>
      </c>
      <c r="C260" t="s">
        <v>1230</v>
      </c>
      <c r="D260" t="s">
        <v>103</v>
      </c>
      <c r="E260" t="s">
        <v>126</v>
      </c>
      <c r="F260" t="s">
        <v>1231</v>
      </c>
      <c r="G260" t="s">
        <v>505</v>
      </c>
      <c r="H260" t="s">
        <v>913</v>
      </c>
      <c r="I260" t="s">
        <v>153</v>
      </c>
      <c r="J260" t="s">
        <v>1146</v>
      </c>
      <c r="K260" s="91">
        <v>4.25</v>
      </c>
      <c r="L260" t="s">
        <v>105</v>
      </c>
      <c r="M260" s="91">
        <v>3.95</v>
      </c>
      <c r="N260" s="91">
        <v>7.85</v>
      </c>
      <c r="O260" s="91">
        <v>6076694.4000000004</v>
      </c>
      <c r="P260" s="91">
        <v>87.55</v>
      </c>
      <c r="Q260" s="91">
        <v>0</v>
      </c>
      <c r="R260" s="91">
        <v>5320.1459471999997</v>
      </c>
      <c r="S260" s="91">
        <v>1</v>
      </c>
      <c r="T260" s="91">
        <v>0.16</v>
      </c>
      <c r="U260" s="91">
        <f>R260/'סכום נכסי הקרן'!$C$42*100</f>
        <v>3.21462765787515E-2</v>
      </c>
    </row>
    <row r="261" spans="2:21">
      <c r="B261" t="s">
        <v>1232</v>
      </c>
      <c r="C261" t="s">
        <v>1233</v>
      </c>
      <c r="D261" t="s">
        <v>103</v>
      </c>
      <c r="E261" t="s">
        <v>126</v>
      </c>
      <c r="F261" t="s">
        <v>1231</v>
      </c>
      <c r="G261" t="s">
        <v>505</v>
      </c>
      <c r="H261" t="s">
        <v>913</v>
      </c>
      <c r="I261" t="s">
        <v>153</v>
      </c>
      <c r="J261" t="s">
        <v>376</v>
      </c>
      <c r="K261" s="91">
        <v>4.8899999999999997</v>
      </c>
      <c r="L261" t="s">
        <v>105</v>
      </c>
      <c r="M261" s="91">
        <v>3</v>
      </c>
      <c r="N261" s="91">
        <v>6.24</v>
      </c>
      <c r="O261" s="91">
        <v>9892969.5700000003</v>
      </c>
      <c r="P261" s="91">
        <v>88.11</v>
      </c>
      <c r="Q261" s="91">
        <v>0</v>
      </c>
      <c r="R261" s="91">
        <v>8716.6954881269994</v>
      </c>
      <c r="S261" s="91">
        <v>1.32</v>
      </c>
      <c r="T261" s="91">
        <v>0.27</v>
      </c>
      <c r="U261" s="91">
        <f>R261/'סכום נכסי הקרן'!$C$42*100</f>
        <v>5.2669476889362472E-2</v>
      </c>
    </row>
    <row r="262" spans="2:21">
      <c r="B262" t="s">
        <v>1234</v>
      </c>
      <c r="C262" t="s">
        <v>1235</v>
      </c>
      <c r="D262" t="s">
        <v>103</v>
      </c>
      <c r="E262" t="s">
        <v>126</v>
      </c>
      <c r="F262" t="s">
        <v>918</v>
      </c>
      <c r="G262" t="s">
        <v>130</v>
      </c>
      <c r="H262" t="s">
        <v>913</v>
      </c>
      <c r="I262" t="s">
        <v>153</v>
      </c>
      <c r="J262" t="s">
        <v>1097</v>
      </c>
      <c r="K262" s="91">
        <v>1.45</v>
      </c>
      <c r="L262" t="s">
        <v>105</v>
      </c>
      <c r="M262" s="91">
        <v>3.3</v>
      </c>
      <c r="N262" s="91">
        <v>3.26</v>
      </c>
      <c r="O262" s="91">
        <v>2303431.5299999998</v>
      </c>
      <c r="P262" s="91">
        <v>100.55</v>
      </c>
      <c r="Q262" s="91">
        <v>0</v>
      </c>
      <c r="R262" s="91">
        <v>2316.1004034150001</v>
      </c>
      <c r="S262" s="91">
        <v>0.51</v>
      </c>
      <c r="T262" s="91">
        <v>7.0000000000000007E-2</v>
      </c>
      <c r="U262" s="91">
        <f>R262/'סכום נכסי הקרן'!$C$42*100</f>
        <v>1.3994729635475838E-2</v>
      </c>
    </row>
    <row r="263" spans="2:21">
      <c r="B263" t="s">
        <v>1236</v>
      </c>
      <c r="C263" t="s">
        <v>1237</v>
      </c>
      <c r="D263" t="s">
        <v>103</v>
      </c>
      <c r="E263" t="s">
        <v>126</v>
      </c>
      <c r="F263" t="s">
        <v>926</v>
      </c>
      <c r="G263" t="s">
        <v>644</v>
      </c>
      <c r="H263" t="s">
        <v>927</v>
      </c>
      <c r="I263" t="s">
        <v>236</v>
      </c>
      <c r="J263" t="s">
        <v>472</v>
      </c>
      <c r="K263" s="91">
        <v>1.92</v>
      </c>
      <c r="L263" t="s">
        <v>105</v>
      </c>
      <c r="M263" s="91">
        <v>6</v>
      </c>
      <c r="N263" s="91">
        <v>2.21</v>
      </c>
      <c r="O263" s="91">
        <v>5579894.4400000004</v>
      </c>
      <c r="P263" s="91">
        <v>107.39</v>
      </c>
      <c r="Q263" s="91">
        <v>0</v>
      </c>
      <c r="R263" s="91">
        <v>5992.248639116</v>
      </c>
      <c r="S263" s="91">
        <v>1.36</v>
      </c>
      <c r="T263" s="91">
        <v>0.19</v>
      </c>
      <c r="U263" s="91">
        <f>R263/'סכום נכסי הקרן'!$C$42*100</f>
        <v>3.6207367992047441E-2</v>
      </c>
    </row>
    <row r="264" spans="2:21">
      <c r="B264" t="s">
        <v>1238</v>
      </c>
      <c r="C264" t="s">
        <v>1239</v>
      </c>
      <c r="D264" t="s">
        <v>103</v>
      </c>
      <c r="E264" t="s">
        <v>126</v>
      </c>
      <c r="F264" t="s">
        <v>926</v>
      </c>
      <c r="G264" t="s">
        <v>644</v>
      </c>
      <c r="H264" t="s">
        <v>927</v>
      </c>
      <c r="I264" t="s">
        <v>236</v>
      </c>
      <c r="J264" t="s">
        <v>1240</v>
      </c>
      <c r="K264" s="91">
        <v>3.46</v>
      </c>
      <c r="L264" t="s">
        <v>105</v>
      </c>
      <c r="M264" s="91">
        <v>5.9</v>
      </c>
      <c r="N264" s="91">
        <v>3.29</v>
      </c>
      <c r="O264" s="91">
        <v>89601.2</v>
      </c>
      <c r="P264" s="91">
        <v>109.3</v>
      </c>
      <c r="Q264" s="91">
        <v>0</v>
      </c>
      <c r="R264" s="91">
        <v>97.934111599999994</v>
      </c>
      <c r="S264" s="91">
        <v>0.01</v>
      </c>
      <c r="T264" s="91">
        <v>0</v>
      </c>
      <c r="U264" s="91">
        <f>R264/'סכום נכסי הקרן'!$C$42*100</f>
        <v>5.9175388593330348E-4</v>
      </c>
    </row>
    <row r="265" spans="2:21">
      <c r="B265" t="s">
        <v>1241</v>
      </c>
      <c r="C265" t="s">
        <v>1242</v>
      </c>
      <c r="D265" t="s">
        <v>103</v>
      </c>
      <c r="E265" t="s">
        <v>126</v>
      </c>
      <c r="F265" t="s">
        <v>931</v>
      </c>
      <c r="G265" t="s">
        <v>505</v>
      </c>
      <c r="H265" t="s">
        <v>927</v>
      </c>
      <c r="I265" t="s">
        <v>236</v>
      </c>
      <c r="J265" t="s">
        <v>1243</v>
      </c>
      <c r="K265" s="91">
        <v>3.89</v>
      </c>
      <c r="L265" t="s">
        <v>105</v>
      </c>
      <c r="M265" s="91">
        <v>6.9</v>
      </c>
      <c r="N265" s="91">
        <v>11.1</v>
      </c>
      <c r="O265" s="91">
        <v>36.869999999999997</v>
      </c>
      <c r="P265" s="91">
        <v>87</v>
      </c>
      <c r="Q265" s="91">
        <v>0</v>
      </c>
      <c r="R265" s="91">
        <v>3.2076899999999998E-2</v>
      </c>
      <c r="S265" s="91">
        <v>0</v>
      </c>
      <c r="T265" s="91">
        <v>0</v>
      </c>
      <c r="U265" s="91">
        <f>R265/'סכום נכסי הקרן'!$C$42*100</f>
        <v>1.9382041572217602E-7</v>
      </c>
    </row>
    <row r="266" spans="2:21">
      <c r="B266" t="s">
        <v>1244</v>
      </c>
      <c r="C266" t="s">
        <v>1245</v>
      </c>
      <c r="D266" t="s">
        <v>103</v>
      </c>
      <c r="E266" t="s">
        <v>126</v>
      </c>
      <c r="F266" t="s">
        <v>1246</v>
      </c>
      <c r="G266" t="s">
        <v>505</v>
      </c>
      <c r="H266" t="s">
        <v>913</v>
      </c>
      <c r="I266" t="s">
        <v>153</v>
      </c>
      <c r="J266" t="s">
        <v>1247</v>
      </c>
      <c r="K266" s="91">
        <v>3.65</v>
      </c>
      <c r="L266" t="s">
        <v>105</v>
      </c>
      <c r="M266" s="91">
        <v>4.5999999999999996</v>
      </c>
      <c r="N266" s="91">
        <v>11.52</v>
      </c>
      <c r="O266" s="91">
        <v>3581208.45</v>
      </c>
      <c r="P266" s="91">
        <v>79.849999999999994</v>
      </c>
      <c r="Q266" s="91">
        <v>0</v>
      </c>
      <c r="R266" s="91">
        <v>2859.5949473249998</v>
      </c>
      <c r="S266" s="91">
        <v>1.42</v>
      </c>
      <c r="T266" s="91">
        <v>0.09</v>
      </c>
      <c r="U266" s="91">
        <f>R266/'סכום נכסי הקרן'!$C$42*100</f>
        <v>1.7278723364401345E-2</v>
      </c>
    </row>
    <row r="267" spans="2:21">
      <c r="B267" t="s">
        <v>1248</v>
      </c>
      <c r="C267" t="s">
        <v>1249</v>
      </c>
      <c r="D267" t="s">
        <v>103</v>
      </c>
      <c r="E267" t="s">
        <v>126</v>
      </c>
      <c r="F267" t="s">
        <v>1250</v>
      </c>
      <c r="G267" t="s">
        <v>130</v>
      </c>
      <c r="H267" t="s">
        <v>953</v>
      </c>
      <c r="I267" t="s">
        <v>236</v>
      </c>
      <c r="J267" t="s">
        <v>1251</v>
      </c>
      <c r="K267" s="91">
        <v>1.22</v>
      </c>
      <c r="L267" t="s">
        <v>105</v>
      </c>
      <c r="M267" s="91">
        <v>4.7</v>
      </c>
      <c r="N267" s="91">
        <v>3.41</v>
      </c>
      <c r="O267" s="91">
        <v>930246.36</v>
      </c>
      <c r="P267" s="91">
        <v>102.6</v>
      </c>
      <c r="Q267" s="91">
        <v>0</v>
      </c>
      <c r="R267" s="91">
        <v>954.43276535999996</v>
      </c>
      <c r="S267" s="91">
        <v>1.41</v>
      </c>
      <c r="T267" s="91">
        <v>0.03</v>
      </c>
      <c r="U267" s="91">
        <f>R267/'סכום נכסי הקרן'!$C$42*100</f>
        <v>5.767033452763244E-3</v>
      </c>
    </row>
    <row r="268" spans="2:21">
      <c r="B268" t="s">
        <v>1252</v>
      </c>
      <c r="C268" t="s">
        <v>1253</v>
      </c>
      <c r="D268" t="s">
        <v>103</v>
      </c>
      <c r="E268" t="s">
        <v>126</v>
      </c>
      <c r="F268" t="s">
        <v>1254</v>
      </c>
      <c r="G268" t="s">
        <v>644</v>
      </c>
      <c r="H268" t="s">
        <v>297</v>
      </c>
      <c r="I268" t="s">
        <v>298</v>
      </c>
      <c r="J268" t="s">
        <v>1255</v>
      </c>
      <c r="K268" s="91">
        <v>4.4800000000000004</v>
      </c>
      <c r="L268" t="s">
        <v>105</v>
      </c>
      <c r="M268" s="91">
        <v>3.45</v>
      </c>
      <c r="N268" s="91">
        <v>34.479999999999997</v>
      </c>
      <c r="O268" s="91">
        <v>2.06</v>
      </c>
      <c r="P268" s="91">
        <v>38.17</v>
      </c>
      <c r="Q268" s="91">
        <v>0</v>
      </c>
      <c r="R268" s="91">
        <v>7.8630200000000001E-4</v>
      </c>
      <c r="S268" s="91">
        <v>0</v>
      </c>
      <c r="T268" s="91">
        <v>0</v>
      </c>
      <c r="U268" s="91">
        <f>R268/'סכום נכסי הקרן'!$C$42*100</f>
        <v>4.7511255926594679E-9</v>
      </c>
    </row>
    <row r="269" spans="2:21">
      <c r="B269" s="92" t="s">
        <v>452</v>
      </c>
      <c r="C269" s="16"/>
      <c r="D269" s="16"/>
      <c r="E269" s="16"/>
      <c r="F269" s="16"/>
      <c r="K269" s="93">
        <v>4.3600000000000003</v>
      </c>
      <c r="N269" s="93">
        <v>5.77</v>
      </c>
      <c r="O269" s="93">
        <v>74196797.859999999</v>
      </c>
      <c r="Q269" s="93">
        <v>0</v>
      </c>
      <c r="R269" s="93">
        <v>73951.475275310004</v>
      </c>
      <c r="T269" s="93">
        <v>2.29</v>
      </c>
      <c r="U269" s="93">
        <f>R269/'סכום נכסי הקרן'!$C$42*100</f>
        <v>0.44684198538913694</v>
      </c>
    </row>
    <row r="270" spans="2:21">
      <c r="B270" t="s">
        <v>1256</v>
      </c>
      <c r="C270" t="s">
        <v>1257</v>
      </c>
      <c r="D270" t="s">
        <v>103</v>
      </c>
      <c r="E270" t="s">
        <v>126</v>
      </c>
      <c r="F270" t="s">
        <v>1258</v>
      </c>
      <c r="G270" t="s">
        <v>1259</v>
      </c>
      <c r="H270" t="s">
        <v>542</v>
      </c>
      <c r="I270" t="s">
        <v>236</v>
      </c>
      <c r="J270" t="s">
        <v>1260</v>
      </c>
      <c r="K270" s="91">
        <v>3.5</v>
      </c>
      <c r="L270" t="s">
        <v>105</v>
      </c>
      <c r="M270" s="91">
        <v>3.49</v>
      </c>
      <c r="N270" s="91">
        <v>4.78</v>
      </c>
      <c r="O270" s="91">
        <v>31919532.120000001</v>
      </c>
      <c r="P270" s="91">
        <v>99.95</v>
      </c>
      <c r="Q270" s="91">
        <v>0</v>
      </c>
      <c r="R270" s="91">
        <v>31903.572353939999</v>
      </c>
      <c r="S270" s="91">
        <v>1.5</v>
      </c>
      <c r="T270" s="91">
        <v>0.99</v>
      </c>
      <c r="U270" s="91">
        <f>R270/'סכום נכסי הקרן'!$C$42*100</f>
        <v>0.19277310639940806</v>
      </c>
    </row>
    <row r="271" spans="2:21">
      <c r="B271" t="s">
        <v>1261</v>
      </c>
      <c r="C271" t="s">
        <v>1262</v>
      </c>
      <c r="D271" t="s">
        <v>103</v>
      </c>
      <c r="E271" t="s">
        <v>126</v>
      </c>
      <c r="F271" t="s">
        <v>1263</v>
      </c>
      <c r="G271" t="s">
        <v>1259</v>
      </c>
      <c r="H271" t="s">
        <v>809</v>
      </c>
      <c r="I271" t="s">
        <v>153</v>
      </c>
      <c r="J271" t="s">
        <v>1264</v>
      </c>
      <c r="K271" s="91">
        <v>5.27</v>
      </c>
      <c r="L271" t="s">
        <v>105</v>
      </c>
      <c r="M271" s="91">
        <v>4.6900000000000004</v>
      </c>
      <c r="N271" s="91">
        <v>6.67</v>
      </c>
      <c r="O271" s="91">
        <v>34766003.369999997</v>
      </c>
      <c r="P271" s="91">
        <v>99.46</v>
      </c>
      <c r="Q271" s="91">
        <v>0</v>
      </c>
      <c r="R271" s="91">
        <v>34578.266951801997</v>
      </c>
      <c r="S271" s="91">
        <v>1.86</v>
      </c>
      <c r="T271" s="91">
        <v>1.07</v>
      </c>
      <c r="U271" s="91">
        <f>R271/'סכום נכסי הקרן'!$C$42*100</f>
        <v>0.20893459391495575</v>
      </c>
    </row>
    <row r="272" spans="2:21">
      <c r="B272" t="s">
        <v>1265</v>
      </c>
      <c r="C272" t="s">
        <v>1266</v>
      </c>
      <c r="D272" t="s">
        <v>103</v>
      </c>
      <c r="E272" t="s">
        <v>126</v>
      </c>
      <c r="F272" t="s">
        <v>1263</v>
      </c>
      <c r="G272" t="s">
        <v>1259</v>
      </c>
      <c r="H272" t="s">
        <v>809</v>
      </c>
      <c r="I272" t="s">
        <v>153</v>
      </c>
      <c r="J272" t="s">
        <v>1267</v>
      </c>
      <c r="K272" s="91">
        <v>5.16</v>
      </c>
      <c r="L272" t="s">
        <v>105</v>
      </c>
      <c r="M272" s="91">
        <v>4.6900000000000004</v>
      </c>
      <c r="N272" s="91">
        <v>6.67</v>
      </c>
      <c r="O272" s="91">
        <v>2741416.02</v>
      </c>
      <c r="P272" s="91">
        <v>97.89</v>
      </c>
      <c r="Q272" s="91">
        <v>0</v>
      </c>
      <c r="R272" s="91">
        <v>2683.5721419780002</v>
      </c>
      <c r="S272" s="91">
        <v>0.12</v>
      </c>
      <c r="T272" s="91">
        <v>0.08</v>
      </c>
      <c r="U272" s="91">
        <f>R272/'סכום נכסי הקרן'!$C$42*100</f>
        <v>1.6215128898946794E-2</v>
      </c>
    </row>
    <row r="273" spans="2:21">
      <c r="B273" t="s">
        <v>1268</v>
      </c>
      <c r="C273" t="s">
        <v>1269</v>
      </c>
      <c r="D273" t="s">
        <v>103</v>
      </c>
      <c r="E273" t="s">
        <v>126</v>
      </c>
      <c r="F273" t="s">
        <v>926</v>
      </c>
      <c r="G273" t="s">
        <v>644</v>
      </c>
      <c r="H273" t="s">
        <v>927</v>
      </c>
      <c r="I273" t="s">
        <v>236</v>
      </c>
      <c r="J273" t="s">
        <v>1270</v>
      </c>
      <c r="K273" s="91">
        <v>3.03</v>
      </c>
      <c r="L273" t="s">
        <v>105</v>
      </c>
      <c r="M273" s="91">
        <v>6.7</v>
      </c>
      <c r="N273" s="91">
        <v>5.41</v>
      </c>
      <c r="O273" s="91">
        <v>4769846.3499999996</v>
      </c>
      <c r="P273" s="91">
        <v>100.34</v>
      </c>
      <c r="Q273" s="91">
        <v>0</v>
      </c>
      <c r="R273" s="91">
        <v>4786.0638275900001</v>
      </c>
      <c r="S273" s="91">
        <v>0.4</v>
      </c>
      <c r="T273" s="91">
        <v>0.15</v>
      </c>
      <c r="U273" s="91">
        <f>R273/'סכום נכסי הקרן'!$C$42*100</f>
        <v>2.8919156175826306E-2</v>
      </c>
    </row>
    <row r="274" spans="2:21">
      <c r="B274" s="92" t="s">
        <v>1271</v>
      </c>
      <c r="C274" s="16"/>
      <c r="D274" s="16"/>
      <c r="E274" s="16"/>
      <c r="F274" s="16"/>
      <c r="K274" s="93">
        <v>0</v>
      </c>
      <c r="N274" s="93">
        <v>0</v>
      </c>
      <c r="O274" s="93">
        <v>0</v>
      </c>
      <c r="Q274" s="93">
        <v>0</v>
      </c>
      <c r="R274" s="93">
        <v>0</v>
      </c>
      <c r="T274" s="93">
        <v>0</v>
      </c>
      <c r="U274" s="93">
        <f>R274/'סכום נכסי הקרן'!$C$42*100</f>
        <v>0</v>
      </c>
    </row>
    <row r="275" spans="2:21">
      <c r="B275" t="s">
        <v>297</v>
      </c>
      <c r="C275" t="s">
        <v>297</v>
      </c>
      <c r="D275" s="16"/>
      <c r="E275" s="16"/>
      <c r="F275" s="16"/>
      <c r="G275" t="s">
        <v>297</v>
      </c>
      <c r="H275" t="s">
        <v>297</v>
      </c>
      <c r="K275" s="91">
        <v>0</v>
      </c>
      <c r="L275" t="s">
        <v>297</v>
      </c>
      <c r="M275" s="91">
        <v>0</v>
      </c>
      <c r="N275" s="91">
        <v>0</v>
      </c>
      <c r="O275" s="91">
        <v>0</v>
      </c>
      <c r="P275" s="91">
        <v>0</v>
      </c>
      <c r="R275" s="91">
        <v>0</v>
      </c>
      <c r="S275" s="91">
        <v>0</v>
      </c>
      <c r="T275" s="91">
        <v>0</v>
      </c>
      <c r="U275" s="91">
        <f>R275/'סכום נכסי הקרן'!$C$42*100</f>
        <v>0</v>
      </c>
    </row>
    <row r="276" spans="2:21">
      <c r="B276" s="92" t="s">
        <v>303</v>
      </c>
      <c r="C276" s="16"/>
      <c r="D276" s="16"/>
      <c r="E276" s="16"/>
      <c r="F276" s="16"/>
      <c r="K276" s="93">
        <v>6.14</v>
      </c>
      <c r="N276" s="93">
        <v>5.49</v>
      </c>
      <c r="O276" s="93">
        <v>147467265</v>
      </c>
      <c r="Q276" s="93">
        <v>453.81068848000001</v>
      </c>
      <c r="R276" s="93">
        <v>547681.2573567481</v>
      </c>
      <c r="T276" s="93">
        <v>16.97</v>
      </c>
      <c r="U276" s="93">
        <f>R276/'סכום נכסי הקרן'!$C$42*100</f>
        <v>3.3092913898827194</v>
      </c>
    </row>
    <row r="277" spans="2:21">
      <c r="B277" s="92" t="s">
        <v>453</v>
      </c>
      <c r="C277" s="16"/>
      <c r="D277" s="16"/>
      <c r="E277" s="16"/>
      <c r="F277" s="16"/>
      <c r="K277" s="93">
        <v>7.52</v>
      </c>
      <c r="N277" s="93">
        <v>6.31</v>
      </c>
      <c r="O277" s="93">
        <v>13635265</v>
      </c>
      <c r="Q277" s="93">
        <v>453.81068848000001</v>
      </c>
      <c r="R277" s="93">
        <v>51479.640570034397</v>
      </c>
      <c r="T277" s="93">
        <v>1.6</v>
      </c>
      <c r="U277" s="93">
        <f>R277/'סכום נכסי הקרן'!$C$42*100</f>
        <v>0.311058903338922</v>
      </c>
    </row>
    <row r="278" spans="2:21">
      <c r="B278" t="s">
        <v>1272</v>
      </c>
      <c r="C278" t="s">
        <v>1273</v>
      </c>
      <c r="D278" t="s">
        <v>126</v>
      </c>
      <c r="E278" t="s">
        <v>1274</v>
      </c>
      <c r="F278" t="s">
        <v>1275</v>
      </c>
      <c r="G278" t="s">
        <v>1276</v>
      </c>
      <c r="H278" t="s">
        <v>1277</v>
      </c>
      <c r="I278" t="s">
        <v>236</v>
      </c>
      <c r="J278" t="s">
        <v>1278</v>
      </c>
      <c r="K278" s="91">
        <v>4.4800000000000004</v>
      </c>
      <c r="L278" t="s">
        <v>109</v>
      </c>
      <c r="M278" s="91">
        <v>5.08</v>
      </c>
      <c r="N278" s="91">
        <v>5.16</v>
      </c>
      <c r="O278" s="91">
        <v>2176865</v>
      </c>
      <c r="P278" s="91">
        <v>99.932000000000002</v>
      </c>
      <c r="Q278" s="91">
        <v>207.31739672</v>
      </c>
      <c r="R278" s="91">
        <v>8360.6593715063991</v>
      </c>
      <c r="S278" s="91">
        <v>0.54</v>
      </c>
      <c r="T278" s="91">
        <v>0.26</v>
      </c>
      <c r="U278" s="91">
        <f>R278/'סכום נכסי הקרן'!$C$42*100</f>
        <v>5.0518175855424841E-2</v>
      </c>
    </row>
    <row r="279" spans="2:21">
      <c r="B279" t="s">
        <v>1279</v>
      </c>
      <c r="C279" t="s">
        <v>1280</v>
      </c>
      <c r="D279" t="s">
        <v>126</v>
      </c>
      <c r="E279" t="s">
        <v>1274</v>
      </c>
      <c r="F279" t="s">
        <v>1275</v>
      </c>
      <c r="G279" t="s">
        <v>1276</v>
      </c>
      <c r="H279" t="s">
        <v>1277</v>
      </c>
      <c r="I279" t="s">
        <v>236</v>
      </c>
      <c r="J279" t="s">
        <v>1278</v>
      </c>
      <c r="K279" s="91">
        <v>5.92</v>
      </c>
      <c r="L279" t="s">
        <v>109</v>
      </c>
      <c r="M279" s="91">
        <v>5.41</v>
      </c>
      <c r="N279" s="91">
        <v>5.47</v>
      </c>
      <c r="O279" s="91">
        <v>2430400</v>
      </c>
      <c r="P279" s="91">
        <v>100.07899999999999</v>
      </c>
      <c r="Q279" s="91">
        <v>246.49329176000001</v>
      </c>
      <c r="R279" s="91">
        <v>9362.8287117279997</v>
      </c>
      <c r="S279" s="91">
        <v>0.61</v>
      </c>
      <c r="T279" s="91">
        <v>0.28999999999999998</v>
      </c>
      <c r="U279" s="91">
        <f>R279/'סכום נכסי הקרן'!$C$42*100</f>
        <v>5.6573651233212896E-2</v>
      </c>
    </row>
    <row r="280" spans="2:21">
      <c r="B280" t="s">
        <v>1281</v>
      </c>
      <c r="C280" t="s">
        <v>1282</v>
      </c>
      <c r="D280" t="s">
        <v>126</v>
      </c>
      <c r="E280" t="s">
        <v>1274</v>
      </c>
      <c r="F280" t="s">
        <v>1064</v>
      </c>
      <c r="G280" t="s">
        <v>1283</v>
      </c>
      <c r="H280" t="s">
        <v>1284</v>
      </c>
      <c r="I280" t="s">
        <v>445</v>
      </c>
      <c r="J280" t="s">
        <v>1285</v>
      </c>
      <c r="K280" s="91">
        <v>11.36</v>
      </c>
      <c r="L280" t="s">
        <v>109</v>
      </c>
      <c r="M280" s="91">
        <v>6.38</v>
      </c>
      <c r="N280" s="91">
        <v>6.45</v>
      </c>
      <c r="O280" s="91">
        <v>4390000</v>
      </c>
      <c r="P280" s="91">
        <v>100.72525</v>
      </c>
      <c r="Q280" s="91">
        <v>0</v>
      </c>
      <c r="R280" s="91">
        <v>16573.050604299999</v>
      </c>
      <c r="S280" s="91">
        <v>0.73</v>
      </c>
      <c r="T280" s="91">
        <v>0.51</v>
      </c>
      <c r="U280" s="91">
        <f>R280/'סכום נכסי הקרן'!$C$42*100</f>
        <v>0.10014046113901551</v>
      </c>
    </row>
    <row r="281" spans="2:21">
      <c r="B281" t="s">
        <v>1286</v>
      </c>
      <c r="C281" t="s">
        <v>1287</v>
      </c>
      <c r="D281" t="s">
        <v>126</v>
      </c>
      <c r="E281" t="s">
        <v>1274</v>
      </c>
      <c r="F281" t="s">
        <v>1288</v>
      </c>
      <c r="G281" t="s">
        <v>1289</v>
      </c>
      <c r="H281" t="s">
        <v>1290</v>
      </c>
      <c r="I281" t="s">
        <v>247</v>
      </c>
      <c r="J281" t="s">
        <v>1291</v>
      </c>
      <c r="K281" s="91">
        <v>4.54</v>
      </c>
      <c r="L281" t="s">
        <v>109</v>
      </c>
      <c r="M281" s="91">
        <v>6</v>
      </c>
      <c r="N281" s="91">
        <v>6.88</v>
      </c>
      <c r="O281" s="91">
        <v>1308000</v>
      </c>
      <c r="P281" s="91">
        <v>97.875</v>
      </c>
      <c r="Q281" s="91">
        <v>0</v>
      </c>
      <c r="R281" s="91">
        <v>4798.2083400000001</v>
      </c>
      <c r="S281" s="91">
        <v>0.1</v>
      </c>
      <c r="T281" s="91">
        <v>0.15</v>
      </c>
      <c r="U281" s="91">
        <f>R281/'סכום נכסי הקרן'!$C$42*100</f>
        <v>2.8992537782030439E-2</v>
      </c>
    </row>
    <row r="282" spans="2:21">
      <c r="B282" t="s">
        <v>1292</v>
      </c>
      <c r="C282" t="s">
        <v>1293</v>
      </c>
      <c r="D282" t="s">
        <v>126</v>
      </c>
      <c r="E282" t="s">
        <v>1274</v>
      </c>
      <c r="F282" t="s">
        <v>1288</v>
      </c>
      <c r="G282" t="s">
        <v>1289</v>
      </c>
      <c r="H282" t="s">
        <v>1294</v>
      </c>
      <c r="I282" t="s">
        <v>445</v>
      </c>
      <c r="J282" t="s">
        <v>1291</v>
      </c>
      <c r="K282" s="91">
        <v>6.79</v>
      </c>
      <c r="L282" t="s">
        <v>109</v>
      </c>
      <c r="M282" s="91">
        <v>6.75</v>
      </c>
      <c r="N282" s="91">
        <v>7.33</v>
      </c>
      <c r="O282" s="91">
        <v>3330000</v>
      </c>
      <c r="P282" s="91">
        <v>99.231250000000003</v>
      </c>
      <c r="Q282" s="91">
        <v>0</v>
      </c>
      <c r="R282" s="91">
        <v>12384.8935425</v>
      </c>
      <c r="S282" s="91">
        <v>0.27</v>
      </c>
      <c r="T282" s="91">
        <v>0.38</v>
      </c>
      <c r="U282" s="91">
        <f>R282/'סכום נכסי הקרן'!$C$42*100</f>
        <v>7.4834077329238288E-2</v>
      </c>
    </row>
    <row r="283" spans="2:21">
      <c r="B283" s="92" t="s">
        <v>454</v>
      </c>
      <c r="C283" s="16"/>
      <c r="D283" s="16"/>
      <c r="E283" s="16"/>
      <c r="F283" s="16"/>
      <c r="K283" s="93">
        <v>6</v>
      </c>
      <c r="N283" s="93">
        <v>5.41</v>
      </c>
      <c r="O283" s="93">
        <v>133832000</v>
      </c>
      <c r="Q283" s="93">
        <v>0</v>
      </c>
      <c r="R283" s="93">
        <v>496201.61678671365</v>
      </c>
      <c r="T283" s="93">
        <v>15.38</v>
      </c>
      <c r="U283" s="93">
        <f>R283/'סכום נכסי הקרן'!$C$42*100</f>
        <v>2.998232486543797</v>
      </c>
    </row>
    <row r="284" spans="2:21">
      <c r="B284" t="s">
        <v>1295</v>
      </c>
      <c r="C284" t="s">
        <v>1296</v>
      </c>
      <c r="D284" t="s">
        <v>126</v>
      </c>
      <c r="E284" t="s">
        <v>1274</v>
      </c>
      <c r="F284" t="s">
        <v>1297</v>
      </c>
      <c r="G284" t="s">
        <v>1298</v>
      </c>
      <c r="H284" t="s">
        <v>1299</v>
      </c>
      <c r="I284" t="s">
        <v>445</v>
      </c>
      <c r="J284" t="s">
        <v>1300</v>
      </c>
      <c r="K284" s="91">
        <v>4.1900000000000004</v>
      </c>
      <c r="L284" t="s">
        <v>109</v>
      </c>
      <c r="M284" s="91">
        <v>2.8</v>
      </c>
      <c r="N284" s="91">
        <v>3.7</v>
      </c>
      <c r="O284" s="91">
        <v>2693000</v>
      </c>
      <c r="P284" s="91">
        <v>96.671666665428887</v>
      </c>
      <c r="Q284" s="91">
        <v>0</v>
      </c>
      <c r="R284" s="91">
        <v>9757.4232014083991</v>
      </c>
      <c r="S284" s="91">
        <v>0.38</v>
      </c>
      <c r="T284" s="91">
        <v>0.3</v>
      </c>
      <c r="U284" s="91">
        <f>R284/'סכום נכסי הקרן'!$C$42*100</f>
        <v>5.8957936124568823E-2</v>
      </c>
    </row>
    <row r="285" spans="2:21">
      <c r="B285" t="s">
        <v>1301</v>
      </c>
      <c r="C285" t="s">
        <v>1302</v>
      </c>
      <c r="D285" t="s">
        <v>126</v>
      </c>
      <c r="E285" t="s">
        <v>1274</v>
      </c>
      <c r="F285" t="s">
        <v>1303</v>
      </c>
      <c r="G285" t="s">
        <v>1304</v>
      </c>
      <c r="H285" t="s">
        <v>1299</v>
      </c>
      <c r="I285" t="s">
        <v>445</v>
      </c>
      <c r="J285" t="s">
        <v>1305</v>
      </c>
      <c r="K285" s="91">
        <v>4.3</v>
      </c>
      <c r="L285" t="s">
        <v>109</v>
      </c>
      <c r="M285" s="91">
        <v>4.5</v>
      </c>
      <c r="N285" s="91">
        <v>3.97</v>
      </c>
      <c r="O285" s="91">
        <v>600000</v>
      </c>
      <c r="P285" s="91">
        <v>103.5275</v>
      </c>
      <c r="Q285" s="91">
        <v>0</v>
      </c>
      <c r="R285" s="91">
        <v>2328.1264200000001</v>
      </c>
      <c r="S285" s="91">
        <v>0.05</v>
      </c>
      <c r="T285" s="91">
        <v>7.0000000000000007E-2</v>
      </c>
      <c r="U285" s="91">
        <f>R285/'סכום נכסי הקרן'!$C$42*100</f>
        <v>1.4067395246366745E-2</v>
      </c>
    </row>
    <row r="286" spans="2:21">
      <c r="B286" t="s">
        <v>1306</v>
      </c>
      <c r="C286" t="s">
        <v>1307</v>
      </c>
      <c r="D286" t="s">
        <v>126</v>
      </c>
      <c r="E286" t="s">
        <v>1274</v>
      </c>
      <c r="F286" t="s">
        <v>1308</v>
      </c>
      <c r="G286" t="s">
        <v>1304</v>
      </c>
      <c r="H286" t="s">
        <v>1299</v>
      </c>
      <c r="I286" t="s">
        <v>445</v>
      </c>
      <c r="J286" t="s">
        <v>1309</v>
      </c>
      <c r="K286" s="91">
        <v>4.09</v>
      </c>
      <c r="L286" t="s">
        <v>109</v>
      </c>
      <c r="M286" s="91">
        <v>3</v>
      </c>
      <c r="N286" s="91">
        <v>3.86</v>
      </c>
      <c r="O286" s="91">
        <v>1000000</v>
      </c>
      <c r="P286" s="91">
        <v>97.17</v>
      </c>
      <c r="Q286" s="91">
        <v>0</v>
      </c>
      <c r="R286" s="91">
        <v>3641.9315999999999</v>
      </c>
      <c r="S286" s="91">
        <v>0.05</v>
      </c>
      <c r="T286" s="91">
        <v>0.11</v>
      </c>
      <c r="U286" s="91">
        <f>R286/'סכום נכסי הקרן'!$C$42*100</f>
        <v>2.2005888871547117E-2</v>
      </c>
    </row>
    <row r="287" spans="2:21">
      <c r="B287" t="s">
        <v>1310</v>
      </c>
      <c r="C287" t="s">
        <v>1311</v>
      </c>
      <c r="D287" t="s">
        <v>126</v>
      </c>
      <c r="E287" t="s">
        <v>1274</v>
      </c>
      <c r="F287" t="s">
        <v>1312</v>
      </c>
      <c r="G287" t="s">
        <v>1276</v>
      </c>
      <c r="H287" t="s">
        <v>1299</v>
      </c>
      <c r="I287" t="s">
        <v>445</v>
      </c>
      <c r="J287" t="s">
        <v>753</v>
      </c>
      <c r="K287" s="91">
        <v>4.3499999999999996</v>
      </c>
      <c r="L287" t="s">
        <v>109</v>
      </c>
      <c r="M287" s="91">
        <v>4.38</v>
      </c>
      <c r="N287" s="91">
        <v>3.9</v>
      </c>
      <c r="O287" s="91">
        <v>1500000</v>
      </c>
      <c r="P287" s="91">
        <v>103.11715278</v>
      </c>
      <c r="Q287" s="91">
        <v>0</v>
      </c>
      <c r="R287" s="91">
        <v>5797.2463292916</v>
      </c>
      <c r="S287" s="91">
        <v>0.1</v>
      </c>
      <c r="T287" s="91">
        <v>0.18</v>
      </c>
      <c r="U287" s="91">
        <f>R287/'סכום נכסי הקרן'!$C$42*100</f>
        <v>3.502909238695625E-2</v>
      </c>
    </row>
    <row r="288" spans="2:21">
      <c r="B288" t="s">
        <v>1313</v>
      </c>
      <c r="C288" t="s">
        <v>1314</v>
      </c>
      <c r="D288" t="s">
        <v>126</v>
      </c>
      <c r="E288" t="s">
        <v>1274</v>
      </c>
      <c r="F288" t="s">
        <v>1315</v>
      </c>
      <c r="G288" t="s">
        <v>1304</v>
      </c>
      <c r="H288" t="s">
        <v>876</v>
      </c>
      <c r="I288" t="s">
        <v>236</v>
      </c>
      <c r="J288" t="s">
        <v>1309</v>
      </c>
      <c r="K288" s="91">
        <v>4.51</v>
      </c>
      <c r="L288" t="s">
        <v>109</v>
      </c>
      <c r="M288" s="91">
        <v>4.75</v>
      </c>
      <c r="N288" s="91">
        <v>4.47</v>
      </c>
      <c r="O288" s="91">
        <v>1600000</v>
      </c>
      <c r="P288" s="91">
        <v>103.3833888875</v>
      </c>
      <c r="Q288" s="91">
        <v>0</v>
      </c>
      <c r="R288" s="91">
        <v>6199.6950648055999</v>
      </c>
      <c r="S288" s="91">
        <v>0</v>
      </c>
      <c r="T288" s="91">
        <v>0.19</v>
      </c>
      <c r="U288" s="91">
        <f>R288/'סכום נכסי הקרן'!$C$42*100</f>
        <v>3.7460835517501519E-2</v>
      </c>
    </row>
    <row r="289" spans="2:21">
      <c r="B289" t="s">
        <v>1316</v>
      </c>
      <c r="C289" t="s">
        <v>1317</v>
      </c>
      <c r="D289" t="s">
        <v>126</v>
      </c>
      <c r="E289" t="s">
        <v>1274</v>
      </c>
      <c r="F289" t="s">
        <v>1318</v>
      </c>
      <c r="G289" t="s">
        <v>1319</v>
      </c>
      <c r="H289" t="s">
        <v>1320</v>
      </c>
      <c r="I289" t="s">
        <v>247</v>
      </c>
      <c r="J289" t="s">
        <v>1321</v>
      </c>
      <c r="K289" s="91">
        <v>4.82</v>
      </c>
      <c r="L289" t="s">
        <v>109</v>
      </c>
      <c r="M289" s="91">
        <v>4.38</v>
      </c>
      <c r="N289" s="91">
        <v>4.26</v>
      </c>
      <c r="O289" s="91">
        <v>595000</v>
      </c>
      <c r="P289" s="91">
        <v>101.30502778151261</v>
      </c>
      <c r="Q289" s="91">
        <v>0</v>
      </c>
      <c r="R289" s="91">
        <v>2259.1629025443999</v>
      </c>
      <c r="S289" s="91">
        <v>0</v>
      </c>
      <c r="T289" s="91">
        <v>7.0000000000000007E-2</v>
      </c>
      <c r="U289" s="91">
        <f>R289/'סכום נכסי הקרן'!$C$42*100</f>
        <v>1.3650692334835145E-2</v>
      </c>
    </row>
    <row r="290" spans="2:21">
      <c r="B290" t="s">
        <v>1322</v>
      </c>
      <c r="C290" t="s">
        <v>1323</v>
      </c>
      <c r="D290" t="s">
        <v>126</v>
      </c>
      <c r="E290" t="s">
        <v>1274</v>
      </c>
      <c r="F290" t="s">
        <v>1324</v>
      </c>
      <c r="G290" t="s">
        <v>1298</v>
      </c>
      <c r="H290" t="s">
        <v>1320</v>
      </c>
      <c r="I290" t="s">
        <v>247</v>
      </c>
      <c r="J290" t="s">
        <v>1325</v>
      </c>
      <c r="K290" s="91">
        <v>4.34</v>
      </c>
      <c r="L290" t="s">
        <v>109</v>
      </c>
      <c r="M290" s="91">
        <v>3.88</v>
      </c>
      <c r="N290" s="91">
        <v>4</v>
      </c>
      <c r="O290" s="91">
        <v>1409000</v>
      </c>
      <c r="P290" s="91">
        <v>100.60451388928318</v>
      </c>
      <c r="Q290" s="91">
        <v>0</v>
      </c>
      <c r="R290" s="91">
        <v>5312.8559674236003</v>
      </c>
      <c r="S290" s="91">
        <v>0.14000000000000001</v>
      </c>
      <c r="T290" s="91">
        <v>0.16</v>
      </c>
      <c r="U290" s="91">
        <f>R290/'סכום נכסי הקרן'!$C$42*100</f>
        <v>3.2102227842406406E-2</v>
      </c>
    </row>
    <row r="291" spans="2:21">
      <c r="B291" t="s">
        <v>1326</v>
      </c>
      <c r="C291" t="s">
        <v>1327</v>
      </c>
      <c r="D291" t="s">
        <v>126</v>
      </c>
      <c r="E291" t="s">
        <v>1274</v>
      </c>
      <c r="F291" t="s">
        <v>1328</v>
      </c>
      <c r="G291" t="s">
        <v>1319</v>
      </c>
      <c r="H291" t="s">
        <v>1329</v>
      </c>
      <c r="I291" t="s">
        <v>445</v>
      </c>
      <c r="J291" t="s">
        <v>1330</v>
      </c>
      <c r="K291" s="91">
        <v>4.3600000000000003</v>
      </c>
      <c r="L291" t="s">
        <v>109</v>
      </c>
      <c r="M291" s="91">
        <v>3.7</v>
      </c>
      <c r="N291" s="91">
        <v>3.59</v>
      </c>
      <c r="O291" s="91">
        <v>506000</v>
      </c>
      <c r="P291" s="91">
        <v>101.49661110671937</v>
      </c>
      <c r="Q291" s="91">
        <v>0</v>
      </c>
      <c r="R291" s="91">
        <v>1924.8710500456</v>
      </c>
      <c r="S291" s="91">
        <v>0</v>
      </c>
      <c r="T291" s="91">
        <v>0.06</v>
      </c>
      <c r="U291" s="91">
        <f>R291/'סכום נכסי הקרן'!$C$42*100</f>
        <v>1.1630778134153228E-2</v>
      </c>
    </row>
    <row r="292" spans="2:21">
      <c r="B292" t="s">
        <v>1331</v>
      </c>
      <c r="C292" t="s">
        <v>1332</v>
      </c>
      <c r="D292" t="s">
        <v>126</v>
      </c>
      <c r="E292" t="s">
        <v>1274</v>
      </c>
      <c r="F292" t="s">
        <v>1333</v>
      </c>
      <c r="G292" t="s">
        <v>1304</v>
      </c>
      <c r="H292" t="s">
        <v>927</v>
      </c>
      <c r="I292" t="s">
        <v>236</v>
      </c>
      <c r="J292" t="s">
        <v>1309</v>
      </c>
      <c r="K292" s="91">
        <v>3.86</v>
      </c>
      <c r="L292" t="s">
        <v>109</v>
      </c>
      <c r="M292" s="91">
        <v>3.35</v>
      </c>
      <c r="N292" s="91">
        <v>3.78</v>
      </c>
      <c r="O292" s="91">
        <v>2800000</v>
      </c>
      <c r="P292" s="91">
        <v>99.686111110714279</v>
      </c>
      <c r="Q292" s="91">
        <v>0</v>
      </c>
      <c r="R292" s="91">
        <v>10461.4592444028</v>
      </c>
      <c r="S292" s="91">
        <v>0.41</v>
      </c>
      <c r="T292" s="91">
        <v>0.32</v>
      </c>
      <c r="U292" s="91">
        <f>R292/'סכום נכסי הקרן'!$C$42*100</f>
        <v>6.3211980578258886E-2</v>
      </c>
    </row>
    <row r="293" spans="2:21">
      <c r="B293" t="s">
        <v>1334</v>
      </c>
      <c r="C293" t="s">
        <v>1335</v>
      </c>
      <c r="D293" t="s">
        <v>126</v>
      </c>
      <c r="E293" t="s">
        <v>1274</v>
      </c>
      <c r="F293" t="s">
        <v>1336</v>
      </c>
      <c r="G293" t="s">
        <v>1337</v>
      </c>
      <c r="H293" t="s">
        <v>927</v>
      </c>
      <c r="I293" t="s">
        <v>236</v>
      </c>
      <c r="J293" t="s">
        <v>1338</v>
      </c>
      <c r="K293" s="91">
        <v>14.76</v>
      </c>
      <c r="L293" t="s">
        <v>109</v>
      </c>
      <c r="M293" s="91">
        <v>5.13</v>
      </c>
      <c r="N293" s="91">
        <v>5.63</v>
      </c>
      <c r="O293" s="91">
        <v>789000</v>
      </c>
      <c r="P293" s="91">
        <v>96.277083333333337</v>
      </c>
      <c r="Q293" s="91">
        <v>0</v>
      </c>
      <c r="R293" s="91">
        <v>2847.0789507499999</v>
      </c>
      <c r="S293" s="91">
        <v>0.16</v>
      </c>
      <c r="T293" s="91">
        <v>0.09</v>
      </c>
      <c r="U293" s="91">
        <f>R293/'סכום נכסי הקרן'!$C$42*100</f>
        <v>1.7203097114378937E-2</v>
      </c>
    </row>
    <row r="294" spans="2:21">
      <c r="B294" t="s">
        <v>1339</v>
      </c>
      <c r="C294" t="s">
        <v>1340</v>
      </c>
      <c r="D294" t="s">
        <v>126</v>
      </c>
      <c r="E294" t="s">
        <v>1274</v>
      </c>
      <c r="F294" t="s">
        <v>1341</v>
      </c>
      <c r="G294" t="s">
        <v>1342</v>
      </c>
      <c r="H294" t="s">
        <v>1343</v>
      </c>
      <c r="I294" t="s">
        <v>445</v>
      </c>
      <c r="J294" t="s">
        <v>1126</v>
      </c>
      <c r="K294" s="91">
        <v>5.99</v>
      </c>
      <c r="L294" t="s">
        <v>109</v>
      </c>
      <c r="M294" s="91">
        <v>4.2</v>
      </c>
      <c r="N294" s="91">
        <v>3.82</v>
      </c>
      <c r="O294" s="91">
        <v>2192000</v>
      </c>
      <c r="P294" s="91">
        <v>103.075</v>
      </c>
      <c r="Q294" s="91">
        <v>0</v>
      </c>
      <c r="R294" s="91">
        <v>8468.2461920000005</v>
      </c>
      <c r="S294" s="91">
        <v>0</v>
      </c>
      <c r="T294" s="91">
        <v>0.26</v>
      </c>
      <c r="U294" s="91">
        <f>R294/'סכום נכסי הקרן'!$C$42*100</f>
        <v>5.1168254955160079E-2</v>
      </c>
    </row>
    <row r="295" spans="2:21">
      <c r="B295" t="s">
        <v>1344</v>
      </c>
      <c r="C295" t="s">
        <v>1345</v>
      </c>
      <c r="D295" t="s">
        <v>126</v>
      </c>
      <c r="E295" t="s">
        <v>1274</v>
      </c>
      <c r="F295" t="s">
        <v>1346</v>
      </c>
      <c r="G295" t="s">
        <v>1347</v>
      </c>
      <c r="H295" t="s">
        <v>1343</v>
      </c>
      <c r="I295" t="s">
        <v>445</v>
      </c>
      <c r="J295" t="s">
        <v>1348</v>
      </c>
      <c r="K295" s="91">
        <v>4.8499999999999996</v>
      </c>
      <c r="L295" t="s">
        <v>109</v>
      </c>
      <c r="M295" s="91">
        <v>6.38</v>
      </c>
      <c r="N295" s="91">
        <v>6.15</v>
      </c>
      <c r="O295" s="91">
        <v>2541000</v>
      </c>
      <c r="P295" s="91">
        <v>103.0822916686344</v>
      </c>
      <c r="Q295" s="91">
        <v>0</v>
      </c>
      <c r="R295" s="91">
        <v>9817.2152253124004</v>
      </c>
      <c r="S295" s="91">
        <v>0</v>
      </c>
      <c r="T295" s="91">
        <v>0.3</v>
      </c>
      <c r="U295" s="91">
        <f>R295/'סכום נכסי הקרן'!$C$42*100</f>
        <v>5.9319221502206435E-2</v>
      </c>
    </row>
    <row r="296" spans="2:21">
      <c r="B296" t="s">
        <v>1349</v>
      </c>
      <c r="C296" t="s">
        <v>1350</v>
      </c>
      <c r="D296" t="s">
        <v>126</v>
      </c>
      <c r="E296" t="s">
        <v>1274</v>
      </c>
      <c r="F296" t="s">
        <v>1351</v>
      </c>
      <c r="G296" t="s">
        <v>1352</v>
      </c>
      <c r="H296" t="s">
        <v>1343</v>
      </c>
      <c r="I296" t="s">
        <v>445</v>
      </c>
      <c r="J296" t="s">
        <v>1146</v>
      </c>
      <c r="K296" s="91">
        <v>4.55</v>
      </c>
      <c r="L296" t="s">
        <v>109</v>
      </c>
      <c r="M296" s="91">
        <v>2.59</v>
      </c>
      <c r="N296" s="91">
        <v>3.84</v>
      </c>
      <c r="O296" s="91">
        <v>3400000</v>
      </c>
      <c r="P296" s="91">
        <v>95.072716667647057</v>
      </c>
      <c r="Q296" s="91">
        <v>0</v>
      </c>
      <c r="R296" s="91">
        <v>12115.3064303916</v>
      </c>
      <c r="S296" s="91">
        <v>0.23</v>
      </c>
      <c r="T296" s="91">
        <v>0.38</v>
      </c>
      <c r="U296" s="91">
        <f>R296/'סכום נכסי הקרן'!$C$42*100</f>
        <v>7.3205132944269946E-2</v>
      </c>
    </row>
    <row r="297" spans="2:21">
      <c r="B297" t="s">
        <v>1353</v>
      </c>
      <c r="C297" t="s">
        <v>1354</v>
      </c>
      <c r="D297" t="s">
        <v>126</v>
      </c>
      <c r="E297" t="s">
        <v>1274</v>
      </c>
      <c r="F297" t="s">
        <v>1355</v>
      </c>
      <c r="G297" t="s">
        <v>1276</v>
      </c>
      <c r="H297" t="s">
        <v>1343</v>
      </c>
      <c r="I297" t="s">
        <v>445</v>
      </c>
      <c r="J297" t="s">
        <v>1356</v>
      </c>
      <c r="K297" s="91">
        <v>7.75</v>
      </c>
      <c r="L297" t="s">
        <v>109</v>
      </c>
      <c r="M297" s="91">
        <v>4.75</v>
      </c>
      <c r="N297" s="91">
        <v>5.0999999999999996</v>
      </c>
      <c r="O297" s="91">
        <v>2556000</v>
      </c>
      <c r="P297" s="91">
        <v>99.222999999999999</v>
      </c>
      <c r="Q297" s="91">
        <v>0</v>
      </c>
      <c r="R297" s="91">
        <v>9505.4522702400009</v>
      </c>
      <c r="S297" s="91">
        <v>0.26</v>
      </c>
      <c r="T297" s="91">
        <v>0.28999999999999998</v>
      </c>
      <c r="U297" s="91">
        <f>R297/'סכום נכסי הקרן'!$C$42*100</f>
        <v>5.7435435177502159E-2</v>
      </c>
    </row>
    <row r="298" spans="2:21">
      <c r="B298" t="s">
        <v>1357</v>
      </c>
      <c r="C298" t="s">
        <v>1358</v>
      </c>
      <c r="D298" t="s">
        <v>126</v>
      </c>
      <c r="E298" t="s">
        <v>1274</v>
      </c>
      <c r="F298" t="s">
        <v>1359</v>
      </c>
      <c r="G298" t="s">
        <v>1360</v>
      </c>
      <c r="H298" t="s">
        <v>953</v>
      </c>
      <c r="I298" t="s">
        <v>236</v>
      </c>
      <c r="J298" t="s">
        <v>1361</v>
      </c>
      <c r="K298" s="91">
        <v>3.87</v>
      </c>
      <c r="L298" t="s">
        <v>109</v>
      </c>
      <c r="M298" s="91">
        <v>3.75</v>
      </c>
      <c r="N298" s="91">
        <v>4.21</v>
      </c>
      <c r="O298" s="91">
        <v>1600000</v>
      </c>
      <c r="P298" s="91">
        <v>98.754999999999995</v>
      </c>
      <c r="Q298" s="91">
        <v>0</v>
      </c>
      <c r="R298" s="91">
        <v>5922.1398399999998</v>
      </c>
      <c r="S298" s="91">
        <v>0.32</v>
      </c>
      <c r="T298" s="91">
        <v>0.18</v>
      </c>
      <c r="U298" s="91">
        <f>R298/'סכום נכסי הקרן'!$C$42*100</f>
        <v>3.5783744867916197E-2</v>
      </c>
    </row>
    <row r="299" spans="2:21">
      <c r="B299" t="s">
        <v>1362</v>
      </c>
      <c r="C299" t="s">
        <v>1363</v>
      </c>
      <c r="D299" t="s">
        <v>126</v>
      </c>
      <c r="E299" t="s">
        <v>1274</v>
      </c>
      <c r="F299" t="s">
        <v>1364</v>
      </c>
      <c r="G299" t="s">
        <v>1342</v>
      </c>
      <c r="H299" t="s">
        <v>1343</v>
      </c>
      <c r="I299" t="s">
        <v>445</v>
      </c>
      <c r="J299" t="s">
        <v>1365</v>
      </c>
      <c r="K299" s="91">
        <v>4.6900000000000004</v>
      </c>
      <c r="L299" t="s">
        <v>109</v>
      </c>
      <c r="M299" s="91">
        <v>5.13</v>
      </c>
      <c r="N299" s="91">
        <v>5.16</v>
      </c>
      <c r="O299" s="91">
        <v>1600000</v>
      </c>
      <c r="P299" s="91">
        <v>103.028125</v>
      </c>
      <c r="Q299" s="91">
        <v>0</v>
      </c>
      <c r="R299" s="91">
        <v>6178.3905999999997</v>
      </c>
      <c r="S299" s="91">
        <v>0.06</v>
      </c>
      <c r="T299" s="91">
        <v>0.19</v>
      </c>
      <c r="U299" s="91">
        <f>R299/'סכום נכסי הקרן'!$C$42*100</f>
        <v>3.7332106113308471E-2</v>
      </c>
    </row>
    <row r="300" spans="2:21">
      <c r="B300" t="s">
        <v>1366</v>
      </c>
      <c r="C300" t="s">
        <v>1367</v>
      </c>
      <c r="D300" t="s">
        <v>126</v>
      </c>
      <c r="E300" t="s">
        <v>1274</v>
      </c>
      <c r="F300" t="s">
        <v>1368</v>
      </c>
      <c r="G300" t="s">
        <v>1369</v>
      </c>
      <c r="H300" t="s">
        <v>1370</v>
      </c>
      <c r="I300" t="s">
        <v>236</v>
      </c>
      <c r="J300" t="s">
        <v>753</v>
      </c>
      <c r="K300" s="91">
        <v>4.5599999999999996</v>
      </c>
      <c r="L300" t="s">
        <v>109</v>
      </c>
      <c r="M300" s="91">
        <v>3.4</v>
      </c>
      <c r="N300" s="91">
        <v>3.53</v>
      </c>
      <c r="O300" s="91">
        <v>2236000</v>
      </c>
      <c r="P300" s="91">
        <v>99.811333331842576</v>
      </c>
      <c r="Q300" s="91">
        <v>0</v>
      </c>
      <c r="R300" s="91">
        <v>8364.7167370484003</v>
      </c>
      <c r="S300" s="91">
        <v>0.15</v>
      </c>
      <c r="T300" s="91">
        <v>0.26</v>
      </c>
      <c r="U300" s="91">
        <f>R300/'סכום נכסי הקרן'!$C$42*100</f>
        <v>5.0542691948815652E-2</v>
      </c>
    </row>
    <row r="301" spans="2:21">
      <c r="B301" t="s">
        <v>1371</v>
      </c>
      <c r="C301" t="s">
        <v>1372</v>
      </c>
      <c r="D301" t="s">
        <v>126</v>
      </c>
      <c r="E301" t="s">
        <v>1274</v>
      </c>
      <c r="F301" t="s">
        <v>1373</v>
      </c>
      <c r="G301" t="s">
        <v>1374</v>
      </c>
      <c r="H301" t="s">
        <v>1370</v>
      </c>
      <c r="I301" t="s">
        <v>236</v>
      </c>
      <c r="J301" t="s">
        <v>320</v>
      </c>
      <c r="K301" s="91">
        <v>7.59</v>
      </c>
      <c r="L301" t="s">
        <v>109</v>
      </c>
      <c r="M301" s="91">
        <v>4.4000000000000004</v>
      </c>
      <c r="N301" s="91">
        <v>4.71</v>
      </c>
      <c r="O301" s="91">
        <v>2200000</v>
      </c>
      <c r="P301" s="91">
        <v>99.201666668181815</v>
      </c>
      <c r="Q301" s="91">
        <v>0</v>
      </c>
      <c r="R301" s="91">
        <v>8179.7726267915996</v>
      </c>
      <c r="S301" s="91">
        <v>0.15</v>
      </c>
      <c r="T301" s="91">
        <v>0.25</v>
      </c>
      <c r="U301" s="91">
        <f>R301/'סכום נכסי הקרן'!$C$42*100</f>
        <v>4.9425191681166936E-2</v>
      </c>
    </row>
    <row r="302" spans="2:21">
      <c r="B302" t="s">
        <v>1375</v>
      </c>
      <c r="C302" t="s">
        <v>1376</v>
      </c>
      <c r="D302" t="s">
        <v>126</v>
      </c>
      <c r="E302" t="s">
        <v>1274</v>
      </c>
      <c r="F302" t="s">
        <v>1377</v>
      </c>
      <c r="G302" t="s">
        <v>1378</v>
      </c>
      <c r="H302" t="s">
        <v>1379</v>
      </c>
      <c r="I302" t="s">
        <v>445</v>
      </c>
      <c r="J302" t="s">
        <v>1330</v>
      </c>
      <c r="K302" s="91">
        <v>4.7</v>
      </c>
      <c r="L302" t="s">
        <v>109</v>
      </c>
      <c r="M302" s="91">
        <v>3.9</v>
      </c>
      <c r="N302" s="91">
        <v>4.03</v>
      </c>
      <c r="O302" s="91">
        <v>1306000</v>
      </c>
      <c r="P302" s="91">
        <v>100.74083333078102</v>
      </c>
      <c r="Q302" s="91">
        <v>0</v>
      </c>
      <c r="R302" s="91">
        <v>4931.1509618084001</v>
      </c>
      <c r="S302" s="91">
        <v>0</v>
      </c>
      <c r="T302" s="91">
        <v>0.15</v>
      </c>
      <c r="U302" s="91">
        <f>R302/'סכום נכסי הקרן'!$C$42*100</f>
        <v>2.9795825949718094E-2</v>
      </c>
    </row>
    <row r="303" spans="2:21">
      <c r="B303" t="s">
        <v>1380</v>
      </c>
      <c r="C303" t="s">
        <v>1381</v>
      </c>
      <c r="D303" t="s">
        <v>126</v>
      </c>
      <c r="E303" t="s">
        <v>1274</v>
      </c>
      <c r="F303" t="s">
        <v>1382</v>
      </c>
      <c r="G303" t="s">
        <v>1289</v>
      </c>
      <c r="H303" t="s">
        <v>1379</v>
      </c>
      <c r="I303" t="s">
        <v>445</v>
      </c>
      <c r="J303" t="s">
        <v>1330</v>
      </c>
      <c r="K303" s="91">
        <v>4.3499999999999996</v>
      </c>
      <c r="L303" t="s">
        <v>109</v>
      </c>
      <c r="M303" s="91">
        <v>3.38</v>
      </c>
      <c r="N303" s="91">
        <v>4.68</v>
      </c>
      <c r="O303" s="91">
        <v>2281000</v>
      </c>
      <c r="P303" s="91">
        <v>96.312844999999996</v>
      </c>
      <c r="Q303" s="91">
        <v>0</v>
      </c>
      <c r="R303" s="91">
        <v>8233.9661871986009</v>
      </c>
      <c r="S303" s="91">
        <v>0</v>
      </c>
      <c r="T303" s="91">
        <v>0.26</v>
      </c>
      <c r="U303" s="91">
        <f>R303/'סכום נכסי הקרן'!$C$42*100</f>
        <v>4.9752649085328497E-2</v>
      </c>
    </row>
    <row r="304" spans="2:21">
      <c r="B304" t="s">
        <v>1383</v>
      </c>
      <c r="C304" t="s">
        <v>1384</v>
      </c>
      <c r="D304" t="s">
        <v>126</v>
      </c>
      <c r="E304" t="s">
        <v>1274</v>
      </c>
      <c r="F304" t="s">
        <v>1385</v>
      </c>
      <c r="G304" t="s">
        <v>1374</v>
      </c>
      <c r="H304" t="s">
        <v>1379</v>
      </c>
      <c r="I304" t="s">
        <v>445</v>
      </c>
      <c r="J304" t="s">
        <v>1348</v>
      </c>
      <c r="L304" t="s">
        <v>109</v>
      </c>
      <c r="M304" s="91">
        <v>3.38</v>
      </c>
      <c r="N304" s="91">
        <v>0</v>
      </c>
      <c r="O304" s="91">
        <v>1472000</v>
      </c>
      <c r="P304" s="91">
        <v>97.19</v>
      </c>
      <c r="Q304" s="91">
        <v>0</v>
      </c>
      <c r="R304" s="91">
        <v>5362.0267264000004</v>
      </c>
      <c r="S304" s="91">
        <v>0</v>
      </c>
      <c r="T304" s="91">
        <v>0.17</v>
      </c>
      <c r="U304" s="91">
        <f>R304/'סכום נכסי הקרן'!$C$42*100</f>
        <v>3.2399335634810927E-2</v>
      </c>
    </row>
    <row r="305" spans="2:21">
      <c r="B305" t="s">
        <v>1386</v>
      </c>
      <c r="C305" t="s">
        <v>1387</v>
      </c>
      <c r="D305" t="s">
        <v>126</v>
      </c>
      <c r="E305" t="s">
        <v>1274</v>
      </c>
      <c r="F305" t="s">
        <v>1388</v>
      </c>
      <c r="G305" t="s">
        <v>1289</v>
      </c>
      <c r="H305" t="s">
        <v>1389</v>
      </c>
      <c r="I305" t="s">
        <v>247</v>
      </c>
      <c r="J305" t="s">
        <v>731</v>
      </c>
      <c r="K305" s="91">
        <v>3.86</v>
      </c>
      <c r="L305" t="s">
        <v>109</v>
      </c>
      <c r="M305" s="91">
        <v>3.25</v>
      </c>
      <c r="N305" s="91">
        <v>3.85</v>
      </c>
      <c r="O305" s="91">
        <v>3027000</v>
      </c>
      <c r="P305" s="91">
        <v>99.004611110009904</v>
      </c>
      <c r="Q305" s="91">
        <v>0</v>
      </c>
      <c r="R305" s="91">
        <v>11232.267179468399</v>
      </c>
      <c r="S305" s="91">
        <v>0.3</v>
      </c>
      <c r="T305" s="91">
        <v>0.35</v>
      </c>
      <c r="U305" s="91">
        <f>R305/'סכום נכסי הקרן'!$C$42*100</f>
        <v>6.7869485337645433E-2</v>
      </c>
    </row>
    <row r="306" spans="2:21">
      <c r="B306" t="s">
        <v>1390</v>
      </c>
      <c r="C306" t="s">
        <v>1391</v>
      </c>
      <c r="D306" t="s">
        <v>126</v>
      </c>
      <c r="E306" t="s">
        <v>1274</v>
      </c>
      <c r="F306" t="s">
        <v>1392</v>
      </c>
      <c r="G306" t="s">
        <v>1298</v>
      </c>
      <c r="H306" t="s">
        <v>1379</v>
      </c>
      <c r="I306" t="s">
        <v>445</v>
      </c>
      <c r="J306" t="s">
        <v>1393</v>
      </c>
      <c r="K306" s="91">
        <v>5.81</v>
      </c>
      <c r="L306" t="s">
        <v>109</v>
      </c>
      <c r="M306" s="91">
        <v>4.9000000000000004</v>
      </c>
      <c r="N306" s="91">
        <v>4.75</v>
      </c>
      <c r="O306" s="91">
        <v>1590000</v>
      </c>
      <c r="P306" s="91">
        <v>102.21183333333333</v>
      </c>
      <c r="Q306" s="91">
        <v>0</v>
      </c>
      <c r="R306" s="91">
        <v>6091.1302261999999</v>
      </c>
      <c r="S306" s="91">
        <v>0.06</v>
      </c>
      <c r="T306" s="91">
        <v>0.19</v>
      </c>
      <c r="U306" s="91">
        <f>R306/'סכום נכסי הקרן'!$C$42*100</f>
        <v>3.6804846872983236E-2</v>
      </c>
    </row>
    <row r="307" spans="2:21">
      <c r="B307" t="s">
        <v>1394</v>
      </c>
      <c r="C307" t="s">
        <v>1395</v>
      </c>
      <c r="D307" t="s">
        <v>126</v>
      </c>
      <c r="E307" t="s">
        <v>1274</v>
      </c>
      <c r="F307" t="s">
        <v>1396</v>
      </c>
      <c r="G307" t="s">
        <v>1337</v>
      </c>
      <c r="H307" t="s">
        <v>1370</v>
      </c>
      <c r="I307" t="s">
        <v>236</v>
      </c>
      <c r="J307" t="s">
        <v>1397</v>
      </c>
      <c r="K307" s="91">
        <v>15.11</v>
      </c>
      <c r="L307" t="s">
        <v>109</v>
      </c>
      <c r="M307" s="91">
        <v>4.5</v>
      </c>
      <c r="N307" s="91">
        <v>5.61</v>
      </c>
      <c r="O307" s="91">
        <v>1809000</v>
      </c>
      <c r="P307" s="91">
        <v>86.53125</v>
      </c>
      <c r="Q307" s="91">
        <v>0</v>
      </c>
      <c r="R307" s="91">
        <v>5866.9329712500003</v>
      </c>
      <c r="S307" s="91">
        <v>0.24</v>
      </c>
      <c r="T307" s="91">
        <v>0.18</v>
      </c>
      <c r="U307" s="91">
        <f>R307/'סכום נכסי הקרן'!$C$42*100</f>
        <v>3.54501646824293E-2</v>
      </c>
    </row>
    <row r="308" spans="2:21">
      <c r="B308" t="s">
        <v>1398</v>
      </c>
      <c r="C308" t="s">
        <v>1399</v>
      </c>
      <c r="D308" t="s">
        <v>126</v>
      </c>
      <c r="E308" t="s">
        <v>1274</v>
      </c>
      <c r="F308" t="s">
        <v>1400</v>
      </c>
      <c r="G308" t="s">
        <v>1378</v>
      </c>
      <c r="H308" t="s">
        <v>1389</v>
      </c>
      <c r="I308" t="s">
        <v>247</v>
      </c>
      <c r="J308" t="s">
        <v>1401</v>
      </c>
      <c r="K308" s="91">
        <v>2.58</v>
      </c>
      <c r="L308" t="s">
        <v>109</v>
      </c>
      <c r="M308" s="91">
        <v>3.36</v>
      </c>
      <c r="N308" s="91">
        <v>20.2</v>
      </c>
      <c r="O308" s="91">
        <v>2000000</v>
      </c>
      <c r="P308" s="91">
        <v>67.713700000000003</v>
      </c>
      <c r="Q308" s="91">
        <v>0</v>
      </c>
      <c r="R308" s="91">
        <v>5075.8189519999996</v>
      </c>
      <c r="S308" s="91">
        <v>0.08</v>
      </c>
      <c r="T308" s="91">
        <v>0.16</v>
      </c>
      <c r="U308" s="91">
        <f>R308/'סכום נכסי הקרן'!$C$42*100</f>
        <v>3.0669963101395078E-2</v>
      </c>
    </row>
    <row r="309" spans="2:21">
      <c r="B309" t="s">
        <v>1402</v>
      </c>
      <c r="C309" t="s">
        <v>1403</v>
      </c>
      <c r="D309" t="s">
        <v>126</v>
      </c>
      <c r="E309" t="s">
        <v>1274</v>
      </c>
      <c r="F309" t="s">
        <v>1404</v>
      </c>
      <c r="G309" t="s">
        <v>1337</v>
      </c>
      <c r="H309" t="s">
        <v>1379</v>
      </c>
      <c r="I309" t="s">
        <v>445</v>
      </c>
      <c r="J309" t="s">
        <v>1405</v>
      </c>
      <c r="K309" s="91">
        <v>5.57</v>
      </c>
      <c r="L309" t="s">
        <v>109</v>
      </c>
      <c r="M309" s="91">
        <v>5.75</v>
      </c>
      <c r="N309" s="91">
        <v>6.26</v>
      </c>
      <c r="O309" s="91">
        <v>516000</v>
      </c>
      <c r="P309" s="91">
        <v>99.416250000000005</v>
      </c>
      <c r="Q309" s="91">
        <v>0</v>
      </c>
      <c r="R309" s="91">
        <v>1922.6784617999999</v>
      </c>
      <c r="S309" s="91">
        <v>7.0000000000000007E-2</v>
      </c>
      <c r="T309" s="91">
        <v>0.06</v>
      </c>
      <c r="U309" s="91">
        <f>R309/'סכום נכסי הקרן'!$C$42*100</f>
        <v>1.1617529710356985E-2</v>
      </c>
    </row>
    <row r="310" spans="2:21">
      <c r="B310" t="s">
        <v>1406</v>
      </c>
      <c r="C310" t="s">
        <v>1407</v>
      </c>
      <c r="D310" t="s">
        <v>126</v>
      </c>
      <c r="E310" t="s">
        <v>1274</v>
      </c>
      <c r="F310" t="s">
        <v>1408</v>
      </c>
      <c r="G310" t="s">
        <v>1378</v>
      </c>
      <c r="H310" t="s">
        <v>1370</v>
      </c>
      <c r="I310" t="s">
        <v>236</v>
      </c>
      <c r="J310" t="s">
        <v>1409</v>
      </c>
      <c r="K310" s="91">
        <v>7.55</v>
      </c>
      <c r="L310" t="s">
        <v>109</v>
      </c>
      <c r="M310" s="91">
        <v>4.0999999999999996</v>
      </c>
      <c r="N310" s="91">
        <v>4.67</v>
      </c>
      <c r="O310" s="91">
        <v>1345000</v>
      </c>
      <c r="P310" s="91">
        <v>97.671438356877317</v>
      </c>
      <c r="Q310" s="91">
        <v>0</v>
      </c>
      <c r="R310" s="91">
        <v>4923.6758104332002</v>
      </c>
      <c r="S310" s="91">
        <v>0.05</v>
      </c>
      <c r="T310" s="91">
        <v>0.15</v>
      </c>
      <c r="U310" s="91">
        <f>R310/'סכום נכסי הקרן'!$C$42*100</f>
        <v>2.9750658338535983E-2</v>
      </c>
    </row>
    <row r="311" spans="2:21">
      <c r="B311" t="s">
        <v>1410</v>
      </c>
      <c r="C311" t="s">
        <v>1411</v>
      </c>
      <c r="D311" t="s">
        <v>126</v>
      </c>
      <c r="E311" t="s">
        <v>1274</v>
      </c>
      <c r="F311" t="s">
        <v>1412</v>
      </c>
      <c r="G311" t="s">
        <v>1304</v>
      </c>
      <c r="H311" t="s">
        <v>1277</v>
      </c>
      <c r="I311" t="s">
        <v>236</v>
      </c>
      <c r="J311" t="s">
        <v>1348</v>
      </c>
      <c r="K311" s="91">
        <v>18.78</v>
      </c>
      <c r="L311" t="s">
        <v>109</v>
      </c>
      <c r="M311" s="91">
        <v>4.75</v>
      </c>
      <c r="N311" s="91">
        <v>5.23</v>
      </c>
      <c r="O311" s="91">
        <v>2900000</v>
      </c>
      <c r="P311" s="91">
        <v>93.75222222068966</v>
      </c>
      <c r="Q311" s="91">
        <v>0</v>
      </c>
      <c r="R311" s="91">
        <v>10190.1165376112</v>
      </c>
      <c r="S311" s="91">
        <v>0</v>
      </c>
      <c r="T311" s="91">
        <v>0.32</v>
      </c>
      <c r="U311" s="91">
        <f>R311/'סכום נכסי הקרן'!$C$42*100</f>
        <v>6.1572428245161591E-2</v>
      </c>
    </row>
    <row r="312" spans="2:21">
      <c r="B312" t="s">
        <v>1413</v>
      </c>
      <c r="C312" t="s">
        <v>1414</v>
      </c>
      <c r="D312" t="s">
        <v>126</v>
      </c>
      <c r="E312" t="s">
        <v>1274</v>
      </c>
      <c r="F312" t="s">
        <v>1415</v>
      </c>
      <c r="G312" t="s">
        <v>1276</v>
      </c>
      <c r="H312" t="s">
        <v>1277</v>
      </c>
      <c r="I312" t="s">
        <v>236</v>
      </c>
      <c r="J312" t="s">
        <v>1348</v>
      </c>
      <c r="K312" s="91">
        <v>2.82</v>
      </c>
      <c r="L312" t="s">
        <v>109</v>
      </c>
      <c r="M312" s="91">
        <v>4.88</v>
      </c>
      <c r="N312" s="91">
        <v>5.88</v>
      </c>
      <c r="O312" s="91">
        <v>1600000</v>
      </c>
      <c r="P312" s="91">
        <v>99.543561643749996</v>
      </c>
      <c r="Q312" s="91">
        <v>0</v>
      </c>
      <c r="R312" s="91">
        <v>5969.4283046523997</v>
      </c>
      <c r="S312" s="91">
        <v>0</v>
      </c>
      <c r="T312" s="91">
        <v>0.19</v>
      </c>
      <c r="U312" s="91">
        <f>R312/'סכום נכסי הקרן'!$C$42*100</f>
        <v>3.6069479146409178E-2</v>
      </c>
    </row>
    <row r="313" spans="2:21">
      <c r="B313" t="s">
        <v>1416</v>
      </c>
      <c r="C313" t="s">
        <v>1417</v>
      </c>
      <c r="D313" t="s">
        <v>126</v>
      </c>
      <c r="E313" t="s">
        <v>1274</v>
      </c>
      <c r="F313" t="s">
        <v>1418</v>
      </c>
      <c r="G313" t="s">
        <v>1419</v>
      </c>
      <c r="H313" t="s">
        <v>1284</v>
      </c>
      <c r="I313" t="s">
        <v>445</v>
      </c>
      <c r="J313" t="s">
        <v>1348</v>
      </c>
      <c r="K313" s="91">
        <v>6.2</v>
      </c>
      <c r="L313" t="s">
        <v>109</v>
      </c>
      <c r="M313" s="91">
        <v>5.25</v>
      </c>
      <c r="N313" s="91">
        <v>5.76</v>
      </c>
      <c r="O313" s="91">
        <v>1568000</v>
      </c>
      <c r="P313" s="91">
        <v>99.596303335459183</v>
      </c>
      <c r="Q313" s="91">
        <v>0</v>
      </c>
      <c r="R313" s="91">
        <v>5853.1392960523999</v>
      </c>
      <c r="S313" s="91">
        <v>0</v>
      </c>
      <c r="T313" s="91">
        <v>0.18</v>
      </c>
      <c r="U313" s="91">
        <f>R313/'סכום נכסי הקרן'!$C$42*100</f>
        <v>3.5366818228715395E-2</v>
      </c>
    </row>
    <row r="314" spans="2:21">
      <c r="B314" t="s">
        <v>1420</v>
      </c>
      <c r="C314" t="s">
        <v>1421</v>
      </c>
      <c r="D314" t="s">
        <v>126</v>
      </c>
      <c r="E314" t="s">
        <v>1274</v>
      </c>
      <c r="F314" t="s">
        <v>1422</v>
      </c>
      <c r="G314" t="s">
        <v>1289</v>
      </c>
      <c r="H314" t="s">
        <v>1423</v>
      </c>
      <c r="I314" t="s">
        <v>247</v>
      </c>
      <c r="J314" t="s">
        <v>1424</v>
      </c>
      <c r="K314" s="91">
        <v>3.03</v>
      </c>
      <c r="L314" t="s">
        <v>109</v>
      </c>
      <c r="M314" s="91">
        <v>3.45</v>
      </c>
      <c r="N314" s="91">
        <v>3.89</v>
      </c>
      <c r="O314" s="91">
        <v>3302000</v>
      </c>
      <c r="P314" s="91">
        <v>99.794250000000005</v>
      </c>
      <c r="Q314" s="91">
        <v>0</v>
      </c>
      <c r="R314" s="91">
        <v>12350.43259398</v>
      </c>
      <c r="S314" s="91">
        <v>0.11</v>
      </c>
      <c r="T314" s="91">
        <v>0.38</v>
      </c>
      <c r="U314" s="91">
        <f>R314/'סכום נכסי הקרן'!$C$42*100</f>
        <v>7.4625851616394248E-2</v>
      </c>
    </row>
    <row r="315" spans="2:21">
      <c r="B315" t="s">
        <v>1425</v>
      </c>
      <c r="C315" t="s">
        <v>1426</v>
      </c>
      <c r="D315" t="s">
        <v>126</v>
      </c>
      <c r="E315" t="s">
        <v>1274</v>
      </c>
      <c r="F315" t="s">
        <v>1418</v>
      </c>
      <c r="G315" t="s">
        <v>1419</v>
      </c>
      <c r="H315" t="s">
        <v>1284</v>
      </c>
      <c r="I315" t="s">
        <v>445</v>
      </c>
      <c r="J315" t="s">
        <v>1427</v>
      </c>
      <c r="K315" s="91">
        <v>4.9400000000000004</v>
      </c>
      <c r="L315" t="s">
        <v>109</v>
      </c>
      <c r="M315" s="91">
        <v>5.63</v>
      </c>
      <c r="N315" s="91">
        <v>5.39</v>
      </c>
      <c r="O315" s="91">
        <v>1328000</v>
      </c>
      <c r="P315" s="91">
        <v>102.859315</v>
      </c>
      <c r="Q315" s="91">
        <v>0</v>
      </c>
      <c r="R315" s="91">
        <v>5119.6619435936</v>
      </c>
      <c r="S315" s="91">
        <v>0.27</v>
      </c>
      <c r="T315" s="91">
        <v>0.16</v>
      </c>
      <c r="U315" s="91">
        <f>R315/'סכום נכסי הקרן'!$C$42*100</f>
        <v>3.093487856570664E-2</v>
      </c>
    </row>
    <row r="316" spans="2:21">
      <c r="B316" t="s">
        <v>1428</v>
      </c>
      <c r="C316" t="s">
        <v>1429</v>
      </c>
      <c r="D316" t="s">
        <v>126</v>
      </c>
      <c r="E316" t="s">
        <v>1274</v>
      </c>
      <c r="F316" t="s">
        <v>1430</v>
      </c>
      <c r="G316" t="s">
        <v>1352</v>
      </c>
      <c r="H316" t="s">
        <v>1423</v>
      </c>
      <c r="I316" t="s">
        <v>247</v>
      </c>
      <c r="J316" t="s">
        <v>1431</v>
      </c>
      <c r="K316" s="91">
        <v>4.79</v>
      </c>
      <c r="L316" t="s">
        <v>109</v>
      </c>
      <c r="M316" s="91">
        <v>4.3</v>
      </c>
      <c r="N316" s="91">
        <v>4.46</v>
      </c>
      <c r="O316" s="91">
        <v>2471000</v>
      </c>
      <c r="P316" s="91">
        <v>100.28322222177256</v>
      </c>
      <c r="Q316" s="91">
        <v>0</v>
      </c>
      <c r="R316" s="91">
        <v>9287.5380822827992</v>
      </c>
      <c r="S316" s="91">
        <v>0</v>
      </c>
      <c r="T316" s="91">
        <v>0.28999999999999998</v>
      </c>
      <c r="U316" s="91">
        <f>R316/'סכום נכסי הקרן'!$C$42*100</f>
        <v>5.6118717586287753E-2</v>
      </c>
    </row>
    <row r="317" spans="2:21">
      <c r="B317" t="s">
        <v>1432</v>
      </c>
      <c r="C317" t="s">
        <v>1433</v>
      </c>
      <c r="D317" t="s">
        <v>126</v>
      </c>
      <c r="E317" t="s">
        <v>1274</v>
      </c>
      <c r="F317" t="s">
        <v>1434</v>
      </c>
      <c r="G317" t="s">
        <v>1352</v>
      </c>
      <c r="H317" t="s">
        <v>1423</v>
      </c>
      <c r="I317" t="s">
        <v>247</v>
      </c>
      <c r="J317" t="s">
        <v>1424</v>
      </c>
      <c r="K317" s="91">
        <v>3.85</v>
      </c>
      <c r="L317" t="s">
        <v>109</v>
      </c>
      <c r="M317" s="91">
        <v>3.2</v>
      </c>
      <c r="N317" s="91">
        <v>4.04</v>
      </c>
      <c r="O317" s="91">
        <v>3169000</v>
      </c>
      <c r="P317" s="91">
        <v>98.152119999999996</v>
      </c>
      <c r="Q317" s="91">
        <v>0</v>
      </c>
      <c r="R317" s="91">
        <v>11657.931679134401</v>
      </c>
      <c r="S317" s="91">
        <v>0.53</v>
      </c>
      <c r="T317" s="91">
        <v>0.36</v>
      </c>
      <c r="U317" s="91">
        <f>R317/'סכום נכסי הקרן'!$C$42*100</f>
        <v>7.0441506645297872E-2</v>
      </c>
    </row>
    <row r="318" spans="2:21">
      <c r="B318" t="s">
        <v>1435</v>
      </c>
      <c r="C318" t="s">
        <v>1436</v>
      </c>
      <c r="D318" t="s">
        <v>126</v>
      </c>
      <c r="E318" t="s">
        <v>1274</v>
      </c>
      <c r="F318" t="s">
        <v>1437</v>
      </c>
      <c r="G318" t="s">
        <v>1374</v>
      </c>
      <c r="H318" t="s">
        <v>1284</v>
      </c>
      <c r="I318" t="s">
        <v>445</v>
      </c>
      <c r="J318" t="s">
        <v>1438</v>
      </c>
      <c r="K318" s="91">
        <v>11.7</v>
      </c>
      <c r="L318" t="s">
        <v>109</v>
      </c>
      <c r="M318" s="91">
        <v>7.88</v>
      </c>
      <c r="N318" s="91">
        <v>8.09</v>
      </c>
      <c r="O318" s="91">
        <v>1450000</v>
      </c>
      <c r="P318" s="91">
        <v>100.29760273793103</v>
      </c>
      <c r="Q318" s="91">
        <v>0</v>
      </c>
      <c r="R318" s="91">
        <v>5450.7735183956001</v>
      </c>
      <c r="S318" s="91">
        <v>0.08</v>
      </c>
      <c r="T318" s="91">
        <v>0.17</v>
      </c>
      <c r="U318" s="91">
        <f>R318/'סכום נכסי הקרן'!$C$42*100</f>
        <v>3.2935576360024296E-2</v>
      </c>
    </row>
    <row r="319" spans="2:21">
      <c r="B319" t="s">
        <v>1439</v>
      </c>
      <c r="C319" t="s">
        <v>1440</v>
      </c>
      <c r="D319" t="s">
        <v>126</v>
      </c>
      <c r="E319" t="s">
        <v>1274</v>
      </c>
      <c r="F319" t="s">
        <v>1441</v>
      </c>
      <c r="G319" t="s">
        <v>1442</v>
      </c>
      <c r="H319" t="s">
        <v>1284</v>
      </c>
      <c r="I319" t="s">
        <v>445</v>
      </c>
      <c r="J319" t="s">
        <v>1443</v>
      </c>
      <c r="K319" s="91">
        <v>4.2</v>
      </c>
      <c r="L319" t="s">
        <v>109</v>
      </c>
      <c r="M319" s="91">
        <v>3.15</v>
      </c>
      <c r="N319" s="91">
        <v>4.2</v>
      </c>
      <c r="O319" s="91">
        <v>2915000</v>
      </c>
      <c r="P319" s="91">
        <v>97.314670000000007</v>
      </c>
      <c r="Q319" s="91">
        <v>0</v>
      </c>
      <c r="R319" s="91">
        <v>10632.036419114</v>
      </c>
      <c r="S319" s="91">
        <v>0.39</v>
      </c>
      <c r="T319" s="91">
        <v>0.33</v>
      </c>
      <c r="U319" s="91">
        <f>R319/'סכום נכסי הקרן'!$C$42*100</f>
        <v>6.4242670542539695E-2</v>
      </c>
    </row>
    <row r="320" spans="2:21">
      <c r="B320" t="s">
        <v>1444</v>
      </c>
      <c r="C320" t="s">
        <v>1445</v>
      </c>
      <c r="D320" t="s">
        <v>126</v>
      </c>
      <c r="E320" t="s">
        <v>1274</v>
      </c>
      <c r="F320" t="s">
        <v>1446</v>
      </c>
      <c r="G320" t="s">
        <v>1319</v>
      </c>
      <c r="H320" t="s">
        <v>1284</v>
      </c>
      <c r="I320" t="s">
        <v>445</v>
      </c>
      <c r="J320" t="s">
        <v>753</v>
      </c>
      <c r="K320" s="91">
        <v>3.96</v>
      </c>
      <c r="L320" t="s">
        <v>109</v>
      </c>
      <c r="M320" s="91">
        <v>2.95</v>
      </c>
      <c r="N320" s="91">
        <v>4.09</v>
      </c>
      <c r="O320" s="91">
        <v>3091000</v>
      </c>
      <c r="P320" s="91">
        <v>96.597444445163376</v>
      </c>
      <c r="Q320" s="91">
        <v>0</v>
      </c>
      <c r="R320" s="91">
        <v>11190.8796252344</v>
      </c>
      <c r="S320" s="91">
        <v>0.26</v>
      </c>
      <c r="T320" s="91">
        <v>0.35</v>
      </c>
      <c r="U320" s="91">
        <f>R320/'סכום נכסי הקרן'!$C$42*100</f>
        <v>6.7619406528054801E-2</v>
      </c>
    </row>
    <row r="321" spans="2:21">
      <c r="B321" t="s">
        <v>1447</v>
      </c>
      <c r="C321" t="s">
        <v>1448</v>
      </c>
      <c r="D321" t="s">
        <v>126</v>
      </c>
      <c r="E321" t="s">
        <v>1274</v>
      </c>
      <c r="F321" t="s">
        <v>1449</v>
      </c>
      <c r="G321" t="s">
        <v>1276</v>
      </c>
      <c r="H321" t="s">
        <v>1277</v>
      </c>
      <c r="I321" t="s">
        <v>236</v>
      </c>
      <c r="J321" t="s">
        <v>1450</v>
      </c>
      <c r="K321" s="91">
        <v>16.86</v>
      </c>
      <c r="L321" t="s">
        <v>109</v>
      </c>
      <c r="M321" s="91">
        <v>4.88</v>
      </c>
      <c r="N321" s="91">
        <v>5.96</v>
      </c>
      <c r="O321" s="91">
        <v>2300000</v>
      </c>
      <c r="P321" s="91">
        <v>85.303082191304341</v>
      </c>
      <c r="Q321" s="91">
        <v>0</v>
      </c>
      <c r="R321" s="91">
        <v>7353.4668972192003</v>
      </c>
      <c r="S321" s="91">
        <v>0.33</v>
      </c>
      <c r="T321" s="91">
        <v>0.23</v>
      </c>
      <c r="U321" s="91">
        <f>R321/'סכום נכסי הקרן'!$C$42*100</f>
        <v>4.4432348855976897E-2</v>
      </c>
    </row>
    <row r="322" spans="2:21">
      <c r="B322" t="s">
        <v>1451</v>
      </c>
      <c r="C322" t="s">
        <v>1452</v>
      </c>
      <c r="D322" t="s">
        <v>126</v>
      </c>
      <c r="E322" t="s">
        <v>1274</v>
      </c>
      <c r="F322" t="s">
        <v>1453</v>
      </c>
      <c r="G322" t="s">
        <v>1360</v>
      </c>
      <c r="H322" t="s">
        <v>1277</v>
      </c>
      <c r="I322" t="s">
        <v>236</v>
      </c>
      <c r="J322" t="s">
        <v>1454</v>
      </c>
      <c r="K322" s="91">
        <v>5.79</v>
      </c>
      <c r="L322" t="s">
        <v>109</v>
      </c>
      <c r="M322" s="91">
        <v>5.25</v>
      </c>
      <c r="N322" s="91">
        <v>5.17</v>
      </c>
      <c r="O322" s="91">
        <v>1126000</v>
      </c>
      <c r="P322" s="91">
        <v>101.645416669627</v>
      </c>
      <c r="Q322" s="91">
        <v>0</v>
      </c>
      <c r="R322" s="91">
        <v>4289.6886640916</v>
      </c>
      <c r="S322" s="91">
        <v>0.09</v>
      </c>
      <c r="T322" s="91">
        <v>0.13</v>
      </c>
      <c r="U322" s="91">
        <f>R322/'סכום נכסי הקרן'!$C$42*100</f>
        <v>2.5919875056284736E-2</v>
      </c>
    </row>
    <row r="323" spans="2:21">
      <c r="B323" t="s">
        <v>1455</v>
      </c>
      <c r="C323" t="s">
        <v>1456</v>
      </c>
      <c r="D323" t="s">
        <v>126</v>
      </c>
      <c r="E323" t="s">
        <v>1274</v>
      </c>
      <c r="F323" t="s">
        <v>1457</v>
      </c>
      <c r="G323" t="s">
        <v>1360</v>
      </c>
      <c r="H323" t="s">
        <v>1423</v>
      </c>
      <c r="I323" t="s">
        <v>247</v>
      </c>
      <c r="J323" t="s">
        <v>1458</v>
      </c>
      <c r="K323" s="91">
        <v>5.15</v>
      </c>
      <c r="L323" t="s">
        <v>109</v>
      </c>
      <c r="M323" s="91">
        <v>5.25</v>
      </c>
      <c r="N323" s="91">
        <v>4.83</v>
      </c>
      <c r="O323" s="91">
        <v>2162000</v>
      </c>
      <c r="P323" s="91">
        <v>104.84877</v>
      </c>
      <c r="Q323" s="91">
        <v>0</v>
      </c>
      <c r="R323" s="91">
        <v>8496.0803669352008</v>
      </c>
      <c r="S323" s="91">
        <v>0.33</v>
      </c>
      <c r="T323" s="91">
        <v>0.26</v>
      </c>
      <c r="U323" s="91">
        <f>R323/'סכום נכסי הקרן'!$C$42*100</f>
        <v>5.1336439267148593E-2</v>
      </c>
    </row>
    <row r="324" spans="2:21">
      <c r="B324" t="s">
        <v>1459</v>
      </c>
      <c r="C324" t="s">
        <v>1460</v>
      </c>
      <c r="D324" t="s">
        <v>126</v>
      </c>
      <c r="E324" t="s">
        <v>1274</v>
      </c>
      <c r="F324" t="s">
        <v>1461</v>
      </c>
      <c r="G324" t="s">
        <v>1374</v>
      </c>
      <c r="H324" t="s">
        <v>1284</v>
      </c>
      <c r="I324" t="s">
        <v>445</v>
      </c>
      <c r="J324" t="s">
        <v>1462</v>
      </c>
      <c r="K324" s="91">
        <v>5.59</v>
      </c>
      <c r="L324" t="s">
        <v>109</v>
      </c>
      <c r="M324" s="91">
        <v>4.88</v>
      </c>
      <c r="N324" s="91">
        <v>5.16</v>
      </c>
      <c r="O324" s="91">
        <v>1636000</v>
      </c>
      <c r="P324" s="91">
        <v>99.040833331295843</v>
      </c>
      <c r="Q324" s="91">
        <v>0</v>
      </c>
      <c r="R324" s="91">
        <v>6072.9145088083997</v>
      </c>
      <c r="S324" s="91">
        <v>0.22</v>
      </c>
      <c r="T324" s="91">
        <v>0.19</v>
      </c>
      <c r="U324" s="91">
        <f>R324/'סכום נכסי הקרן'!$C$42*100</f>
        <v>3.6694780815555071E-2</v>
      </c>
    </row>
    <row r="325" spans="2:21">
      <c r="B325" t="s">
        <v>1463</v>
      </c>
      <c r="C325" t="s">
        <v>1464</v>
      </c>
      <c r="D325" t="s">
        <v>126</v>
      </c>
      <c r="E325" t="s">
        <v>1274</v>
      </c>
      <c r="F325" t="s">
        <v>1465</v>
      </c>
      <c r="G325" t="s">
        <v>1466</v>
      </c>
      <c r="H325" t="s">
        <v>1284</v>
      </c>
      <c r="I325" t="s">
        <v>445</v>
      </c>
      <c r="J325" t="s">
        <v>1103</v>
      </c>
      <c r="K325" s="91">
        <v>4.62</v>
      </c>
      <c r="L325" t="s">
        <v>109</v>
      </c>
      <c r="M325" s="91">
        <v>4.88</v>
      </c>
      <c r="N325" s="91">
        <v>4.8</v>
      </c>
      <c r="O325" s="91">
        <v>866000</v>
      </c>
      <c r="P325" s="91">
        <v>100.94499999999999</v>
      </c>
      <c r="Q325" s="91">
        <v>0</v>
      </c>
      <c r="R325" s="91">
        <v>3276.4405075999998</v>
      </c>
      <c r="S325" s="91">
        <v>0</v>
      </c>
      <c r="T325" s="91">
        <v>0.1</v>
      </c>
      <c r="U325" s="91">
        <f>R325/'סכום נכסי הקרן'!$C$42*100</f>
        <v>1.9797457399936071E-2</v>
      </c>
    </row>
    <row r="326" spans="2:21">
      <c r="B326" t="s">
        <v>1467</v>
      </c>
      <c r="C326" t="s">
        <v>1468</v>
      </c>
      <c r="D326" t="s">
        <v>126</v>
      </c>
      <c r="E326" t="s">
        <v>1274</v>
      </c>
      <c r="F326" t="s">
        <v>1469</v>
      </c>
      <c r="G326" t="s">
        <v>1378</v>
      </c>
      <c r="H326" t="s">
        <v>1284</v>
      </c>
      <c r="I326" t="s">
        <v>445</v>
      </c>
      <c r="J326" t="s">
        <v>1470</v>
      </c>
      <c r="K326" s="91">
        <v>15.86</v>
      </c>
      <c r="L326" t="s">
        <v>113</v>
      </c>
      <c r="M326" s="91">
        <v>5.25</v>
      </c>
      <c r="N326" s="91">
        <v>4.7</v>
      </c>
      <c r="O326" s="91">
        <v>1900000</v>
      </c>
      <c r="P326" s="91">
        <v>113.55342465789474</v>
      </c>
      <c r="Q326" s="91">
        <v>0</v>
      </c>
      <c r="R326" s="91">
        <v>9259.1916679745991</v>
      </c>
      <c r="S326" s="91">
        <v>0.19</v>
      </c>
      <c r="T326" s="91">
        <v>0.28999999999999998</v>
      </c>
      <c r="U326" s="91">
        <f>R326/'סכום נכסי הקרן'!$C$42*100</f>
        <v>5.5947438135796952E-2</v>
      </c>
    </row>
    <row r="327" spans="2:21">
      <c r="B327" t="s">
        <v>1471</v>
      </c>
      <c r="C327" t="s">
        <v>1472</v>
      </c>
      <c r="D327" t="s">
        <v>126</v>
      </c>
      <c r="E327" t="s">
        <v>1274</v>
      </c>
      <c r="F327" t="s">
        <v>1473</v>
      </c>
      <c r="G327" t="s">
        <v>1374</v>
      </c>
      <c r="H327" t="s">
        <v>1284</v>
      </c>
      <c r="I327" t="s">
        <v>445</v>
      </c>
      <c r="J327" t="s">
        <v>1474</v>
      </c>
      <c r="K327" s="91">
        <v>6.8</v>
      </c>
      <c r="L327" t="s">
        <v>109</v>
      </c>
      <c r="M327" s="91">
        <v>4.3</v>
      </c>
      <c r="N327" s="91">
        <v>5.32</v>
      </c>
      <c r="O327" s="91">
        <v>887000</v>
      </c>
      <c r="P327" s="91">
        <v>95.304722220969566</v>
      </c>
      <c r="Q327" s="91">
        <v>0</v>
      </c>
      <c r="R327" s="91">
        <v>3168.3826171027999</v>
      </c>
      <c r="S327" s="91">
        <v>7.0000000000000007E-2</v>
      </c>
      <c r="T327" s="91">
        <v>0.1</v>
      </c>
      <c r="U327" s="91">
        <f>R327/'סכום נכסי הקרן'!$C$42*100</f>
        <v>1.914453192215522E-2</v>
      </c>
    </row>
    <row r="328" spans="2:21">
      <c r="B328" t="s">
        <v>1475</v>
      </c>
      <c r="C328" t="s">
        <v>1476</v>
      </c>
      <c r="D328" t="s">
        <v>126</v>
      </c>
      <c r="E328" t="s">
        <v>1274</v>
      </c>
      <c r="F328" t="s">
        <v>1477</v>
      </c>
      <c r="G328" t="s">
        <v>1276</v>
      </c>
      <c r="H328" t="s">
        <v>1277</v>
      </c>
      <c r="I328" t="s">
        <v>236</v>
      </c>
      <c r="J328" t="s">
        <v>1478</v>
      </c>
      <c r="K328" s="91">
        <v>6.51</v>
      </c>
      <c r="L328" t="s">
        <v>109</v>
      </c>
      <c r="M328" s="91">
        <v>5.3</v>
      </c>
      <c r="N328" s="91">
        <v>7.82</v>
      </c>
      <c r="O328" s="91">
        <v>2239000</v>
      </c>
      <c r="P328" s="91">
        <v>87.290657534613672</v>
      </c>
      <c r="Q328" s="91">
        <v>0</v>
      </c>
      <c r="R328" s="91">
        <v>7325.2329576055999</v>
      </c>
      <c r="S328" s="91">
        <v>0.15</v>
      </c>
      <c r="T328" s="91">
        <v>0.23</v>
      </c>
      <c r="U328" s="91">
        <f>R328/'סכום נכסי הקרן'!$C$42*100</f>
        <v>4.4261749018917121E-2</v>
      </c>
    </row>
    <row r="329" spans="2:21">
      <c r="B329" t="s">
        <v>1479</v>
      </c>
      <c r="C329" t="s">
        <v>1480</v>
      </c>
      <c r="D329" t="s">
        <v>126</v>
      </c>
      <c r="E329" t="s">
        <v>1274</v>
      </c>
      <c r="F329" t="s">
        <v>1481</v>
      </c>
      <c r="G329" t="s">
        <v>1378</v>
      </c>
      <c r="H329" t="s">
        <v>1284</v>
      </c>
      <c r="I329" t="s">
        <v>445</v>
      </c>
      <c r="J329" t="s">
        <v>1482</v>
      </c>
      <c r="K329" s="91">
        <v>15.39</v>
      </c>
      <c r="L329" t="s">
        <v>109</v>
      </c>
      <c r="M329" s="91">
        <v>6.25</v>
      </c>
      <c r="N329" s="91">
        <v>6.72</v>
      </c>
      <c r="O329" s="91">
        <v>2400000</v>
      </c>
      <c r="P329" s="91">
        <v>94.59041666666667</v>
      </c>
      <c r="Q329" s="91">
        <v>0</v>
      </c>
      <c r="R329" s="91">
        <v>8508.5971599999993</v>
      </c>
      <c r="S329" s="91">
        <v>0</v>
      </c>
      <c r="T329" s="91">
        <v>0.26</v>
      </c>
      <c r="U329" s="91">
        <f>R329/'סכום נכסי הקרן'!$C$42*100</f>
        <v>5.1412070329855009E-2</v>
      </c>
    </row>
    <row r="330" spans="2:21">
      <c r="B330" t="s">
        <v>1483</v>
      </c>
      <c r="C330" t="s">
        <v>1484</v>
      </c>
      <c r="D330" t="s">
        <v>126</v>
      </c>
      <c r="E330" t="s">
        <v>1274</v>
      </c>
      <c r="F330" t="s">
        <v>1485</v>
      </c>
      <c r="G330" t="s">
        <v>1360</v>
      </c>
      <c r="H330" t="s">
        <v>1277</v>
      </c>
      <c r="I330" t="s">
        <v>236</v>
      </c>
      <c r="J330" t="s">
        <v>1486</v>
      </c>
      <c r="K330" s="91">
        <v>7.65</v>
      </c>
      <c r="L330" t="s">
        <v>113</v>
      </c>
      <c r="M330" s="91">
        <v>4.63</v>
      </c>
      <c r="N330" s="91">
        <v>5.47</v>
      </c>
      <c r="O330" s="91">
        <v>1900000</v>
      </c>
      <c r="P330" s="91">
        <v>96.208835615789468</v>
      </c>
      <c r="Q330" s="91">
        <v>0</v>
      </c>
      <c r="R330" s="91">
        <v>7844.9069396457198</v>
      </c>
      <c r="S330" s="91">
        <v>0.13</v>
      </c>
      <c r="T330" s="91">
        <v>0.24</v>
      </c>
      <c r="U330" s="91">
        <f>R330/'סכום נכסי הקרן'!$C$42*100</f>
        <v>4.7401810160704966E-2</v>
      </c>
    </row>
    <row r="331" spans="2:21">
      <c r="B331" t="s">
        <v>1487</v>
      </c>
      <c r="C331" t="s">
        <v>1488</v>
      </c>
      <c r="D331" t="s">
        <v>126</v>
      </c>
      <c r="E331" t="s">
        <v>1274</v>
      </c>
      <c r="F331" t="s">
        <v>1489</v>
      </c>
      <c r="G331" t="s">
        <v>1369</v>
      </c>
      <c r="H331" t="s">
        <v>1490</v>
      </c>
      <c r="I331" t="s">
        <v>236</v>
      </c>
      <c r="J331" t="s">
        <v>1300</v>
      </c>
      <c r="K331" s="91">
        <v>3.28</v>
      </c>
      <c r="L331" t="s">
        <v>109</v>
      </c>
      <c r="M331" s="91">
        <v>2.89</v>
      </c>
      <c r="N331" s="91">
        <v>3.8</v>
      </c>
      <c r="O331" s="91">
        <v>3300000</v>
      </c>
      <c r="P331" s="91">
        <v>97.40894333333334</v>
      </c>
      <c r="Q331" s="91">
        <v>0</v>
      </c>
      <c r="R331" s="91">
        <v>12047.927747240001</v>
      </c>
      <c r="S331" s="91">
        <v>0.18</v>
      </c>
      <c r="T331" s="91">
        <v>0.37</v>
      </c>
      <c r="U331" s="91">
        <f>R331/'סכום נכסי הקרן'!$C$42*100</f>
        <v>7.2798006183914174E-2</v>
      </c>
    </row>
    <row r="332" spans="2:21">
      <c r="B332" t="s">
        <v>1491</v>
      </c>
      <c r="C332" t="s">
        <v>1492</v>
      </c>
      <c r="D332" t="s">
        <v>126</v>
      </c>
      <c r="E332" t="s">
        <v>1274</v>
      </c>
      <c r="F332" t="s">
        <v>1493</v>
      </c>
      <c r="G332" t="s">
        <v>458</v>
      </c>
      <c r="H332" t="s">
        <v>1494</v>
      </c>
      <c r="I332" t="s">
        <v>247</v>
      </c>
      <c r="J332" t="s">
        <v>1495</v>
      </c>
      <c r="K332" s="91">
        <v>6.91</v>
      </c>
      <c r="L332" t="s">
        <v>109</v>
      </c>
      <c r="M332" s="91">
        <v>7</v>
      </c>
      <c r="N332" s="91">
        <v>7.88</v>
      </c>
      <c r="O332" s="91">
        <v>1607000</v>
      </c>
      <c r="P332" s="91">
        <v>97.655555556938396</v>
      </c>
      <c r="Q332" s="91">
        <v>0</v>
      </c>
      <c r="R332" s="91">
        <v>5881.8292671944</v>
      </c>
      <c r="S332" s="91">
        <v>0.21</v>
      </c>
      <c r="T332" s="91">
        <v>0.18</v>
      </c>
      <c r="U332" s="91">
        <f>R332/'סכום נכסי הקרן'!$C$42*100</f>
        <v>3.5540173575828109E-2</v>
      </c>
    </row>
    <row r="333" spans="2:21">
      <c r="B333" t="s">
        <v>1496</v>
      </c>
      <c r="C333" t="s">
        <v>1497</v>
      </c>
      <c r="D333" t="s">
        <v>126</v>
      </c>
      <c r="E333" t="s">
        <v>1274</v>
      </c>
      <c r="F333" t="s">
        <v>1498</v>
      </c>
      <c r="G333" t="s">
        <v>1374</v>
      </c>
      <c r="H333" t="s">
        <v>1490</v>
      </c>
      <c r="I333" t="s">
        <v>236</v>
      </c>
      <c r="J333" t="s">
        <v>1499</v>
      </c>
      <c r="K333" s="91">
        <v>5.25</v>
      </c>
      <c r="L333" t="s">
        <v>109</v>
      </c>
      <c r="M333" s="91">
        <v>7</v>
      </c>
      <c r="N333" s="91">
        <v>9.1199999999999992</v>
      </c>
      <c r="O333" s="91">
        <v>1598000</v>
      </c>
      <c r="P333" s="91">
        <v>90.777777778473094</v>
      </c>
      <c r="Q333" s="91">
        <v>0</v>
      </c>
      <c r="R333" s="91">
        <v>5436.9570755971999</v>
      </c>
      <c r="S333" s="91">
        <v>0.21</v>
      </c>
      <c r="T333" s="91">
        <v>0.17</v>
      </c>
      <c r="U333" s="91">
        <f>R333/'סכום נכסי הקרן'!$C$42*100</f>
        <v>3.2852092336100924E-2</v>
      </c>
    </row>
    <row r="334" spans="2:21">
      <c r="B334" t="s">
        <v>1500</v>
      </c>
      <c r="C334" t="s">
        <v>1501</v>
      </c>
      <c r="D334" t="s">
        <v>126</v>
      </c>
      <c r="E334" t="s">
        <v>1274</v>
      </c>
      <c r="F334" t="s">
        <v>1502</v>
      </c>
      <c r="G334" t="s">
        <v>1342</v>
      </c>
      <c r="H334" t="s">
        <v>1503</v>
      </c>
      <c r="I334" t="s">
        <v>445</v>
      </c>
      <c r="J334" t="s">
        <v>1348</v>
      </c>
      <c r="K334" s="91">
        <v>4.72</v>
      </c>
      <c r="L334" t="s">
        <v>109</v>
      </c>
      <c r="M334" s="91">
        <v>5.25</v>
      </c>
      <c r="N334" s="91">
        <v>4.93</v>
      </c>
      <c r="O334" s="91">
        <v>1167000</v>
      </c>
      <c r="P334" s="91">
        <v>102.45</v>
      </c>
      <c r="Q334" s="91">
        <v>0</v>
      </c>
      <c r="R334" s="91">
        <v>4481.0769419999997</v>
      </c>
      <c r="S334" s="91">
        <v>0</v>
      </c>
      <c r="T334" s="91">
        <v>0.14000000000000001</v>
      </c>
      <c r="U334" s="91">
        <f>R334/'סכום נכסי הקרן'!$C$42*100</f>
        <v>2.7076313352646212E-2</v>
      </c>
    </row>
    <row r="335" spans="2:21">
      <c r="B335" t="s">
        <v>1504</v>
      </c>
      <c r="C335" t="s">
        <v>1505</v>
      </c>
      <c r="D335" t="s">
        <v>126</v>
      </c>
      <c r="E335" t="s">
        <v>1274</v>
      </c>
      <c r="F335" t="s">
        <v>1506</v>
      </c>
      <c r="G335" t="s">
        <v>1507</v>
      </c>
      <c r="H335" t="s">
        <v>1490</v>
      </c>
      <c r="I335" t="s">
        <v>236</v>
      </c>
      <c r="J335" t="s">
        <v>1508</v>
      </c>
      <c r="K335" s="91">
        <v>2.63</v>
      </c>
      <c r="L335" t="s">
        <v>109</v>
      </c>
      <c r="M335" s="91">
        <v>4.13</v>
      </c>
      <c r="N335" s="91">
        <v>5.37</v>
      </c>
      <c r="O335" s="91">
        <v>1340000</v>
      </c>
      <c r="P335" s="91">
        <v>97.922593641791039</v>
      </c>
      <c r="Q335" s="91">
        <v>0</v>
      </c>
      <c r="R335" s="91">
        <v>4917.9860049904</v>
      </c>
      <c r="S335" s="91">
        <v>0.22</v>
      </c>
      <c r="T335" s="91">
        <v>0.15</v>
      </c>
      <c r="U335" s="91">
        <f>R335/'סכום נכסי הקרן'!$C$42*100</f>
        <v>2.9716278443461901E-2</v>
      </c>
    </row>
    <row r="336" spans="2:21">
      <c r="B336" t="s">
        <v>1509</v>
      </c>
      <c r="C336" t="s">
        <v>1510</v>
      </c>
      <c r="D336" t="s">
        <v>126</v>
      </c>
      <c r="E336" t="s">
        <v>1274</v>
      </c>
      <c r="F336" t="s">
        <v>1511</v>
      </c>
      <c r="G336" t="s">
        <v>1374</v>
      </c>
      <c r="H336" t="s">
        <v>1503</v>
      </c>
      <c r="I336" t="s">
        <v>445</v>
      </c>
      <c r="J336" t="s">
        <v>1512</v>
      </c>
      <c r="K336" s="91">
        <v>0.47</v>
      </c>
      <c r="L336" t="s">
        <v>116</v>
      </c>
      <c r="M336" s="91">
        <v>6.88</v>
      </c>
      <c r="N336" s="91">
        <v>4.54</v>
      </c>
      <c r="O336" s="91">
        <v>1150000</v>
      </c>
      <c r="P336" s="91">
        <v>101.30597222608695</v>
      </c>
      <c r="Q336" s="91">
        <v>0</v>
      </c>
      <c r="R336" s="91">
        <v>5584.4005435880399</v>
      </c>
      <c r="S336" s="91">
        <v>0.12</v>
      </c>
      <c r="T336" s="91">
        <v>0.17</v>
      </c>
      <c r="U336" s="91">
        <f>R336/'סכום נכסי הקרן'!$C$42*100</f>
        <v>3.3742999944426665E-2</v>
      </c>
    </row>
    <row r="337" spans="2:21">
      <c r="B337" t="s">
        <v>1513</v>
      </c>
      <c r="C337" t="s">
        <v>1514</v>
      </c>
      <c r="D337" t="s">
        <v>126</v>
      </c>
      <c r="E337" t="s">
        <v>1274</v>
      </c>
      <c r="F337" t="s">
        <v>1465</v>
      </c>
      <c r="G337" t="s">
        <v>1466</v>
      </c>
      <c r="H337" t="s">
        <v>1494</v>
      </c>
      <c r="I337" t="s">
        <v>247</v>
      </c>
      <c r="J337" t="s">
        <v>1515</v>
      </c>
      <c r="K337" s="91">
        <v>3.41</v>
      </c>
      <c r="L337" t="s">
        <v>109</v>
      </c>
      <c r="M337" s="91">
        <v>3.88</v>
      </c>
      <c r="N337" s="91">
        <v>4.7699999999999996</v>
      </c>
      <c r="O337" s="91">
        <v>1610000</v>
      </c>
      <c r="P337" s="91">
        <v>98.455902776397522</v>
      </c>
      <c r="Q337" s="91">
        <v>0</v>
      </c>
      <c r="R337" s="91">
        <v>5941.1048500555999</v>
      </c>
      <c r="S337" s="91">
        <v>0.16</v>
      </c>
      <c r="T337" s="91">
        <v>0.18</v>
      </c>
      <c r="U337" s="91">
        <f>R337/'סכום נכסי הקרן'!$C$42*100</f>
        <v>3.589833842693068E-2</v>
      </c>
    </row>
    <row r="338" spans="2:21">
      <c r="B338" t="s">
        <v>1516</v>
      </c>
      <c r="C338" t="s">
        <v>1517</v>
      </c>
      <c r="D338" t="s">
        <v>126</v>
      </c>
      <c r="E338" t="s">
        <v>1274</v>
      </c>
      <c r="F338" t="s">
        <v>1518</v>
      </c>
      <c r="G338" t="s">
        <v>1342</v>
      </c>
      <c r="H338" t="s">
        <v>1490</v>
      </c>
      <c r="I338" t="s">
        <v>236</v>
      </c>
      <c r="J338" t="s">
        <v>501</v>
      </c>
      <c r="K338" s="91">
        <v>20.93</v>
      </c>
      <c r="L338" t="s">
        <v>113</v>
      </c>
      <c r="M338" s="91">
        <v>4.5</v>
      </c>
      <c r="N338" s="91">
        <v>4.38</v>
      </c>
      <c r="O338" s="91">
        <v>938000</v>
      </c>
      <c r="P338" s="91">
        <v>105.94438356076759</v>
      </c>
      <c r="Q338" s="91">
        <v>0</v>
      </c>
      <c r="R338" s="91">
        <v>4264.8131966704796</v>
      </c>
      <c r="S338" s="91">
        <v>0.09</v>
      </c>
      <c r="T338" s="91">
        <v>0.13</v>
      </c>
      <c r="U338" s="91">
        <f>R338/'סכום נכסי הקרן'!$C$42*100</f>
        <v>2.5769568342205604E-2</v>
      </c>
    </row>
    <row r="339" spans="2:21">
      <c r="B339" t="s">
        <v>1519</v>
      </c>
      <c r="C339" t="s">
        <v>1520</v>
      </c>
      <c r="D339" t="s">
        <v>1521</v>
      </c>
      <c r="E339" t="s">
        <v>1274</v>
      </c>
      <c r="F339" t="s">
        <v>1522</v>
      </c>
      <c r="G339" t="s">
        <v>1298</v>
      </c>
      <c r="H339" t="s">
        <v>1503</v>
      </c>
      <c r="I339" t="s">
        <v>445</v>
      </c>
      <c r="J339" t="s">
        <v>1523</v>
      </c>
      <c r="K339" s="91">
        <v>5.38</v>
      </c>
      <c r="L339" t="s">
        <v>109</v>
      </c>
      <c r="M339" s="91">
        <v>5</v>
      </c>
      <c r="N339" s="91">
        <v>6.35</v>
      </c>
      <c r="O339" s="91">
        <v>1425000</v>
      </c>
      <c r="P339" s="91">
        <v>94.572136666666665</v>
      </c>
      <c r="Q339" s="91">
        <v>0</v>
      </c>
      <c r="R339" s="91">
        <v>5051.0032472299999</v>
      </c>
      <c r="S339" s="91">
        <v>0.13</v>
      </c>
      <c r="T339" s="91">
        <v>0.16</v>
      </c>
      <c r="U339" s="91">
        <f>R339/'סכום נכסי הקרן'!$C$42*100</f>
        <v>3.0520017495212434E-2</v>
      </c>
    </row>
    <row r="340" spans="2:21">
      <c r="B340" t="s">
        <v>1524</v>
      </c>
      <c r="C340" t="s">
        <v>1525</v>
      </c>
      <c r="D340" t="s">
        <v>126</v>
      </c>
      <c r="E340" t="s">
        <v>1274</v>
      </c>
      <c r="F340" t="s">
        <v>1526</v>
      </c>
      <c r="G340" t="s">
        <v>1298</v>
      </c>
      <c r="H340" t="s">
        <v>1494</v>
      </c>
      <c r="I340" t="s">
        <v>247</v>
      </c>
      <c r="J340" t="s">
        <v>1348</v>
      </c>
      <c r="K340" s="91">
        <v>7.25</v>
      </c>
      <c r="L340" t="s">
        <v>109</v>
      </c>
      <c r="M340" s="91">
        <v>4.5</v>
      </c>
      <c r="N340" s="91">
        <v>5.13</v>
      </c>
      <c r="O340" s="91">
        <v>2267000</v>
      </c>
      <c r="P340" s="91">
        <v>98.159000000000006</v>
      </c>
      <c r="Q340" s="91">
        <v>0</v>
      </c>
      <c r="R340" s="91">
        <v>8340.2914584400005</v>
      </c>
      <c r="S340" s="91">
        <v>0</v>
      </c>
      <c r="T340" s="91">
        <v>0.26</v>
      </c>
      <c r="U340" s="91">
        <f>R340/'סכום נכסי הקרן'!$C$42*100</f>
        <v>5.0395105440954546E-2</v>
      </c>
    </row>
    <row r="341" spans="2:21">
      <c r="B341" t="s">
        <v>1527</v>
      </c>
      <c r="C341" t="s">
        <v>1528</v>
      </c>
      <c r="D341" t="s">
        <v>1521</v>
      </c>
      <c r="E341" t="s">
        <v>1274</v>
      </c>
      <c r="F341" t="s">
        <v>1529</v>
      </c>
      <c r="G341" t="s">
        <v>1283</v>
      </c>
      <c r="H341" t="s">
        <v>1490</v>
      </c>
      <c r="I341" t="s">
        <v>236</v>
      </c>
      <c r="J341" t="s">
        <v>1530</v>
      </c>
      <c r="K341" s="91">
        <v>3.7</v>
      </c>
      <c r="L341" t="s">
        <v>113</v>
      </c>
      <c r="M341" s="91">
        <v>3.75</v>
      </c>
      <c r="N341" s="91">
        <v>1.4</v>
      </c>
      <c r="O341" s="91">
        <v>1100000</v>
      </c>
      <c r="P341" s="91">
        <v>112.79589040909092</v>
      </c>
      <c r="Q341" s="91">
        <v>0</v>
      </c>
      <c r="R341" s="91">
        <v>5324.8232760762003</v>
      </c>
      <c r="S341" s="91">
        <v>0.15</v>
      </c>
      <c r="T341" s="91">
        <v>0.17</v>
      </c>
      <c r="U341" s="91">
        <f>R341/'סכום נכסי הקרן'!$C$42*100</f>
        <v>3.2174538718398864E-2</v>
      </c>
    </row>
    <row r="342" spans="2:21">
      <c r="B342" t="s">
        <v>1531</v>
      </c>
      <c r="C342" t="s">
        <v>1532</v>
      </c>
      <c r="D342" t="s">
        <v>126</v>
      </c>
      <c r="E342" t="s">
        <v>1274</v>
      </c>
      <c r="F342" t="s">
        <v>1533</v>
      </c>
      <c r="G342" t="s">
        <v>1276</v>
      </c>
      <c r="H342" t="s">
        <v>1534</v>
      </c>
      <c r="I342" t="s">
        <v>236</v>
      </c>
      <c r="J342" t="s">
        <v>1535</v>
      </c>
      <c r="K342" s="91">
        <v>3.38</v>
      </c>
      <c r="L342" t="s">
        <v>109</v>
      </c>
      <c r="M342" s="91">
        <v>5</v>
      </c>
      <c r="N342" s="91">
        <v>5.25</v>
      </c>
      <c r="O342" s="91">
        <v>1295000</v>
      </c>
      <c r="P342" s="91">
        <v>100.84835616216216</v>
      </c>
      <c r="Q342" s="91">
        <v>0</v>
      </c>
      <c r="R342" s="91">
        <v>4894.8363237003996</v>
      </c>
      <c r="S342" s="91">
        <v>0.08</v>
      </c>
      <c r="T342" s="91">
        <v>0.15</v>
      </c>
      <c r="U342" s="91">
        <f>R342/'סכום נכסי הקרן'!$C$42*100</f>
        <v>2.957639956328758E-2</v>
      </c>
    </row>
    <row r="343" spans="2:21">
      <c r="B343" t="s">
        <v>1536</v>
      </c>
      <c r="C343" t="s">
        <v>1537</v>
      </c>
      <c r="D343" t="s">
        <v>126</v>
      </c>
      <c r="E343" t="s">
        <v>1274</v>
      </c>
      <c r="F343" t="s">
        <v>1538</v>
      </c>
      <c r="G343" t="s">
        <v>1304</v>
      </c>
      <c r="H343" t="s">
        <v>1534</v>
      </c>
      <c r="I343" t="s">
        <v>236</v>
      </c>
      <c r="J343" t="s">
        <v>1539</v>
      </c>
      <c r="K343" s="91">
        <v>5.71</v>
      </c>
      <c r="L343" t="s">
        <v>116</v>
      </c>
      <c r="M343" s="91">
        <v>6</v>
      </c>
      <c r="N343" s="91">
        <v>6.55</v>
      </c>
      <c r="O343" s="91">
        <v>1700000</v>
      </c>
      <c r="P343" s="91">
        <v>99.972191782352937</v>
      </c>
      <c r="Q343" s="91">
        <v>0</v>
      </c>
      <c r="R343" s="91">
        <v>8146.5139695220196</v>
      </c>
      <c r="S343" s="91">
        <v>0.14000000000000001</v>
      </c>
      <c r="T343" s="91">
        <v>0.25</v>
      </c>
      <c r="U343" s="91">
        <f>R343/'סכום נכסי הקרן'!$C$42*100</f>
        <v>4.9224230653812318E-2</v>
      </c>
    </row>
    <row r="344" spans="2:21">
      <c r="B344" t="s">
        <v>1540</v>
      </c>
      <c r="C344" t="s">
        <v>1541</v>
      </c>
      <c r="D344" t="s">
        <v>126</v>
      </c>
      <c r="E344" t="s">
        <v>1274</v>
      </c>
      <c r="F344" t="s">
        <v>1542</v>
      </c>
      <c r="G344" t="s">
        <v>1276</v>
      </c>
      <c r="H344" t="s">
        <v>1534</v>
      </c>
      <c r="I344" t="s">
        <v>236</v>
      </c>
      <c r="J344" t="s">
        <v>1267</v>
      </c>
      <c r="K344" s="91">
        <v>15.15</v>
      </c>
      <c r="L344" t="s">
        <v>109</v>
      </c>
      <c r="M344" s="91">
        <v>5.5</v>
      </c>
      <c r="N344" s="91">
        <v>6.65</v>
      </c>
      <c r="O344" s="91">
        <v>580000</v>
      </c>
      <c r="P344" s="91">
        <v>86.840833327586211</v>
      </c>
      <c r="Q344" s="91">
        <v>0</v>
      </c>
      <c r="R344" s="91">
        <v>1887.7807712084</v>
      </c>
      <c r="S344" s="91">
        <v>0.06</v>
      </c>
      <c r="T344" s="91">
        <v>0.06</v>
      </c>
      <c r="U344" s="91">
        <f>R344/'סכום נכסי הקרן'!$C$42*100</f>
        <v>1.1406665041445468E-2</v>
      </c>
    </row>
    <row r="345" spans="2:21">
      <c r="B345" t="s">
        <v>1543</v>
      </c>
      <c r="C345" t="s">
        <v>1544</v>
      </c>
      <c r="D345" t="s">
        <v>126</v>
      </c>
      <c r="E345" t="s">
        <v>1274</v>
      </c>
      <c r="F345" t="s">
        <v>1542</v>
      </c>
      <c r="G345" t="s">
        <v>1304</v>
      </c>
      <c r="H345" t="s">
        <v>1534</v>
      </c>
      <c r="I345" t="s">
        <v>236</v>
      </c>
      <c r="J345" t="s">
        <v>865</v>
      </c>
      <c r="K345" s="91">
        <v>6.19</v>
      </c>
      <c r="L345" t="s">
        <v>109</v>
      </c>
      <c r="M345" s="91">
        <v>6</v>
      </c>
      <c r="N345" s="91">
        <v>8.2200000000000006</v>
      </c>
      <c r="O345" s="91">
        <v>2367000</v>
      </c>
      <c r="P345" s="91">
        <v>90.664552053231944</v>
      </c>
      <c r="Q345" s="91">
        <v>0</v>
      </c>
      <c r="R345" s="91">
        <v>8043.3202417308003</v>
      </c>
      <c r="S345" s="91">
        <v>0.32</v>
      </c>
      <c r="T345" s="91">
        <v>0.25</v>
      </c>
      <c r="U345" s="91">
        <f>R345/'סכום נכסי הקרן'!$C$42*100</f>
        <v>4.8600696234326168E-2</v>
      </c>
    </row>
    <row r="346" spans="2:21">
      <c r="B346" t="s">
        <v>1545</v>
      </c>
      <c r="C346" t="s">
        <v>1546</v>
      </c>
      <c r="D346" t="s">
        <v>126</v>
      </c>
      <c r="E346" t="s">
        <v>1274</v>
      </c>
      <c r="F346" t="s">
        <v>1547</v>
      </c>
      <c r="G346" t="s">
        <v>1342</v>
      </c>
      <c r="H346" t="s">
        <v>1294</v>
      </c>
      <c r="I346" t="s">
        <v>445</v>
      </c>
      <c r="J346" t="s">
        <v>1348</v>
      </c>
      <c r="K346" s="91">
        <v>3.57</v>
      </c>
      <c r="L346" t="s">
        <v>109</v>
      </c>
      <c r="M346" s="91">
        <v>5</v>
      </c>
      <c r="N346" s="91">
        <v>10.15</v>
      </c>
      <c r="O346" s="91">
        <v>1802000</v>
      </c>
      <c r="P346" s="91">
        <v>87.968333335183132</v>
      </c>
      <c r="Q346" s="91">
        <v>0</v>
      </c>
      <c r="R346" s="91">
        <v>5941.2897463915997</v>
      </c>
      <c r="S346" s="91">
        <v>0</v>
      </c>
      <c r="T346" s="91">
        <v>0.18</v>
      </c>
      <c r="U346" s="91">
        <f>R346/'סכום נכסי הקרן'!$C$42*100</f>
        <v>3.5899455638528713E-2</v>
      </c>
    </row>
    <row r="347" spans="2:21">
      <c r="B347" t="s">
        <v>1548</v>
      </c>
      <c r="C347" t="s">
        <v>1549</v>
      </c>
      <c r="D347" t="s">
        <v>126</v>
      </c>
      <c r="E347" t="s">
        <v>1274</v>
      </c>
      <c r="F347" t="s">
        <v>1550</v>
      </c>
      <c r="G347" t="s">
        <v>1551</v>
      </c>
      <c r="H347" t="s">
        <v>1534</v>
      </c>
      <c r="I347" t="s">
        <v>236</v>
      </c>
      <c r="J347" t="s">
        <v>1552</v>
      </c>
      <c r="K347" s="91">
        <v>4.21</v>
      </c>
      <c r="L347" t="s">
        <v>109</v>
      </c>
      <c r="M347" s="91">
        <v>5.63</v>
      </c>
      <c r="N347" s="91">
        <v>6.23</v>
      </c>
      <c r="O347" s="91">
        <v>1161000</v>
      </c>
      <c r="P347" s="91">
        <v>99.071875004306634</v>
      </c>
      <c r="Q347" s="91">
        <v>0</v>
      </c>
      <c r="R347" s="91">
        <v>4311.0413090623997</v>
      </c>
      <c r="S347" s="91">
        <v>0.23</v>
      </c>
      <c r="T347" s="91">
        <v>0.13</v>
      </c>
      <c r="U347" s="91">
        <f>R347/'סכום נכסי הקרן'!$C$42*100</f>
        <v>2.6048895582738617E-2</v>
      </c>
    </row>
    <row r="348" spans="2:21">
      <c r="B348" t="s">
        <v>1553</v>
      </c>
      <c r="C348" t="s">
        <v>1554</v>
      </c>
      <c r="D348" t="s">
        <v>126</v>
      </c>
      <c r="E348" t="s">
        <v>1274</v>
      </c>
      <c r="F348" t="s">
        <v>1555</v>
      </c>
      <c r="G348" t="s">
        <v>131</v>
      </c>
      <c r="H348" t="s">
        <v>1290</v>
      </c>
      <c r="I348" t="s">
        <v>247</v>
      </c>
      <c r="J348" t="s">
        <v>1338</v>
      </c>
      <c r="K348" s="91">
        <v>7.35</v>
      </c>
      <c r="L348" t="s">
        <v>109</v>
      </c>
      <c r="M348" s="91">
        <v>5.18</v>
      </c>
      <c r="N348" s="91">
        <v>6.33</v>
      </c>
      <c r="O348" s="91">
        <v>1366000</v>
      </c>
      <c r="P348" s="91">
        <v>93.555033330893124</v>
      </c>
      <c r="Q348" s="91">
        <v>0</v>
      </c>
      <c r="R348" s="91">
        <v>4789.8006588644002</v>
      </c>
      <c r="S348" s="91">
        <v>0.14000000000000001</v>
      </c>
      <c r="T348" s="91">
        <v>0.15</v>
      </c>
      <c r="U348" s="91">
        <f>R348/'סכום נכסי הקרן'!$C$42*100</f>
        <v>2.8941735483399289E-2</v>
      </c>
    </row>
    <row r="349" spans="2:21">
      <c r="B349" t="s">
        <v>1556</v>
      </c>
      <c r="C349" t="s">
        <v>1557</v>
      </c>
      <c r="D349" t="s">
        <v>1521</v>
      </c>
      <c r="E349" t="s">
        <v>1274</v>
      </c>
      <c r="F349" t="s">
        <v>1558</v>
      </c>
      <c r="G349" t="s">
        <v>1298</v>
      </c>
      <c r="H349" t="s">
        <v>1534</v>
      </c>
      <c r="I349" t="s">
        <v>236</v>
      </c>
      <c r="J349" t="s">
        <v>407</v>
      </c>
      <c r="K349" s="91">
        <v>3.95</v>
      </c>
      <c r="L349" t="s">
        <v>109</v>
      </c>
      <c r="M349" s="91">
        <v>4.63</v>
      </c>
      <c r="N349" s="91">
        <v>4.96</v>
      </c>
      <c r="O349" s="91">
        <v>1544000</v>
      </c>
      <c r="P349" s="91">
        <v>99.712986113989643</v>
      </c>
      <c r="Q349" s="91">
        <v>0</v>
      </c>
      <c r="R349" s="91">
        <v>5770.3027589887997</v>
      </c>
      <c r="S349" s="91">
        <v>0.21</v>
      </c>
      <c r="T349" s="91">
        <v>0.18</v>
      </c>
      <c r="U349" s="91">
        <f>R349/'סכום נכסי הקרן'!$C$42*100</f>
        <v>3.4866289435388977E-2</v>
      </c>
    </row>
    <row r="350" spans="2:21">
      <c r="B350" t="s">
        <v>1559</v>
      </c>
      <c r="C350" t="s">
        <v>1560</v>
      </c>
      <c r="D350" t="s">
        <v>126</v>
      </c>
      <c r="E350" t="s">
        <v>1274</v>
      </c>
      <c r="F350" t="s">
        <v>1561</v>
      </c>
      <c r="G350" t="s">
        <v>1360</v>
      </c>
      <c r="H350" t="s">
        <v>1562</v>
      </c>
      <c r="I350" t="s">
        <v>247</v>
      </c>
      <c r="J350" t="s">
        <v>1563</v>
      </c>
      <c r="K350" s="91">
        <v>4.99</v>
      </c>
      <c r="L350" t="s">
        <v>109</v>
      </c>
      <c r="M350" s="91">
        <v>5</v>
      </c>
      <c r="N350" s="91">
        <v>5.85</v>
      </c>
      <c r="O350" s="91">
        <v>1600000</v>
      </c>
      <c r="P350" s="91">
        <v>97.486111112499998</v>
      </c>
      <c r="Q350" s="91">
        <v>0</v>
      </c>
      <c r="R350" s="91">
        <v>5846.0471111943998</v>
      </c>
      <c r="S350" s="91">
        <v>0.16</v>
      </c>
      <c r="T350" s="91">
        <v>0.18</v>
      </c>
      <c r="U350" s="91">
        <f>R350/'סכום נכסי הקרן'!$C$42*100</f>
        <v>3.5323964641942485E-2</v>
      </c>
    </row>
    <row r="351" spans="2:21">
      <c r="B351" t="s">
        <v>1564</v>
      </c>
      <c r="C351" t="s">
        <v>1565</v>
      </c>
      <c r="D351" t="s">
        <v>126</v>
      </c>
      <c r="E351" t="s">
        <v>1274</v>
      </c>
      <c r="F351" t="s">
        <v>1566</v>
      </c>
      <c r="G351" t="s">
        <v>1276</v>
      </c>
      <c r="H351" t="s">
        <v>1567</v>
      </c>
      <c r="I351" t="s">
        <v>445</v>
      </c>
      <c r="J351" t="s">
        <v>1443</v>
      </c>
      <c r="K351" s="91">
        <v>4.6900000000000004</v>
      </c>
      <c r="L351" t="s">
        <v>109</v>
      </c>
      <c r="M351" s="91">
        <v>7</v>
      </c>
      <c r="N351" s="91">
        <v>5.67</v>
      </c>
      <c r="O351" s="91">
        <v>2054000</v>
      </c>
      <c r="P351" s="91">
        <v>106.59275</v>
      </c>
      <c r="Q351" s="91">
        <v>0</v>
      </c>
      <c r="R351" s="91">
        <v>8205.9277385799996</v>
      </c>
      <c r="S351" s="91">
        <v>0.16</v>
      </c>
      <c r="T351" s="91">
        <v>0.25</v>
      </c>
      <c r="U351" s="91">
        <f>R351/'סכום נכסי הקרן'!$C$42*100</f>
        <v>4.9583230476689194E-2</v>
      </c>
    </row>
    <row r="352" spans="2:21">
      <c r="B352" t="s">
        <v>1568</v>
      </c>
      <c r="C352" t="s">
        <v>1569</v>
      </c>
      <c r="D352" t="s">
        <v>126</v>
      </c>
      <c r="E352" t="s">
        <v>1274</v>
      </c>
      <c r="F352" t="s">
        <v>1570</v>
      </c>
      <c r="G352" t="s">
        <v>1342</v>
      </c>
      <c r="H352" t="s">
        <v>1571</v>
      </c>
      <c r="I352" t="s">
        <v>236</v>
      </c>
      <c r="J352" t="s">
        <v>1572</v>
      </c>
      <c r="K352" s="91">
        <v>3.8</v>
      </c>
      <c r="L352" t="s">
        <v>109</v>
      </c>
      <c r="M352" s="91">
        <v>7.5</v>
      </c>
      <c r="N352" s="91">
        <v>8.19</v>
      </c>
      <c r="O352" s="91">
        <v>613000</v>
      </c>
      <c r="P352" s="91">
        <v>101.43486301794454</v>
      </c>
      <c r="Q352" s="91">
        <v>0</v>
      </c>
      <c r="R352" s="91">
        <v>2330.4903222043999</v>
      </c>
      <c r="S352" s="91">
        <v>0.03</v>
      </c>
      <c r="T352" s="91">
        <v>7.0000000000000007E-2</v>
      </c>
      <c r="U352" s="91">
        <f>R352/'סכום נכסי הקרן'!$C$42*100</f>
        <v>1.4081678812047447E-2</v>
      </c>
    </row>
    <row r="353" spans="2:21">
      <c r="B353" t="s">
        <v>1568</v>
      </c>
      <c r="C353" t="s">
        <v>1573</v>
      </c>
      <c r="D353" t="s">
        <v>126</v>
      </c>
      <c r="E353" t="s">
        <v>1274</v>
      </c>
      <c r="F353" t="s">
        <v>1570</v>
      </c>
      <c r="G353" t="s">
        <v>1342</v>
      </c>
      <c r="H353" t="s">
        <v>1567</v>
      </c>
      <c r="I353" t="s">
        <v>445</v>
      </c>
      <c r="J353" t="s">
        <v>1574</v>
      </c>
      <c r="K353" s="91">
        <v>5.37</v>
      </c>
      <c r="L353" t="s">
        <v>109</v>
      </c>
      <c r="M353" s="91">
        <v>7.25</v>
      </c>
      <c r="N353" s="91">
        <v>8.2899999999999991</v>
      </c>
      <c r="O353" s="91">
        <v>563000</v>
      </c>
      <c r="P353" s="91">
        <v>97.045000000000002</v>
      </c>
      <c r="Q353" s="91">
        <v>0</v>
      </c>
      <c r="R353" s="91">
        <v>2047.7698358</v>
      </c>
      <c r="S353" s="91">
        <v>0.04</v>
      </c>
      <c r="T353" s="91">
        <v>0.06</v>
      </c>
      <c r="U353" s="91">
        <f>R353/'סכום נכסי הקרן'!$C$42*100</f>
        <v>1.2373377754025113E-2</v>
      </c>
    </row>
    <row r="354" spans="2:21">
      <c r="B354" t="s">
        <v>1575</v>
      </c>
      <c r="C354" t="s">
        <v>1576</v>
      </c>
      <c r="D354" t="s">
        <v>126</v>
      </c>
      <c r="E354" t="s">
        <v>1274</v>
      </c>
      <c r="F354" t="s">
        <v>1577</v>
      </c>
      <c r="G354" t="s">
        <v>1442</v>
      </c>
      <c r="H354" t="s">
        <v>1571</v>
      </c>
      <c r="I354" t="s">
        <v>236</v>
      </c>
      <c r="J354" t="s">
        <v>1397</v>
      </c>
      <c r="K354" s="91">
        <v>6.95</v>
      </c>
      <c r="L354" t="s">
        <v>109</v>
      </c>
      <c r="M354" s="91">
        <v>4.88</v>
      </c>
      <c r="N354" s="91">
        <v>7.04</v>
      </c>
      <c r="O354" s="91">
        <v>502000</v>
      </c>
      <c r="P354" s="91">
        <v>88.171875</v>
      </c>
      <c r="Q354" s="91">
        <v>0</v>
      </c>
      <c r="R354" s="91">
        <v>1658.9503012499999</v>
      </c>
      <c r="S354" s="91">
        <v>0.05</v>
      </c>
      <c r="T354" s="91">
        <v>0.05</v>
      </c>
      <c r="U354" s="91">
        <f>R354/'סכום נכסי הקרן'!$C$42*100</f>
        <v>1.0023987263442046E-2</v>
      </c>
    </row>
    <row r="355" spans="2:21">
      <c r="B355" t="s">
        <v>1578</v>
      </c>
      <c r="C355" t="s">
        <v>1579</v>
      </c>
      <c r="D355" t="s">
        <v>126</v>
      </c>
      <c r="E355" t="s">
        <v>1274</v>
      </c>
      <c r="F355" t="s">
        <v>1577</v>
      </c>
      <c r="G355" t="s">
        <v>1442</v>
      </c>
      <c r="H355" t="s">
        <v>1571</v>
      </c>
      <c r="I355" t="s">
        <v>236</v>
      </c>
      <c r="J355" t="s">
        <v>1580</v>
      </c>
      <c r="K355" s="91">
        <v>7.16</v>
      </c>
      <c r="L355" t="s">
        <v>109</v>
      </c>
      <c r="M355" s="91">
        <v>5.25</v>
      </c>
      <c r="N355" s="91">
        <v>7.12</v>
      </c>
      <c r="O355" s="91">
        <v>1301000</v>
      </c>
      <c r="P355" s="91">
        <v>89.78125</v>
      </c>
      <c r="Q355" s="91">
        <v>0</v>
      </c>
      <c r="R355" s="91">
        <v>4377.8666262500001</v>
      </c>
      <c r="S355" s="91">
        <v>0.16</v>
      </c>
      <c r="T355" s="91">
        <v>0.14000000000000001</v>
      </c>
      <c r="U355" s="91">
        <f>R355/'סכום נכסי הקרן'!$C$42*100</f>
        <v>2.6452678702618245E-2</v>
      </c>
    </row>
    <row r="356" spans="2:21">
      <c r="B356" t="s">
        <v>1581</v>
      </c>
      <c r="C356" t="s">
        <v>1582</v>
      </c>
      <c r="D356" t="s">
        <v>126</v>
      </c>
      <c r="E356" t="s">
        <v>1274</v>
      </c>
      <c r="F356" t="s">
        <v>1583</v>
      </c>
      <c r="G356" t="s">
        <v>1374</v>
      </c>
      <c r="H356" t="s">
        <v>1567</v>
      </c>
      <c r="I356" t="s">
        <v>445</v>
      </c>
      <c r="J356" t="s">
        <v>805</v>
      </c>
      <c r="K356" s="91">
        <v>5.32</v>
      </c>
      <c r="L356" t="s">
        <v>109</v>
      </c>
      <c r="M356" s="91">
        <v>7.5</v>
      </c>
      <c r="N356" s="91">
        <v>8.44</v>
      </c>
      <c r="O356" s="91">
        <v>1507000</v>
      </c>
      <c r="P356" s="91">
        <v>96.52</v>
      </c>
      <c r="Q356" s="91">
        <v>0</v>
      </c>
      <c r="R356" s="91">
        <v>5451.6773872000003</v>
      </c>
      <c r="S356" s="91">
        <v>0</v>
      </c>
      <c r="T356" s="91">
        <v>0.17</v>
      </c>
      <c r="U356" s="91">
        <f>R356/'סכום נכסי הקרן'!$C$42*100</f>
        <v>3.2941037867446371E-2</v>
      </c>
    </row>
    <row r="357" spans="2:21">
      <c r="B357" t="s">
        <v>1584</v>
      </c>
      <c r="C357" t="s">
        <v>1585</v>
      </c>
      <c r="D357" t="s">
        <v>126</v>
      </c>
      <c r="E357" t="s">
        <v>1274</v>
      </c>
      <c r="F357" t="s">
        <v>1586</v>
      </c>
      <c r="G357" t="s">
        <v>1507</v>
      </c>
      <c r="H357" t="s">
        <v>1567</v>
      </c>
      <c r="I357" t="s">
        <v>445</v>
      </c>
      <c r="J357" t="s">
        <v>1587</v>
      </c>
      <c r="K357" s="91">
        <v>2.76</v>
      </c>
      <c r="L357" t="s">
        <v>109</v>
      </c>
      <c r="M357" s="91">
        <v>6.13</v>
      </c>
      <c r="N357" s="91">
        <v>5.16</v>
      </c>
      <c r="O357" s="91">
        <v>2000000</v>
      </c>
      <c r="P357" s="91">
        <v>105.63326388999999</v>
      </c>
      <c r="Q357" s="91">
        <v>0</v>
      </c>
      <c r="R357" s="91">
        <v>7918.2694611943998</v>
      </c>
      <c r="S357" s="91">
        <v>0.13</v>
      </c>
      <c r="T357" s="91">
        <v>0.25</v>
      </c>
      <c r="U357" s="91">
        <f>R357/'סכום נכסי הקרן'!$C$42*100</f>
        <v>4.7845093471280249E-2</v>
      </c>
    </row>
    <row r="358" spans="2:21">
      <c r="B358" t="s">
        <v>1588</v>
      </c>
      <c r="C358" t="s">
        <v>1589</v>
      </c>
      <c r="D358" t="s">
        <v>126</v>
      </c>
      <c r="E358" t="s">
        <v>1274</v>
      </c>
      <c r="F358" t="s">
        <v>1590</v>
      </c>
      <c r="G358" t="s">
        <v>1378</v>
      </c>
      <c r="H358" t="s">
        <v>1562</v>
      </c>
      <c r="I358" t="s">
        <v>247</v>
      </c>
      <c r="J358" t="s">
        <v>1591</v>
      </c>
      <c r="K358" s="91">
        <v>2.1800000000000002</v>
      </c>
      <c r="L358" t="s">
        <v>109</v>
      </c>
      <c r="M358" s="91">
        <v>4.63</v>
      </c>
      <c r="N358" s="91">
        <v>6.88</v>
      </c>
      <c r="O358" s="91">
        <v>302000</v>
      </c>
      <c r="P358" s="91">
        <v>96.078125</v>
      </c>
      <c r="Q358" s="91">
        <v>0</v>
      </c>
      <c r="R358" s="91">
        <v>1087.50445375</v>
      </c>
      <c r="S358" s="91">
        <v>0.06</v>
      </c>
      <c r="T358" s="91">
        <v>0.03</v>
      </c>
      <c r="U358" s="91">
        <f>R358/'סכום נכסי הקרן'!$C$42*100</f>
        <v>6.5711014881594835E-3</v>
      </c>
    </row>
    <row r="359" spans="2:21">
      <c r="B359" t="s">
        <v>1592</v>
      </c>
      <c r="C359" t="s">
        <v>1593</v>
      </c>
      <c r="D359" t="s">
        <v>1594</v>
      </c>
      <c r="E359" t="s">
        <v>1274</v>
      </c>
      <c r="F359" t="s">
        <v>1590</v>
      </c>
      <c r="G359" t="s">
        <v>1378</v>
      </c>
      <c r="H359" t="s">
        <v>1562</v>
      </c>
      <c r="I359" t="s">
        <v>247</v>
      </c>
      <c r="J359" t="s">
        <v>1595</v>
      </c>
      <c r="K359" s="91">
        <v>4.67</v>
      </c>
      <c r="L359" t="s">
        <v>109</v>
      </c>
      <c r="M359" s="91">
        <v>6</v>
      </c>
      <c r="N359" s="91">
        <v>5.92</v>
      </c>
      <c r="O359" s="91">
        <v>1141000</v>
      </c>
      <c r="P359" s="91">
        <v>103.511</v>
      </c>
      <c r="Q359" s="91">
        <v>0</v>
      </c>
      <c r="R359" s="91">
        <v>4426.6147914800003</v>
      </c>
      <c r="S359" s="91">
        <v>0.08</v>
      </c>
      <c r="T359" s="91">
        <v>0.14000000000000001</v>
      </c>
      <c r="U359" s="91">
        <f>R359/'סכום נכסי הקרן'!$C$42*100</f>
        <v>2.6747233028334635E-2</v>
      </c>
    </row>
    <row r="360" spans="2:21">
      <c r="B360" t="s">
        <v>1596</v>
      </c>
      <c r="C360" t="s">
        <v>1597</v>
      </c>
      <c r="D360" t="s">
        <v>126</v>
      </c>
      <c r="E360" t="s">
        <v>1274</v>
      </c>
      <c r="F360" t="s">
        <v>1598</v>
      </c>
      <c r="G360" t="s">
        <v>458</v>
      </c>
      <c r="H360" t="s">
        <v>1599</v>
      </c>
      <c r="I360" t="s">
        <v>236</v>
      </c>
      <c r="J360" t="s">
        <v>1600</v>
      </c>
      <c r="K360" s="91">
        <v>3.96</v>
      </c>
      <c r="L360" t="s">
        <v>109</v>
      </c>
      <c r="M360" s="91">
        <v>7.75</v>
      </c>
      <c r="N360" s="91">
        <v>9.0299999999999994</v>
      </c>
      <c r="O360" s="91">
        <v>1522000</v>
      </c>
      <c r="P360" s="91">
        <v>96.51491666885677</v>
      </c>
      <c r="Q360" s="91">
        <v>0</v>
      </c>
      <c r="R360" s="91">
        <v>5505.6509548116001</v>
      </c>
      <c r="S360" s="91">
        <v>0.06</v>
      </c>
      <c r="T360" s="91">
        <v>0.17</v>
      </c>
      <c r="U360" s="91">
        <f>R360/'סכום נכסי הקרן'!$C$42*100</f>
        <v>3.3267165994306798E-2</v>
      </c>
    </row>
    <row r="361" spans="2:21">
      <c r="B361" t="s">
        <v>1601</v>
      </c>
      <c r="C361" t="s">
        <v>1602</v>
      </c>
      <c r="D361" t="s">
        <v>126</v>
      </c>
      <c r="E361" t="s">
        <v>1274</v>
      </c>
      <c r="F361" t="s">
        <v>1603</v>
      </c>
      <c r="G361" t="s">
        <v>1442</v>
      </c>
      <c r="H361" t="s">
        <v>1604</v>
      </c>
      <c r="I361" t="s">
        <v>247</v>
      </c>
      <c r="J361" t="s">
        <v>1605</v>
      </c>
      <c r="K361" s="91">
        <v>3.81</v>
      </c>
      <c r="L361" t="s">
        <v>109</v>
      </c>
      <c r="M361" s="91">
        <v>5.38</v>
      </c>
      <c r="N361" s="91">
        <v>5.34</v>
      </c>
      <c r="O361" s="91">
        <v>1347000</v>
      </c>
      <c r="P361" s="91">
        <v>101.71561643652561</v>
      </c>
      <c r="Q361" s="91">
        <v>0</v>
      </c>
      <c r="R361" s="91">
        <v>5135.1698565431998</v>
      </c>
      <c r="S361" s="91">
        <v>0.13</v>
      </c>
      <c r="T361" s="91">
        <v>0.16</v>
      </c>
      <c r="U361" s="91">
        <f>R361/'סכום נכסי הקרן'!$C$42*100</f>
        <v>3.1028583073775522E-2</v>
      </c>
    </row>
    <row r="362" spans="2:21">
      <c r="B362" t="s">
        <v>1606</v>
      </c>
      <c r="C362" t="s">
        <v>1607</v>
      </c>
      <c r="D362" t="s">
        <v>1521</v>
      </c>
      <c r="E362" t="s">
        <v>1274</v>
      </c>
      <c r="F362" t="s">
        <v>1485</v>
      </c>
      <c r="G362" t="s">
        <v>1276</v>
      </c>
      <c r="H362" t="s">
        <v>1599</v>
      </c>
      <c r="I362" t="s">
        <v>236</v>
      </c>
      <c r="J362" t="s">
        <v>1608</v>
      </c>
      <c r="K362" s="91">
        <v>4.54</v>
      </c>
      <c r="L362" t="s">
        <v>109</v>
      </c>
      <c r="M362" s="91">
        <v>7.75</v>
      </c>
      <c r="N362" s="91">
        <v>13.3</v>
      </c>
      <c r="O362" s="91">
        <v>1690000</v>
      </c>
      <c r="P362" s="91">
        <v>81.068879999999993</v>
      </c>
      <c r="Q362" s="91">
        <v>0</v>
      </c>
      <c r="R362" s="91">
        <v>5135.0001418559996</v>
      </c>
      <c r="S362" s="91">
        <v>0.33</v>
      </c>
      <c r="T362" s="91">
        <v>0.16</v>
      </c>
      <c r="U362" s="91">
        <f>R362/'סכום נכסי הקרן'!$C$42*100</f>
        <v>3.1027557595277686E-2</v>
      </c>
    </row>
    <row r="363" spans="2:21">
      <c r="B363" t="s">
        <v>305</v>
      </c>
      <c r="C363" s="16"/>
      <c r="D363" s="16"/>
      <c r="E363" s="16"/>
      <c r="F363" s="16"/>
    </row>
    <row r="364" spans="2:21">
      <c r="B364" t="s">
        <v>447</v>
      </c>
      <c r="C364" s="16"/>
      <c r="D364" s="16"/>
      <c r="E364" s="16"/>
      <c r="F364" s="16"/>
    </row>
    <row r="365" spans="2:21">
      <c r="B365" t="s">
        <v>448</v>
      </c>
      <c r="C365" s="16"/>
      <c r="D365" s="16"/>
      <c r="E365" s="16"/>
      <c r="F365" s="16"/>
    </row>
    <row r="366" spans="2:21">
      <c r="B366" t="s">
        <v>449</v>
      </c>
      <c r="C366" s="16"/>
      <c r="D366" s="16"/>
      <c r="E366" s="16"/>
      <c r="F366" s="16"/>
    </row>
    <row r="367" spans="2:21">
      <c r="B367" t="s">
        <v>450</v>
      </c>
      <c r="C367" s="16"/>
      <c r="D367" s="16"/>
      <c r="E367" s="16"/>
      <c r="F367" s="16"/>
    </row>
    <row r="368" spans="2:21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A1:XFD3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F6" workbookViewId="0">
      <selection activeCell="O13" sqref="O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95">
        <v>43465</v>
      </c>
      <c r="E1" s="16"/>
      <c r="F1" s="16"/>
      <c r="G1" s="16"/>
    </row>
    <row r="2" spans="2:62">
      <c r="B2" s="2" t="s">
        <v>1</v>
      </c>
      <c r="C2" s="12" t="s">
        <v>218</v>
      </c>
      <c r="E2" s="16"/>
      <c r="F2" s="16"/>
      <c r="G2" s="16"/>
    </row>
    <row r="3" spans="2:62">
      <c r="B3" s="2" t="s">
        <v>2</v>
      </c>
      <c r="C3" s="26" t="s">
        <v>4471</v>
      </c>
      <c r="E3" s="16"/>
      <c r="F3" s="16"/>
      <c r="G3" s="16"/>
    </row>
    <row r="4" spans="2:62" s="1" customFormat="1">
      <c r="B4" s="2" t="s">
        <v>3</v>
      </c>
    </row>
    <row r="5" spans="2:62">
      <c r="B5" s="89" t="s">
        <v>219</v>
      </c>
      <c r="C5" t="s">
        <v>220</v>
      </c>
    </row>
    <row r="6" spans="2:62" ht="26.25" customHeight="1">
      <c r="B6" s="113" t="s">
        <v>69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  <c r="BJ6" s="19"/>
    </row>
    <row r="7" spans="2:62" ht="26.25" customHeight="1">
      <c r="B7" s="113" t="s">
        <v>92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  <c r="BF7" s="19"/>
      <c r="BJ7" s="19"/>
    </row>
    <row r="8" spans="2:62" s="19" customFormat="1" ht="78.75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90">
        <v>255518495.75999999</v>
      </c>
      <c r="J11" s="7"/>
      <c r="K11" s="90">
        <v>8114.0914190800004</v>
      </c>
      <c r="L11" s="90">
        <v>1884350.6920204188</v>
      </c>
      <c r="M11" s="7"/>
      <c r="N11" s="90">
        <v>100</v>
      </c>
      <c r="O11" s="90">
        <f>L11/'סכום נכסי הקרן'!$C$42*100</f>
        <v>11.385939242687657</v>
      </c>
      <c r="BF11" s="16"/>
      <c r="BG11" s="19"/>
      <c r="BH11" s="16"/>
      <c r="BJ11" s="16"/>
    </row>
    <row r="12" spans="2:62">
      <c r="B12" s="92" t="s">
        <v>228</v>
      </c>
      <c r="E12" s="16"/>
      <c r="F12" s="16"/>
      <c r="G12" s="16"/>
      <c r="I12" s="93">
        <v>252125865.93000001</v>
      </c>
      <c r="K12" s="93">
        <v>8055.1885400000001</v>
      </c>
      <c r="L12" s="93">
        <v>1432507.7566015541</v>
      </c>
      <c r="N12" s="93">
        <v>76.02</v>
      </c>
      <c r="O12" s="93">
        <f>L12/'סכום נכסי הקרן'!$C$42*100</f>
        <v>8.6557382075498257</v>
      </c>
    </row>
    <row r="13" spans="2:62">
      <c r="B13" s="92" t="s">
        <v>1609</v>
      </c>
      <c r="E13" s="16"/>
      <c r="F13" s="16"/>
      <c r="G13" s="16"/>
      <c r="I13" s="93">
        <v>219670864.52000001</v>
      </c>
      <c r="K13" s="93">
        <v>8055.1885400000001</v>
      </c>
      <c r="L13" s="93">
        <v>1034602.74465458</v>
      </c>
      <c r="N13" s="93">
        <v>54.9</v>
      </c>
      <c r="O13" s="93">
        <f>L13/'סכום נכסי הקרן'!$C$42*100</f>
        <v>6.2514499242836754</v>
      </c>
    </row>
    <row r="14" spans="2:62">
      <c r="B14" t="s">
        <v>1610</v>
      </c>
      <c r="C14" t="s">
        <v>1611</v>
      </c>
      <c r="D14" t="s">
        <v>103</v>
      </c>
      <c r="E14" t="s">
        <v>126</v>
      </c>
      <c r="F14" t="s">
        <v>926</v>
      </c>
      <c r="G14" t="s">
        <v>644</v>
      </c>
      <c r="H14" t="s">
        <v>105</v>
      </c>
      <c r="I14" s="91">
        <v>5125375.0599999996</v>
      </c>
      <c r="J14" s="91">
        <v>178.3</v>
      </c>
      <c r="K14" s="91">
        <v>0</v>
      </c>
      <c r="L14" s="91">
        <v>9138.5437319800003</v>
      </c>
      <c r="M14" s="91">
        <v>0.16</v>
      </c>
      <c r="N14" s="91">
        <v>0.48</v>
      </c>
      <c r="O14" s="91">
        <f>L14/'סכום נכסי הקרן'!$C$42*100</f>
        <v>5.5218438977196971E-2</v>
      </c>
    </row>
    <row r="15" spans="2:62">
      <c r="B15" t="s">
        <v>1612</v>
      </c>
      <c r="C15" t="s">
        <v>1613</v>
      </c>
      <c r="D15" t="s">
        <v>103</v>
      </c>
      <c r="E15" t="s">
        <v>126</v>
      </c>
      <c r="F15" t="s">
        <v>686</v>
      </c>
      <c r="G15" t="s">
        <v>644</v>
      </c>
      <c r="H15" t="s">
        <v>105</v>
      </c>
      <c r="I15" s="91">
        <v>71056.7</v>
      </c>
      <c r="J15" s="91">
        <v>56410</v>
      </c>
      <c r="K15" s="91">
        <v>0</v>
      </c>
      <c r="L15" s="91">
        <v>40083.084470000002</v>
      </c>
      <c r="M15" s="91">
        <v>0.56000000000000005</v>
      </c>
      <c r="N15" s="91">
        <v>2.13</v>
      </c>
      <c r="O15" s="91">
        <f>L15/'סכום נכסי הקרן'!$C$42*100</f>
        <v>0.24219672397901601</v>
      </c>
    </row>
    <row r="16" spans="2:62">
      <c r="B16" t="s">
        <v>1614</v>
      </c>
      <c r="C16" t="s">
        <v>1615</v>
      </c>
      <c r="D16" t="s">
        <v>103</v>
      </c>
      <c r="E16" t="s">
        <v>126</v>
      </c>
      <c r="F16" t="s">
        <v>1288</v>
      </c>
      <c r="G16" t="s">
        <v>1616</v>
      </c>
      <c r="H16" t="s">
        <v>105</v>
      </c>
      <c r="I16" s="91">
        <v>292988.57</v>
      </c>
      <c r="J16" s="91">
        <v>5865</v>
      </c>
      <c r="K16" s="91">
        <v>0</v>
      </c>
      <c r="L16" s="91">
        <v>17183.779630500001</v>
      </c>
      <c r="M16" s="91">
        <v>0.02</v>
      </c>
      <c r="N16" s="91">
        <v>0.91</v>
      </c>
      <c r="O16" s="91">
        <f>L16/'סכום נכסי הקרן'!$C$42*100</f>
        <v>0.10383071031370771</v>
      </c>
    </row>
    <row r="17" spans="2:15">
      <c r="B17" t="s">
        <v>1617</v>
      </c>
      <c r="C17" t="s">
        <v>1618</v>
      </c>
      <c r="D17" t="s">
        <v>103</v>
      </c>
      <c r="E17" t="s">
        <v>126</v>
      </c>
      <c r="F17" t="s">
        <v>1619</v>
      </c>
      <c r="G17" t="s">
        <v>1616</v>
      </c>
      <c r="H17" t="s">
        <v>105</v>
      </c>
      <c r="I17" s="91">
        <v>83326.95</v>
      </c>
      <c r="J17" s="91">
        <v>14580</v>
      </c>
      <c r="K17" s="91">
        <v>0</v>
      </c>
      <c r="L17" s="91">
        <v>12149.069310000001</v>
      </c>
      <c r="M17" s="91">
        <v>0.06</v>
      </c>
      <c r="N17" s="91">
        <v>0.64</v>
      </c>
      <c r="O17" s="91">
        <f>L17/'סכום נכסי הקרן'!$C$42*100</f>
        <v>7.3409140668260667E-2</v>
      </c>
    </row>
    <row r="18" spans="2:15">
      <c r="B18" t="s">
        <v>1620</v>
      </c>
      <c r="C18" t="s">
        <v>1621</v>
      </c>
      <c r="D18" t="s">
        <v>103</v>
      </c>
      <c r="E18" t="s">
        <v>126</v>
      </c>
      <c r="F18" t="s">
        <v>832</v>
      </c>
      <c r="G18" t="s">
        <v>636</v>
      </c>
      <c r="H18" t="s">
        <v>105</v>
      </c>
      <c r="I18" s="91">
        <v>766548.82</v>
      </c>
      <c r="J18" s="91">
        <v>1901</v>
      </c>
      <c r="K18" s="91">
        <v>0</v>
      </c>
      <c r="L18" s="91">
        <v>14572.0930682</v>
      </c>
      <c r="M18" s="91">
        <v>0.3</v>
      </c>
      <c r="N18" s="91">
        <v>0.77</v>
      </c>
      <c r="O18" s="91">
        <f>L18/'סכום נכסי הקרן'!$C$42*100</f>
        <v>8.8049940499885085E-2</v>
      </c>
    </row>
    <row r="19" spans="2:15">
      <c r="B19" t="s">
        <v>1622</v>
      </c>
      <c r="C19" t="s">
        <v>1623</v>
      </c>
      <c r="D19" t="s">
        <v>103</v>
      </c>
      <c r="E19" t="s">
        <v>126</v>
      </c>
      <c r="F19" t="s">
        <v>1624</v>
      </c>
      <c r="G19" t="s">
        <v>636</v>
      </c>
      <c r="H19" t="s">
        <v>105</v>
      </c>
      <c r="I19" s="91">
        <v>624839.63</v>
      </c>
      <c r="J19" s="91">
        <v>2459</v>
      </c>
      <c r="K19" s="91">
        <v>0</v>
      </c>
      <c r="L19" s="91">
        <v>15364.806501700001</v>
      </c>
      <c r="M19" s="91">
        <v>0.28000000000000003</v>
      </c>
      <c r="N19" s="91">
        <v>0.82</v>
      </c>
      <c r="O19" s="91">
        <f>L19/'סכום נכסי הקרן'!$C$42*100</f>
        <v>9.2839806329485935E-2</v>
      </c>
    </row>
    <row r="20" spans="2:15">
      <c r="B20" t="s">
        <v>1625</v>
      </c>
      <c r="C20" t="s">
        <v>1626</v>
      </c>
      <c r="D20" t="s">
        <v>103</v>
      </c>
      <c r="E20" t="s">
        <v>126</v>
      </c>
      <c r="F20" t="s">
        <v>1010</v>
      </c>
      <c r="G20" t="s">
        <v>1011</v>
      </c>
      <c r="H20" t="s">
        <v>105</v>
      </c>
      <c r="I20" s="91">
        <v>95020.78</v>
      </c>
      <c r="J20" s="91">
        <v>42880</v>
      </c>
      <c r="K20" s="91">
        <v>0</v>
      </c>
      <c r="L20" s="91">
        <v>40744.910464000001</v>
      </c>
      <c r="M20" s="91">
        <v>0.22</v>
      </c>
      <c r="N20" s="91">
        <v>2.16</v>
      </c>
      <c r="O20" s="91">
        <f>L20/'סכום נכסי הקרן'!$C$42*100</f>
        <v>0.24619571980756622</v>
      </c>
    </row>
    <row r="21" spans="2:15">
      <c r="B21" t="s">
        <v>1627</v>
      </c>
      <c r="C21" t="s">
        <v>1628</v>
      </c>
      <c r="D21" t="s">
        <v>103</v>
      </c>
      <c r="E21" t="s">
        <v>126</v>
      </c>
      <c r="F21" t="s">
        <v>655</v>
      </c>
      <c r="G21" t="s">
        <v>458</v>
      </c>
      <c r="H21" t="s">
        <v>105</v>
      </c>
      <c r="I21" s="91">
        <v>3665620.32</v>
      </c>
      <c r="J21" s="91">
        <v>1156</v>
      </c>
      <c r="K21" s="91">
        <v>0</v>
      </c>
      <c r="L21" s="91">
        <v>42374.5708992</v>
      </c>
      <c r="M21" s="91">
        <v>0.31</v>
      </c>
      <c r="N21" s="91">
        <v>2.25</v>
      </c>
      <c r="O21" s="91">
        <f>L21/'סכום נכסי הקרן'!$C$42*100</f>
        <v>0.25604272693844377</v>
      </c>
    </row>
    <row r="22" spans="2:15">
      <c r="B22" t="s">
        <v>1629</v>
      </c>
      <c r="C22" t="s">
        <v>1630</v>
      </c>
      <c r="D22" t="s">
        <v>103</v>
      </c>
      <c r="E22" t="s">
        <v>126</v>
      </c>
      <c r="F22" t="s">
        <v>1631</v>
      </c>
      <c r="G22" t="s">
        <v>458</v>
      </c>
      <c r="H22" t="s">
        <v>105</v>
      </c>
      <c r="I22" s="91">
        <v>5213931.9000000004</v>
      </c>
      <c r="J22" s="91">
        <v>2365</v>
      </c>
      <c r="K22" s="91">
        <v>0</v>
      </c>
      <c r="L22" s="91">
        <v>123309.489435</v>
      </c>
      <c r="M22" s="91">
        <v>0.39</v>
      </c>
      <c r="N22" s="91">
        <v>6.54</v>
      </c>
      <c r="O22" s="91">
        <f>L22/'סכום נכסי הקרן'!$C$42*100</f>
        <v>0.74508124241372997</v>
      </c>
    </row>
    <row r="23" spans="2:15">
      <c r="B23" t="s">
        <v>1632</v>
      </c>
      <c r="C23" t="s">
        <v>1633</v>
      </c>
      <c r="D23" t="s">
        <v>103</v>
      </c>
      <c r="E23" t="s">
        <v>126</v>
      </c>
      <c r="F23" t="s">
        <v>457</v>
      </c>
      <c r="G23" t="s">
        <v>458</v>
      </c>
      <c r="H23" t="s">
        <v>105</v>
      </c>
      <c r="I23" s="91">
        <v>5625485.3799999999</v>
      </c>
      <c r="J23" s="91">
        <v>2260</v>
      </c>
      <c r="K23" s="91">
        <v>0</v>
      </c>
      <c r="L23" s="91">
        <v>127135.96958800001</v>
      </c>
      <c r="M23" s="91">
        <v>0.37</v>
      </c>
      <c r="N23" s="91">
        <v>6.75</v>
      </c>
      <c r="O23" s="91">
        <f>L23/'סכום נכסי הקרן'!$C$42*100</f>
        <v>0.76820224145064175</v>
      </c>
    </row>
    <row r="24" spans="2:15">
      <c r="B24" t="s">
        <v>1634</v>
      </c>
      <c r="C24" t="s">
        <v>1635</v>
      </c>
      <c r="D24" t="s">
        <v>103</v>
      </c>
      <c r="E24" t="s">
        <v>126</v>
      </c>
      <c r="F24" t="s">
        <v>845</v>
      </c>
      <c r="G24" t="s">
        <v>458</v>
      </c>
      <c r="H24" t="s">
        <v>105</v>
      </c>
      <c r="I24" s="91">
        <v>931316.88</v>
      </c>
      <c r="J24" s="91">
        <v>6314</v>
      </c>
      <c r="K24" s="91">
        <v>0</v>
      </c>
      <c r="L24" s="91">
        <v>58803.347803199998</v>
      </c>
      <c r="M24" s="91">
        <v>0.4</v>
      </c>
      <c r="N24" s="91">
        <v>3.12</v>
      </c>
      <c r="O24" s="91">
        <f>L24/'סכום נכסי הקרן'!$C$42*100</f>
        <v>0.35531143337018012</v>
      </c>
    </row>
    <row r="25" spans="2:15">
      <c r="B25" t="s">
        <v>1636</v>
      </c>
      <c r="C25" t="s">
        <v>1637</v>
      </c>
      <c r="D25" t="s">
        <v>103</v>
      </c>
      <c r="E25" t="s">
        <v>126</v>
      </c>
      <c r="F25" t="s">
        <v>813</v>
      </c>
      <c r="G25" t="s">
        <v>458</v>
      </c>
      <c r="H25" t="s">
        <v>105</v>
      </c>
      <c r="I25" s="91">
        <v>295120.44</v>
      </c>
      <c r="J25" s="91">
        <v>7860</v>
      </c>
      <c r="K25" s="91">
        <v>0</v>
      </c>
      <c r="L25" s="91">
        <v>23196.466584000002</v>
      </c>
      <c r="M25" s="91">
        <v>0.28999999999999998</v>
      </c>
      <c r="N25" s="91">
        <v>1.23</v>
      </c>
      <c r="O25" s="91">
        <f>L25/'סכום נכסי הקרן'!$C$42*100</f>
        <v>0.14016157411085375</v>
      </c>
    </row>
    <row r="26" spans="2:15">
      <c r="B26" t="s">
        <v>1638</v>
      </c>
      <c r="C26" t="s">
        <v>1639</v>
      </c>
      <c r="D26" t="s">
        <v>103</v>
      </c>
      <c r="E26" t="s">
        <v>126</v>
      </c>
      <c r="F26" t="s">
        <v>1640</v>
      </c>
      <c r="G26" t="s">
        <v>893</v>
      </c>
      <c r="H26" t="s">
        <v>105</v>
      </c>
      <c r="I26" s="91">
        <v>11295.04</v>
      </c>
      <c r="J26" s="91">
        <v>99250</v>
      </c>
      <c r="K26" s="91">
        <v>0</v>
      </c>
      <c r="L26" s="91">
        <v>11210.3272</v>
      </c>
      <c r="M26" s="91">
        <v>0.15</v>
      </c>
      <c r="N26" s="91">
        <v>0.59</v>
      </c>
      <c r="O26" s="91">
        <f>L26/'סכום נכסי הקרן'!$C$42*100</f>
        <v>6.7736915920354454E-2</v>
      </c>
    </row>
    <row r="27" spans="2:15">
      <c r="B27" t="s">
        <v>1641</v>
      </c>
      <c r="C27" t="s">
        <v>1642</v>
      </c>
      <c r="D27" t="s">
        <v>103</v>
      </c>
      <c r="E27" t="s">
        <v>126</v>
      </c>
      <c r="F27" t="s">
        <v>1643</v>
      </c>
      <c r="G27" t="s">
        <v>1259</v>
      </c>
      <c r="H27" t="s">
        <v>105</v>
      </c>
      <c r="I27" s="91">
        <v>5443492.9100000001</v>
      </c>
      <c r="J27" s="91">
        <v>982</v>
      </c>
      <c r="K27" s="91">
        <v>602.86653000000001</v>
      </c>
      <c r="L27" s="91">
        <v>54057.966906200003</v>
      </c>
      <c r="M27" s="91">
        <v>0.46</v>
      </c>
      <c r="N27" s="91">
        <v>2.87</v>
      </c>
      <c r="O27" s="91">
        <f>L27/'סכום נכסי הקרן'!$C$42*100</f>
        <v>0.32663809840898961</v>
      </c>
    </row>
    <row r="28" spans="2:15">
      <c r="B28" t="s">
        <v>1644</v>
      </c>
      <c r="C28" t="s">
        <v>1645</v>
      </c>
      <c r="D28" t="s">
        <v>103</v>
      </c>
      <c r="E28" t="s">
        <v>126</v>
      </c>
      <c r="F28" t="s">
        <v>1258</v>
      </c>
      <c r="G28" t="s">
        <v>1259</v>
      </c>
      <c r="H28" t="s">
        <v>105</v>
      </c>
      <c r="I28" s="91">
        <v>174431599.69999999</v>
      </c>
      <c r="J28" s="91">
        <v>37.200000000000003</v>
      </c>
      <c r="K28" s="91">
        <v>7336.0697899999996</v>
      </c>
      <c r="L28" s="91">
        <v>72224.624878400005</v>
      </c>
      <c r="M28" s="91">
        <v>1.35</v>
      </c>
      <c r="N28" s="91">
        <v>3.83</v>
      </c>
      <c r="O28" s="91">
        <f>L28/'סכום נכסי הקרן'!$C$42*100</f>
        <v>0.43640772079938234</v>
      </c>
    </row>
    <row r="29" spans="2:15">
      <c r="B29" t="s">
        <v>1646</v>
      </c>
      <c r="C29" t="s">
        <v>1647</v>
      </c>
      <c r="D29" t="s">
        <v>103</v>
      </c>
      <c r="E29" t="s">
        <v>126</v>
      </c>
      <c r="F29" t="s">
        <v>1064</v>
      </c>
      <c r="G29" t="s">
        <v>694</v>
      </c>
      <c r="H29" t="s">
        <v>105</v>
      </c>
      <c r="I29" s="91">
        <v>3613464.12</v>
      </c>
      <c r="J29" s="91">
        <v>2120</v>
      </c>
      <c r="K29" s="91">
        <v>0</v>
      </c>
      <c r="L29" s="91">
        <v>76605.439343999999</v>
      </c>
      <c r="M29" s="91">
        <v>0.28000000000000003</v>
      </c>
      <c r="N29" s="91">
        <v>4.07</v>
      </c>
      <c r="O29" s="91">
        <f>L29/'סכום נכסי הקרן'!$C$42*100</f>
        <v>0.46287821143046931</v>
      </c>
    </row>
    <row r="30" spans="2:15">
      <c r="B30" t="s">
        <v>1648</v>
      </c>
      <c r="C30" t="s">
        <v>1649</v>
      </c>
      <c r="D30" t="s">
        <v>103</v>
      </c>
      <c r="E30" t="s">
        <v>126</v>
      </c>
      <c r="F30" t="s">
        <v>1650</v>
      </c>
      <c r="G30" t="s">
        <v>1651</v>
      </c>
      <c r="H30" t="s">
        <v>105</v>
      </c>
      <c r="I30" s="91">
        <v>106543.97</v>
      </c>
      <c r="J30" s="91">
        <v>5600</v>
      </c>
      <c r="K30" s="91">
        <v>0</v>
      </c>
      <c r="L30" s="91">
        <v>5966.4623199999996</v>
      </c>
      <c r="M30" s="91">
        <v>0.1</v>
      </c>
      <c r="N30" s="91">
        <v>0.32</v>
      </c>
      <c r="O30" s="91">
        <f>L30/'סכום נכסי הקרן'!$C$42*100</f>
        <v>3.6051557577356258E-2</v>
      </c>
    </row>
    <row r="31" spans="2:15">
      <c r="B31" t="s">
        <v>1652</v>
      </c>
      <c r="C31" t="s">
        <v>1653</v>
      </c>
      <c r="D31" t="s">
        <v>103</v>
      </c>
      <c r="E31" t="s">
        <v>126</v>
      </c>
      <c r="F31" t="s">
        <v>1654</v>
      </c>
      <c r="G31" t="s">
        <v>1038</v>
      </c>
      <c r="H31" t="s">
        <v>105</v>
      </c>
      <c r="I31" s="91">
        <v>43110.36</v>
      </c>
      <c r="J31" s="91">
        <v>49950</v>
      </c>
      <c r="K31" s="91">
        <v>116.25221999999999</v>
      </c>
      <c r="L31" s="91">
        <v>21649.877039999999</v>
      </c>
      <c r="M31" s="91">
        <v>0.03</v>
      </c>
      <c r="N31" s="91">
        <v>1.1499999999999999</v>
      </c>
      <c r="O31" s="91">
        <f>L31/'סכום נכסי הקרן'!$C$42*100</f>
        <v>0.1308165118271028</v>
      </c>
    </row>
    <row r="32" spans="2:15">
      <c r="B32" t="s">
        <v>1655</v>
      </c>
      <c r="C32" t="s">
        <v>1656</v>
      </c>
      <c r="D32" t="s">
        <v>103</v>
      </c>
      <c r="E32" t="s">
        <v>126</v>
      </c>
      <c r="F32" t="s">
        <v>1037</v>
      </c>
      <c r="G32" t="s">
        <v>1038</v>
      </c>
      <c r="H32" t="s">
        <v>105</v>
      </c>
      <c r="I32" s="91">
        <v>504687.46</v>
      </c>
      <c r="J32" s="91">
        <v>8485</v>
      </c>
      <c r="K32" s="91">
        <v>0</v>
      </c>
      <c r="L32" s="91">
        <v>42822.730981000001</v>
      </c>
      <c r="M32" s="91">
        <v>0.43</v>
      </c>
      <c r="N32" s="91">
        <v>2.27</v>
      </c>
      <c r="O32" s="91">
        <f>L32/'סכום נכסי הקרן'!$C$42*100</f>
        <v>0.25875067481883623</v>
      </c>
    </row>
    <row r="33" spans="2:15">
      <c r="B33" t="s">
        <v>1657</v>
      </c>
      <c r="C33" t="s">
        <v>1658</v>
      </c>
      <c r="D33" t="s">
        <v>103</v>
      </c>
      <c r="E33" t="s">
        <v>126</v>
      </c>
      <c r="F33" t="s">
        <v>671</v>
      </c>
      <c r="G33" t="s">
        <v>672</v>
      </c>
      <c r="H33" t="s">
        <v>105</v>
      </c>
      <c r="I33" s="91">
        <v>869279.49</v>
      </c>
      <c r="J33" s="91">
        <v>2455</v>
      </c>
      <c r="K33" s="91">
        <v>0</v>
      </c>
      <c r="L33" s="91">
        <v>21340.8114795</v>
      </c>
      <c r="M33" s="91">
        <v>0.35</v>
      </c>
      <c r="N33" s="91">
        <v>1.1299999999999999</v>
      </c>
      <c r="O33" s="91">
        <f>L33/'סכום נכסי הקרן'!$C$42*100</f>
        <v>0.12894902415150081</v>
      </c>
    </row>
    <row r="34" spans="2:15">
      <c r="B34" t="s">
        <v>1659</v>
      </c>
      <c r="C34" t="s">
        <v>1660</v>
      </c>
      <c r="D34" t="s">
        <v>103</v>
      </c>
      <c r="E34" t="s">
        <v>126</v>
      </c>
      <c r="F34" t="s">
        <v>541</v>
      </c>
      <c r="G34" t="s">
        <v>505</v>
      </c>
      <c r="H34" t="s">
        <v>105</v>
      </c>
      <c r="I34" s="91">
        <v>231998.4</v>
      </c>
      <c r="J34" s="91">
        <v>4593</v>
      </c>
      <c r="K34" s="91">
        <v>0</v>
      </c>
      <c r="L34" s="91">
        <v>10655.686512</v>
      </c>
      <c r="M34" s="91">
        <v>0.18</v>
      </c>
      <c r="N34" s="91">
        <v>0.56999999999999995</v>
      </c>
      <c r="O34" s="91">
        <f>L34/'סכום נכסי הקרן'!$C$42*100</f>
        <v>6.4385573093441811E-2</v>
      </c>
    </row>
    <row r="35" spans="2:15">
      <c r="B35" t="s">
        <v>1661</v>
      </c>
      <c r="C35" t="s">
        <v>1662</v>
      </c>
      <c r="D35" t="s">
        <v>103</v>
      </c>
      <c r="E35" t="s">
        <v>126</v>
      </c>
      <c r="F35" t="s">
        <v>546</v>
      </c>
      <c r="G35" t="s">
        <v>505</v>
      </c>
      <c r="H35" t="s">
        <v>105</v>
      </c>
      <c r="I35" s="91">
        <v>586405.82999999996</v>
      </c>
      <c r="J35" s="91">
        <v>1814</v>
      </c>
      <c r="K35" s="91">
        <v>0</v>
      </c>
      <c r="L35" s="91">
        <v>10637.401756200001</v>
      </c>
      <c r="M35" s="91">
        <v>0.17</v>
      </c>
      <c r="N35" s="91">
        <v>0.56000000000000005</v>
      </c>
      <c r="O35" s="91">
        <f>L35/'סכום נכסי הקרן'!$C$42*100</f>
        <v>6.4275089880583516E-2</v>
      </c>
    </row>
    <row r="36" spans="2:15">
      <c r="B36" t="s">
        <v>1663</v>
      </c>
      <c r="C36" t="s">
        <v>1664</v>
      </c>
      <c r="D36" t="s">
        <v>103</v>
      </c>
      <c r="E36" t="s">
        <v>126</v>
      </c>
      <c r="F36" t="s">
        <v>567</v>
      </c>
      <c r="G36" t="s">
        <v>505</v>
      </c>
      <c r="H36" t="s">
        <v>105</v>
      </c>
      <c r="I36" s="91">
        <v>188428.59</v>
      </c>
      <c r="J36" s="91">
        <v>15580</v>
      </c>
      <c r="K36" s="91">
        <v>0</v>
      </c>
      <c r="L36" s="91">
        <v>29357.174321999999</v>
      </c>
      <c r="M36" s="91">
        <v>0.42</v>
      </c>
      <c r="N36" s="91">
        <v>1.56</v>
      </c>
      <c r="O36" s="91">
        <f>L36/'סכום נכסי הקרן'!$C$42*100</f>
        <v>0.17738683387479562</v>
      </c>
    </row>
    <row r="37" spans="2:15">
      <c r="B37" t="s">
        <v>1665</v>
      </c>
      <c r="C37" t="s">
        <v>1666</v>
      </c>
      <c r="D37" t="s">
        <v>103</v>
      </c>
      <c r="E37" t="s">
        <v>126</v>
      </c>
      <c r="F37" t="s">
        <v>504</v>
      </c>
      <c r="G37" t="s">
        <v>505</v>
      </c>
      <c r="H37" t="s">
        <v>105</v>
      </c>
      <c r="I37" s="91">
        <v>407245.21</v>
      </c>
      <c r="J37" s="91">
        <v>17850</v>
      </c>
      <c r="K37" s="91">
        <v>0</v>
      </c>
      <c r="L37" s="91">
        <v>72693.269985000006</v>
      </c>
      <c r="M37" s="91">
        <v>0.34</v>
      </c>
      <c r="N37" s="91">
        <v>3.86</v>
      </c>
      <c r="O37" s="91">
        <f>L37/'סכום נכסי הקרן'!$C$42*100</f>
        <v>0.43923944672636955</v>
      </c>
    </row>
    <row r="38" spans="2:15">
      <c r="B38" t="s">
        <v>1667</v>
      </c>
      <c r="C38" t="s">
        <v>1668</v>
      </c>
      <c r="D38" t="s">
        <v>103</v>
      </c>
      <c r="E38" t="s">
        <v>126</v>
      </c>
      <c r="F38" t="s">
        <v>1669</v>
      </c>
      <c r="G38" t="s">
        <v>128</v>
      </c>
      <c r="H38" t="s">
        <v>105</v>
      </c>
      <c r="I38" s="91">
        <v>155840.07</v>
      </c>
      <c r="J38" s="91">
        <v>19750</v>
      </c>
      <c r="K38" s="91">
        <v>0</v>
      </c>
      <c r="L38" s="91">
        <v>30778.413825</v>
      </c>
      <c r="M38" s="91">
        <v>0.31</v>
      </c>
      <c r="N38" s="91">
        <v>1.63</v>
      </c>
      <c r="O38" s="91">
        <f>L38/'סכום נכסי הקרן'!$C$42*100</f>
        <v>0.18597448515382317</v>
      </c>
    </row>
    <row r="39" spans="2:15">
      <c r="B39" t="s">
        <v>1670</v>
      </c>
      <c r="C39" t="s">
        <v>1671</v>
      </c>
      <c r="D39" t="s">
        <v>103</v>
      </c>
      <c r="E39" t="s">
        <v>126</v>
      </c>
      <c r="F39" t="s">
        <v>1672</v>
      </c>
      <c r="G39" t="s">
        <v>132</v>
      </c>
      <c r="H39" t="s">
        <v>105</v>
      </c>
      <c r="I39" s="91">
        <v>32616.87</v>
      </c>
      <c r="J39" s="91">
        <v>40220</v>
      </c>
      <c r="K39" s="91">
        <v>0</v>
      </c>
      <c r="L39" s="91">
        <v>13118.505114</v>
      </c>
      <c r="M39" s="91">
        <v>0.04</v>
      </c>
      <c r="N39" s="91">
        <v>0.7</v>
      </c>
      <c r="O39" s="91">
        <f>L39/'סכום נכסי הקרן'!$C$42*100</f>
        <v>7.9266827993009686E-2</v>
      </c>
    </row>
    <row r="40" spans="2:15">
      <c r="B40" t="s">
        <v>1673</v>
      </c>
      <c r="C40" t="s">
        <v>1674</v>
      </c>
      <c r="D40" t="s">
        <v>103</v>
      </c>
      <c r="E40" t="s">
        <v>126</v>
      </c>
      <c r="F40" t="s">
        <v>597</v>
      </c>
      <c r="G40" t="s">
        <v>135</v>
      </c>
      <c r="H40" t="s">
        <v>105</v>
      </c>
      <c r="I40" s="91">
        <v>10254225.07</v>
      </c>
      <c r="J40" s="91">
        <v>365</v>
      </c>
      <c r="K40" s="91">
        <v>0</v>
      </c>
      <c r="L40" s="91">
        <v>37427.921505500002</v>
      </c>
      <c r="M40" s="91">
        <v>0.37</v>
      </c>
      <c r="N40" s="91">
        <v>1.99</v>
      </c>
      <c r="O40" s="91">
        <f>L40/'סכום נכסי הקרן'!$C$42*100</f>
        <v>0.22615325376869286</v>
      </c>
    </row>
    <row r="41" spans="2:15">
      <c r="B41" s="92" t="s">
        <v>1675</v>
      </c>
      <c r="E41" s="16"/>
      <c r="F41" s="16"/>
      <c r="G41" s="16"/>
      <c r="I41" s="93">
        <v>22203389.640000001</v>
      </c>
      <c r="K41" s="93">
        <v>0</v>
      </c>
      <c r="L41" s="93">
        <v>344079.15418458002</v>
      </c>
      <c r="N41" s="93">
        <v>18.260000000000002</v>
      </c>
      <c r="O41" s="93">
        <f>L41/'סכום נכסי הקרן'!$C$42*100</f>
        <v>2.0790526735872237</v>
      </c>
    </row>
    <row r="42" spans="2:15">
      <c r="B42" t="s">
        <v>1676</v>
      </c>
      <c r="C42" t="s">
        <v>1677</v>
      </c>
      <c r="D42" t="s">
        <v>103</v>
      </c>
      <c r="E42" t="s">
        <v>126</v>
      </c>
      <c r="F42" t="s">
        <v>1678</v>
      </c>
      <c r="G42" t="s">
        <v>1085</v>
      </c>
      <c r="H42" t="s">
        <v>105</v>
      </c>
      <c r="I42" s="91">
        <v>140226.84</v>
      </c>
      <c r="J42" s="91">
        <v>3942</v>
      </c>
      <c r="K42" s="91">
        <v>0</v>
      </c>
      <c r="L42" s="91">
        <v>5527.7420327999998</v>
      </c>
      <c r="M42" s="91">
        <v>0.56999999999999995</v>
      </c>
      <c r="N42" s="91">
        <v>0.28999999999999998</v>
      </c>
      <c r="O42" s="91">
        <f>L42/'סכום נכסי הקרן'!$C$42*100</f>
        <v>3.3400648404373318E-2</v>
      </c>
    </row>
    <row r="43" spans="2:15">
      <c r="B43" t="s">
        <v>1679</v>
      </c>
      <c r="C43" t="s">
        <v>1680</v>
      </c>
      <c r="D43" t="s">
        <v>103</v>
      </c>
      <c r="E43" t="s">
        <v>126</v>
      </c>
      <c r="F43" t="s">
        <v>1681</v>
      </c>
      <c r="G43" t="s">
        <v>1085</v>
      </c>
      <c r="H43" t="s">
        <v>105</v>
      </c>
      <c r="I43" s="91">
        <v>813504.62</v>
      </c>
      <c r="J43" s="91">
        <v>2136</v>
      </c>
      <c r="K43" s="91">
        <v>0</v>
      </c>
      <c r="L43" s="91">
        <v>17376.458683199999</v>
      </c>
      <c r="M43" s="91">
        <v>0.76</v>
      </c>
      <c r="N43" s="91">
        <v>0.92</v>
      </c>
      <c r="O43" s="91">
        <f>L43/'סכום נכסי הקרן'!$C$42*100</f>
        <v>0.10499494794562565</v>
      </c>
    </row>
    <row r="44" spans="2:15">
      <c r="B44" t="s">
        <v>1682</v>
      </c>
      <c r="C44" t="s">
        <v>1683</v>
      </c>
      <c r="D44" t="s">
        <v>103</v>
      </c>
      <c r="E44" t="s">
        <v>126</v>
      </c>
      <c r="F44" t="s">
        <v>1227</v>
      </c>
      <c r="G44" t="s">
        <v>644</v>
      </c>
      <c r="H44" t="s">
        <v>105</v>
      </c>
      <c r="I44" s="91">
        <v>774221.27</v>
      </c>
      <c r="J44" s="91">
        <v>1929</v>
      </c>
      <c r="K44" s="91">
        <v>0</v>
      </c>
      <c r="L44" s="91">
        <v>14934.7282983</v>
      </c>
      <c r="M44" s="91">
        <v>0.59</v>
      </c>
      <c r="N44" s="91">
        <v>0.79</v>
      </c>
      <c r="O44" s="91">
        <f>L44/'סכום נכסי הקרן'!$C$42*100</f>
        <v>9.0241115802158337E-2</v>
      </c>
    </row>
    <row r="45" spans="2:15">
      <c r="B45" t="s">
        <v>1684</v>
      </c>
      <c r="C45" t="s">
        <v>1685</v>
      </c>
      <c r="D45" t="s">
        <v>103</v>
      </c>
      <c r="E45" t="s">
        <v>126</v>
      </c>
      <c r="F45" t="s">
        <v>1686</v>
      </c>
      <c r="G45" t="s">
        <v>1616</v>
      </c>
      <c r="H45" t="s">
        <v>105</v>
      </c>
      <c r="I45" s="91">
        <v>103786.3</v>
      </c>
      <c r="J45" s="91">
        <v>1869</v>
      </c>
      <c r="K45" s="91">
        <v>0</v>
      </c>
      <c r="L45" s="91">
        <v>1939.7659470000001</v>
      </c>
      <c r="M45" s="91">
        <v>0.26</v>
      </c>
      <c r="N45" s="91">
        <v>0.1</v>
      </c>
      <c r="O45" s="91">
        <f>L45/'סכום נכסי הקרן'!$C$42*100</f>
        <v>1.1720778574340429E-2</v>
      </c>
    </row>
    <row r="46" spans="2:15">
      <c r="B46" t="s">
        <v>1687</v>
      </c>
      <c r="C46" t="s">
        <v>1688</v>
      </c>
      <c r="D46" t="s">
        <v>103</v>
      </c>
      <c r="E46" t="s">
        <v>126</v>
      </c>
      <c r="F46" t="s">
        <v>1689</v>
      </c>
      <c r="G46" t="s">
        <v>636</v>
      </c>
      <c r="H46" t="s">
        <v>105</v>
      </c>
      <c r="I46" s="91">
        <v>58479.06</v>
      </c>
      <c r="J46" s="91">
        <v>19160</v>
      </c>
      <c r="K46" s="91">
        <v>0</v>
      </c>
      <c r="L46" s="91">
        <v>11204.587896000001</v>
      </c>
      <c r="M46" s="91">
        <v>0.4</v>
      </c>
      <c r="N46" s="91">
        <v>0.59</v>
      </c>
      <c r="O46" s="91">
        <f>L46/'סכום נכסי הקרן'!$C$42*100</f>
        <v>6.7702236936810656E-2</v>
      </c>
    </row>
    <row r="47" spans="2:15">
      <c r="B47" t="s">
        <v>1690</v>
      </c>
      <c r="C47" t="s">
        <v>1691</v>
      </c>
      <c r="D47" t="s">
        <v>103</v>
      </c>
      <c r="E47" t="s">
        <v>126</v>
      </c>
      <c r="F47" t="s">
        <v>1692</v>
      </c>
      <c r="G47" t="s">
        <v>636</v>
      </c>
      <c r="H47" t="s">
        <v>105</v>
      </c>
      <c r="I47" s="91">
        <v>208142.02</v>
      </c>
      <c r="J47" s="91">
        <v>5268</v>
      </c>
      <c r="K47" s="91">
        <v>0</v>
      </c>
      <c r="L47" s="91">
        <v>10964.9216136</v>
      </c>
      <c r="M47" s="91">
        <v>0.37</v>
      </c>
      <c r="N47" s="91">
        <v>0.57999999999999996</v>
      </c>
      <c r="O47" s="91">
        <f>L47/'סכום נכסי הקרן'!$C$42*100</f>
        <v>6.6254085198663992E-2</v>
      </c>
    </row>
    <row r="48" spans="2:15">
      <c r="B48" t="s">
        <v>1693</v>
      </c>
      <c r="C48" t="s">
        <v>1694</v>
      </c>
      <c r="D48" t="s">
        <v>103</v>
      </c>
      <c r="E48" t="s">
        <v>126</v>
      </c>
      <c r="F48" t="s">
        <v>779</v>
      </c>
      <c r="G48" t="s">
        <v>636</v>
      </c>
      <c r="H48" t="s">
        <v>105</v>
      </c>
      <c r="I48" s="91">
        <v>191931.37</v>
      </c>
      <c r="J48" s="91">
        <v>3975</v>
      </c>
      <c r="K48" s="91">
        <v>0</v>
      </c>
      <c r="L48" s="91">
        <v>7629.2719575000001</v>
      </c>
      <c r="M48" s="91">
        <v>0.3</v>
      </c>
      <c r="N48" s="91">
        <v>0.4</v>
      </c>
      <c r="O48" s="91">
        <f>L48/'סכום נכסי הקרן'!$C$42*100</f>
        <v>4.6098864368445507E-2</v>
      </c>
    </row>
    <row r="49" spans="2:15">
      <c r="B49" t="s">
        <v>1695</v>
      </c>
      <c r="C49" t="s">
        <v>1696</v>
      </c>
      <c r="D49" t="s">
        <v>103</v>
      </c>
      <c r="E49" t="s">
        <v>126</v>
      </c>
      <c r="F49" t="s">
        <v>1084</v>
      </c>
      <c r="G49" t="s">
        <v>893</v>
      </c>
      <c r="H49" t="s">
        <v>105</v>
      </c>
      <c r="I49" s="91">
        <v>23936.09</v>
      </c>
      <c r="J49" s="91">
        <v>89700</v>
      </c>
      <c r="K49" s="91">
        <v>0</v>
      </c>
      <c r="L49" s="91">
        <v>21470.672729999998</v>
      </c>
      <c r="M49" s="91">
        <v>0.63</v>
      </c>
      <c r="N49" s="91">
        <v>1.1399999999999999</v>
      </c>
      <c r="O49" s="91">
        <f>L49/'סכום נכסי הקרן'!$C$42*100</f>
        <v>0.1297336935415638</v>
      </c>
    </row>
    <row r="50" spans="2:15">
      <c r="B50" t="s">
        <v>1697</v>
      </c>
      <c r="C50" t="s">
        <v>1698</v>
      </c>
      <c r="D50" t="s">
        <v>103</v>
      </c>
      <c r="E50" t="s">
        <v>126</v>
      </c>
      <c r="F50" t="s">
        <v>1699</v>
      </c>
      <c r="G50" t="s">
        <v>893</v>
      </c>
      <c r="H50" t="s">
        <v>105</v>
      </c>
      <c r="I50" s="91">
        <v>29488.47</v>
      </c>
      <c r="J50" s="91">
        <v>21080</v>
      </c>
      <c r="K50" s="91">
        <v>0</v>
      </c>
      <c r="L50" s="91">
        <v>6216.169476</v>
      </c>
      <c r="M50" s="91">
        <v>0.17</v>
      </c>
      <c r="N50" s="91">
        <v>0.33</v>
      </c>
      <c r="O50" s="91">
        <f>L50/'סכום נכסי הקרן'!$C$42*100</f>
        <v>3.7560379963083132E-2</v>
      </c>
    </row>
    <row r="51" spans="2:15">
      <c r="B51" t="s">
        <v>1700</v>
      </c>
      <c r="C51" t="s">
        <v>1701</v>
      </c>
      <c r="D51" t="s">
        <v>103</v>
      </c>
      <c r="E51" t="s">
        <v>126</v>
      </c>
      <c r="F51" t="s">
        <v>1702</v>
      </c>
      <c r="G51" t="s">
        <v>1259</v>
      </c>
      <c r="H51" t="s">
        <v>105</v>
      </c>
      <c r="I51" s="91">
        <v>558531.67000000004</v>
      </c>
      <c r="J51" s="91">
        <v>2380</v>
      </c>
      <c r="K51" s="91">
        <v>0</v>
      </c>
      <c r="L51" s="91">
        <v>13293.053746</v>
      </c>
      <c r="M51" s="91">
        <v>0.56999999999999995</v>
      </c>
      <c r="N51" s="91">
        <v>0.71</v>
      </c>
      <c r="O51" s="91">
        <f>L51/'סכום נכסי הקרן'!$C$42*100</f>
        <v>8.032151496145043E-2</v>
      </c>
    </row>
    <row r="52" spans="2:15">
      <c r="B52" t="s">
        <v>1703</v>
      </c>
      <c r="C52" t="s">
        <v>1704</v>
      </c>
      <c r="D52" t="s">
        <v>103</v>
      </c>
      <c r="E52" t="s">
        <v>126</v>
      </c>
      <c r="F52" t="s">
        <v>1705</v>
      </c>
      <c r="G52" t="s">
        <v>1259</v>
      </c>
      <c r="H52" t="s">
        <v>105</v>
      </c>
      <c r="I52" s="91">
        <v>5326640.43</v>
      </c>
      <c r="J52" s="91">
        <v>254.6</v>
      </c>
      <c r="K52" s="91">
        <v>0</v>
      </c>
      <c r="L52" s="91">
        <v>13561.62653478</v>
      </c>
      <c r="M52" s="91">
        <v>0.47</v>
      </c>
      <c r="N52" s="91">
        <v>0.72</v>
      </c>
      <c r="O52" s="91">
        <f>L52/'סכום נכסי הקרן'!$C$42*100</f>
        <v>8.1944330432178705E-2</v>
      </c>
    </row>
    <row r="53" spans="2:15">
      <c r="B53" t="s">
        <v>1706</v>
      </c>
      <c r="C53" t="s">
        <v>1707</v>
      </c>
      <c r="D53" t="s">
        <v>103</v>
      </c>
      <c r="E53" t="s">
        <v>126</v>
      </c>
      <c r="F53" t="s">
        <v>1263</v>
      </c>
      <c r="G53" t="s">
        <v>1259</v>
      </c>
      <c r="H53" t="s">
        <v>105</v>
      </c>
      <c r="I53" s="91">
        <v>451968.57</v>
      </c>
      <c r="J53" s="91">
        <v>1524</v>
      </c>
      <c r="K53" s="91">
        <v>0</v>
      </c>
      <c r="L53" s="91">
        <v>6888.0010068000001</v>
      </c>
      <c r="M53" s="91">
        <v>0.51</v>
      </c>
      <c r="N53" s="91">
        <v>0.37</v>
      </c>
      <c r="O53" s="91">
        <f>L53/'סכום נכסי הקרן'!$C$42*100</f>
        <v>4.161983292128426E-2</v>
      </c>
    </row>
    <row r="54" spans="2:15">
      <c r="B54" t="s">
        <v>1708</v>
      </c>
      <c r="C54" t="s">
        <v>1709</v>
      </c>
      <c r="D54" t="s">
        <v>103</v>
      </c>
      <c r="E54" t="s">
        <v>126</v>
      </c>
      <c r="F54" t="s">
        <v>1710</v>
      </c>
      <c r="G54" t="s">
        <v>1711</v>
      </c>
      <c r="H54" t="s">
        <v>105</v>
      </c>
      <c r="I54" s="91">
        <v>21674.98</v>
      </c>
      <c r="J54" s="91">
        <v>17500</v>
      </c>
      <c r="K54" s="91">
        <v>0</v>
      </c>
      <c r="L54" s="91">
        <v>3793.1215000000002</v>
      </c>
      <c r="M54" s="91">
        <v>0.46</v>
      </c>
      <c r="N54" s="91">
        <v>0.2</v>
      </c>
      <c r="O54" s="91">
        <f>L54/'סכום נכסי הקרן'!$C$42*100</f>
        <v>2.2919433798612835E-2</v>
      </c>
    </row>
    <row r="55" spans="2:15">
      <c r="B55" t="s">
        <v>1712</v>
      </c>
      <c r="C55" t="s">
        <v>1713</v>
      </c>
      <c r="D55" t="s">
        <v>103</v>
      </c>
      <c r="E55" t="s">
        <v>126</v>
      </c>
      <c r="F55" t="s">
        <v>1714</v>
      </c>
      <c r="G55" t="s">
        <v>694</v>
      </c>
      <c r="H55" t="s">
        <v>105</v>
      </c>
      <c r="I55" s="91">
        <v>45754.81</v>
      </c>
      <c r="J55" s="91">
        <v>16330</v>
      </c>
      <c r="K55" s="91">
        <v>0</v>
      </c>
      <c r="L55" s="91">
        <v>7471.7604730000003</v>
      </c>
      <c r="M55" s="91">
        <v>0.48</v>
      </c>
      <c r="N55" s="91">
        <v>0.4</v>
      </c>
      <c r="O55" s="91">
        <f>L55/'סכום נכסי הקרן'!$C$42*100</f>
        <v>4.5147122105109364E-2</v>
      </c>
    </row>
    <row r="56" spans="2:15">
      <c r="B56" t="s">
        <v>1715</v>
      </c>
      <c r="C56" t="s">
        <v>1716</v>
      </c>
      <c r="D56" t="s">
        <v>103</v>
      </c>
      <c r="E56" t="s">
        <v>126</v>
      </c>
      <c r="F56" t="s">
        <v>1717</v>
      </c>
      <c r="G56" t="s">
        <v>1651</v>
      </c>
      <c r="H56" t="s">
        <v>105</v>
      </c>
      <c r="I56" s="91">
        <v>15792.34</v>
      </c>
      <c r="J56" s="91">
        <v>8450</v>
      </c>
      <c r="K56" s="91">
        <v>0</v>
      </c>
      <c r="L56" s="91">
        <v>1334.45273</v>
      </c>
      <c r="M56" s="91">
        <v>0.06</v>
      </c>
      <c r="N56" s="91">
        <v>7.0000000000000007E-2</v>
      </c>
      <c r="O56" s="91">
        <f>L56/'סכום נכסי הקרן'!$C$42*100</f>
        <v>8.0632537087496833E-3</v>
      </c>
    </row>
    <row r="57" spans="2:15">
      <c r="B57" t="s">
        <v>1718</v>
      </c>
      <c r="C57" t="s">
        <v>1719</v>
      </c>
      <c r="D57" t="s">
        <v>103</v>
      </c>
      <c r="E57" t="s">
        <v>126</v>
      </c>
      <c r="F57" t="s">
        <v>1720</v>
      </c>
      <c r="G57" t="s">
        <v>1038</v>
      </c>
      <c r="H57" t="s">
        <v>105</v>
      </c>
      <c r="I57" s="91">
        <v>81365.34</v>
      </c>
      <c r="J57" s="91">
        <v>9232</v>
      </c>
      <c r="K57" s="91">
        <v>0</v>
      </c>
      <c r="L57" s="91">
        <v>7511.6481887999998</v>
      </c>
      <c r="M57" s="91">
        <v>0.65</v>
      </c>
      <c r="N57" s="91">
        <v>0.4</v>
      </c>
      <c r="O57" s="91">
        <f>L57/'סכום נכסי הקרן'!$C$42*100</f>
        <v>4.5388138339800495E-2</v>
      </c>
    </row>
    <row r="58" spans="2:15">
      <c r="B58" t="s">
        <v>1721</v>
      </c>
      <c r="C58" t="s">
        <v>1722</v>
      </c>
      <c r="D58" t="s">
        <v>103</v>
      </c>
      <c r="E58" t="s">
        <v>126</v>
      </c>
      <c r="F58" t="s">
        <v>1723</v>
      </c>
      <c r="G58" t="s">
        <v>672</v>
      </c>
      <c r="H58" t="s">
        <v>105</v>
      </c>
      <c r="I58" s="91">
        <v>36672.980000000003</v>
      </c>
      <c r="J58" s="91">
        <v>4247</v>
      </c>
      <c r="K58" s="91">
        <v>0</v>
      </c>
      <c r="L58" s="91">
        <v>1557.5014606</v>
      </c>
      <c r="M58" s="91">
        <v>0.16</v>
      </c>
      <c r="N58" s="91">
        <v>0.08</v>
      </c>
      <c r="O58" s="91">
        <f>L58/'סכום נכסי הקרן'!$C$42*100</f>
        <v>9.41099609318196E-3</v>
      </c>
    </row>
    <row r="59" spans="2:15">
      <c r="B59" t="s">
        <v>1724</v>
      </c>
      <c r="C59" t="s">
        <v>1725</v>
      </c>
      <c r="D59" t="s">
        <v>103</v>
      </c>
      <c r="E59" t="s">
        <v>126</v>
      </c>
      <c r="F59" t="s">
        <v>1726</v>
      </c>
      <c r="G59" t="s">
        <v>672</v>
      </c>
      <c r="H59" t="s">
        <v>105</v>
      </c>
      <c r="I59" s="91">
        <v>68467.63</v>
      </c>
      <c r="J59" s="91">
        <v>9236</v>
      </c>
      <c r="K59" s="91">
        <v>0</v>
      </c>
      <c r="L59" s="91">
        <v>6323.6703067999997</v>
      </c>
      <c r="M59" s="91">
        <v>0.63</v>
      </c>
      <c r="N59" s="91">
        <v>0.34</v>
      </c>
      <c r="O59" s="91">
        <f>L59/'סכום נכסי הקרן'!$C$42*100</f>
        <v>3.8209939481494669E-2</v>
      </c>
    </row>
    <row r="60" spans="2:15">
      <c r="B60" t="s">
        <v>1727</v>
      </c>
      <c r="C60" t="s">
        <v>1728</v>
      </c>
      <c r="D60" t="s">
        <v>103</v>
      </c>
      <c r="E60" t="s">
        <v>126</v>
      </c>
      <c r="F60" t="s">
        <v>1729</v>
      </c>
      <c r="G60" t="s">
        <v>672</v>
      </c>
      <c r="H60" t="s">
        <v>105</v>
      </c>
      <c r="I60" s="91">
        <v>34162.01</v>
      </c>
      <c r="J60" s="91">
        <v>19240</v>
      </c>
      <c r="K60" s="91">
        <v>0</v>
      </c>
      <c r="L60" s="91">
        <v>6572.770724</v>
      </c>
      <c r="M60" s="91">
        <v>0.25</v>
      </c>
      <c r="N60" s="91">
        <v>0.35</v>
      </c>
      <c r="O60" s="91">
        <f>L60/'סכום נכסי הקרן'!$C$42*100</f>
        <v>3.9715095728459666E-2</v>
      </c>
    </row>
    <row r="61" spans="2:15">
      <c r="B61" t="s">
        <v>1730</v>
      </c>
      <c r="C61" t="s">
        <v>1731</v>
      </c>
      <c r="D61" t="s">
        <v>103</v>
      </c>
      <c r="E61" t="s">
        <v>126</v>
      </c>
      <c r="F61" t="s">
        <v>1732</v>
      </c>
      <c r="G61" t="s">
        <v>1209</v>
      </c>
      <c r="H61" t="s">
        <v>105</v>
      </c>
      <c r="I61" s="91">
        <v>673893.76</v>
      </c>
      <c r="J61" s="91">
        <v>1090</v>
      </c>
      <c r="K61" s="91">
        <v>0</v>
      </c>
      <c r="L61" s="91">
        <v>7345.441984</v>
      </c>
      <c r="M61" s="91">
        <v>0.62</v>
      </c>
      <c r="N61" s="91">
        <v>0.39</v>
      </c>
      <c r="O61" s="91">
        <f>L61/'סכום נכסי הקרן'!$C$42*100</f>
        <v>4.4383859381735939E-2</v>
      </c>
    </row>
    <row r="62" spans="2:15">
      <c r="B62" t="s">
        <v>1733</v>
      </c>
      <c r="C62" t="s">
        <v>1734</v>
      </c>
      <c r="D62" t="s">
        <v>103</v>
      </c>
      <c r="E62" t="s">
        <v>126</v>
      </c>
      <c r="F62" t="s">
        <v>1735</v>
      </c>
      <c r="G62" t="s">
        <v>1209</v>
      </c>
      <c r="H62" t="s">
        <v>105</v>
      </c>
      <c r="I62" s="91">
        <v>67772.56</v>
      </c>
      <c r="J62" s="91">
        <v>6638</v>
      </c>
      <c r="K62" s="91">
        <v>0</v>
      </c>
      <c r="L62" s="91">
        <v>4498.7425327999999</v>
      </c>
      <c r="M62" s="91">
        <v>0.47</v>
      </c>
      <c r="N62" s="91">
        <v>0.24</v>
      </c>
      <c r="O62" s="91">
        <f>L62/'סכום נכסי הקרן'!$C$42*100</f>
        <v>2.7183055343076516E-2</v>
      </c>
    </row>
    <row r="63" spans="2:15">
      <c r="B63" t="s">
        <v>1736</v>
      </c>
      <c r="C63" t="s">
        <v>1737</v>
      </c>
      <c r="D63" t="s">
        <v>103</v>
      </c>
      <c r="E63" t="s">
        <v>126</v>
      </c>
      <c r="F63" t="s">
        <v>1738</v>
      </c>
      <c r="G63" t="s">
        <v>1209</v>
      </c>
      <c r="H63" t="s">
        <v>105</v>
      </c>
      <c r="I63" s="91">
        <v>11219.96</v>
      </c>
      <c r="J63" s="91">
        <v>23330</v>
      </c>
      <c r="K63" s="91">
        <v>0</v>
      </c>
      <c r="L63" s="91">
        <v>2617.6166680000001</v>
      </c>
      <c r="M63" s="91">
        <v>0.4</v>
      </c>
      <c r="N63" s="91">
        <v>0.14000000000000001</v>
      </c>
      <c r="O63" s="91">
        <f>L63/'סכום נכסי הקרן'!$C$42*100</f>
        <v>1.5816601691343531E-2</v>
      </c>
    </row>
    <row r="64" spans="2:15">
      <c r="B64" t="s">
        <v>1739</v>
      </c>
      <c r="C64" t="s">
        <v>1740</v>
      </c>
      <c r="D64" t="s">
        <v>103</v>
      </c>
      <c r="E64" t="s">
        <v>126</v>
      </c>
      <c r="F64" t="s">
        <v>1208</v>
      </c>
      <c r="G64" t="s">
        <v>1209</v>
      </c>
      <c r="H64" t="s">
        <v>105</v>
      </c>
      <c r="I64" s="91">
        <v>1262595.8999999999</v>
      </c>
      <c r="J64" s="91">
        <v>1150</v>
      </c>
      <c r="K64" s="91">
        <v>0</v>
      </c>
      <c r="L64" s="91">
        <v>14519.852849999999</v>
      </c>
      <c r="M64" s="91">
        <v>0.36</v>
      </c>
      <c r="N64" s="91">
        <v>0.77</v>
      </c>
      <c r="O64" s="91">
        <f>L64/'סכום נכסי הקרן'!$C$42*100</f>
        <v>8.7734285907049084E-2</v>
      </c>
    </row>
    <row r="65" spans="2:15">
      <c r="B65" t="s">
        <v>1741</v>
      </c>
      <c r="C65" t="s">
        <v>1742</v>
      </c>
      <c r="D65" t="s">
        <v>103</v>
      </c>
      <c r="E65" t="s">
        <v>126</v>
      </c>
      <c r="F65" t="s">
        <v>871</v>
      </c>
      <c r="G65" t="s">
        <v>505</v>
      </c>
      <c r="H65" t="s">
        <v>105</v>
      </c>
      <c r="I65" s="91">
        <v>888830.32</v>
      </c>
      <c r="J65" s="91">
        <v>327.39999999999998</v>
      </c>
      <c r="K65" s="91">
        <v>0</v>
      </c>
      <c r="L65" s="91">
        <v>2910.0304676800001</v>
      </c>
      <c r="M65" s="91">
        <v>0.42</v>
      </c>
      <c r="N65" s="91">
        <v>0.15</v>
      </c>
      <c r="O65" s="91">
        <f>L65/'סכום נכסי הקרן'!$C$42*100</f>
        <v>1.7583473309762974E-2</v>
      </c>
    </row>
    <row r="66" spans="2:15">
      <c r="B66" t="s">
        <v>1743</v>
      </c>
      <c r="C66" t="s">
        <v>1744</v>
      </c>
      <c r="D66" t="s">
        <v>103</v>
      </c>
      <c r="E66" t="s">
        <v>126</v>
      </c>
      <c r="F66" t="s">
        <v>564</v>
      </c>
      <c r="G66" t="s">
        <v>505</v>
      </c>
      <c r="H66" t="s">
        <v>105</v>
      </c>
      <c r="I66" s="91">
        <v>16648.13</v>
      </c>
      <c r="J66" s="91">
        <v>159100</v>
      </c>
      <c r="K66" s="91">
        <v>0</v>
      </c>
      <c r="L66" s="91">
        <v>26487.17483</v>
      </c>
      <c r="M66" s="91">
        <v>0.78</v>
      </c>
      <c r="N66" s="91">
        <v>1.41</v>
      </c>
      <c r="O66" s="91">
        <f>L66/'סכום נכסי הקרן'!$C$42*100</f>
        <v>0.16004524242855628</v>
      </c>
    </row>
    <row r="67" spans="2:15">
      <c r="B67" t="s">
        <v>1745</v>
      </c>
      <c r="C67" t="s">
        <v>1746</v>
      </c>
      <c r="D67" t="s">
        <v>103</v>
      </c>
      <c r="E67" t="s">
        <v>126</v>
      </c>
      <c r="F67" t="s">
        <v>1747</v>
      </c>
      <c r="G67" t="s">
        <v>505</v>
      </c>
      <c r="H67" t="s">
        <v>105</v>
      </c>
      <c r="I67" s="91">
        <v>64605.87</v>
      </c>
      <c r="J67" s="91">
        <v>5028</v>
      </c>
      <c r="K67" s="91">
        <v>0</v>
      </c>
      <c r="L67" s="91">
        <v>3248.3831436</v>
      </c>
      <c r="M67" s="91">
        <v>0.36</v>
      </c>
      <c r="N67" s="91">
        <v>0.17</v>
      </c>
      <c r="O67" s="91">
        <f>L67/'סכום נכסי הקרן'!$C$42*100</f>
        <v>1.9627924497612335E-2</v>
      </c>
    </row>
    <row r="68" spans="2:15">
      <c r="B68" t="s">
        <v>1748</v>
      </c>
      <c r="C68" t="s">
        <v>1749</v>
      </c>
      <c r="D68" t="s">
        <v>103</v>
      </c>
      <c r="E68" t="s">
        <v>126</v>
      </c>
      <c r="F68" t="s">
        <v>749</v>
      </c>
      <c r="G68" t="s">
        <v>505</v>
      </c>
      <c r="H68" t="s">
        <v>105</v>
      </c>
      <c r="I68" s="91">
        <v>14675.66</v>
      </c>
      <c r="J68" s="91">
        <v>39860</v>
      </c>
      <c r="K68" s="91">
        <v>0</v>
      </c>
      <c r="L68" s="91">
        <v>5849.7180760000001</v>
      </c>
      <c r="M68" s="91">
        <v>0.27</v>
      </c>
      <c r="N68" s="91">
        <v>0.31</v>
      </c>
      <c r="O68" s="91">
        <f>L68/'סכום נכסי הקרן'!$C$42*100</f>
        <v>3.5346145960109855E-2</v>
      </c>
    </row>
    <row r="69" spans="2:15">
      <c r="B69" t="s">
        <v>1750</v>
      </c>
      <c r="C69" t="s">
        <v>1751</v>
      </c>
      <c r="D69" t="s">
        <v>103</v>
      </c>
      <c r="E69" t="s">
        <v>126</v>
      </c>
      <c r="F69" t="s">
        <v>1752</v>
      </c>
      <c r="G69" t="s">
        <v>505</v>
      </c>
      <c r="H69" t="s">
        <v>105</v>
      </c>
      <c r="I69" s="91">
        <v>1</v>
      </c>
      <c r="J69" s="91">
        <v>1707</v>
      </c>
      <c r="K69" s="91">
        <v>0</v>
      </c>
      <c r="L69" s="91">
        <v>1.7069999999999998E-2</v>
      </c>
      <c r="M69" s="91">
        <v>0</v>
      </c>
      <c r="N69" s="91">
        <v>0</v>
      </c>
      <c r="O69" s="91">
        <f>L69/'סכום נכסי הקרן'!$C$42*100</f>
        <v>1.0314321198050762E-7</v>
      </c>
    </row>
    <row r="70" spans="2:15">
      <c r="B70" t="s">
        <v>1753</v>
      </c>
      <c r="C70" t="s">
        <v>1754</v>
      </c>
      <c r="D70" t="s">
        <v>103</v>
      </c>
      <c r="E70" t="s">
        <v>126</v>
      </c>
      <c r="F70" t="s">
        <v>859</v>
      </c>
      <c r="G70" t="s">
        <v>505</v>
      </c>
      <c r="H70" t="s">
        <v>105</v>
      </c>
      <c r="I70" s="91">
        <v>2.3199999999999998</v>
      </c>
      <c r="J70" s="91">
        <v>11920</v>
      </c>
      <c r="K70" s="91">
        <v>0</v>
      </c>
      <c r="L70" s="91">
        <v>0.27654400000000001</v>
      </c>
      <c r="M70" s="91">
        <v>0</v>
      </c>
      <c r="N70" s="91">
        <v>0</v>
      </c>
      <c r="O70" s="91">
        <f>L70/'סכום נכסי הקרן'!$C$42*100</f>
        <v>1.6709804577584946E-6</v>
      </c>
    </row>
    <row r="71" spans="2:15">
      <c r="B71" t="s">
        <v>1755</v>
      </c>
      <c r="C71" t="s">
        <v>1756</v>
      </c>
      <c r="D71" t="s">
        <v>103</v>
      </c>
      <c r="E71" t="s">
        <v>126</v>
      </c>
      <c r="F71" t="s">
        <v>584</v>
      </c>
      <c r="G71" t="s">
        <v>505</v>
      </c>
      <c r="H71" t="s">
        <v>105</v>
      </c>
      <c r="I71" s="91">
        <v>766670.28</v>
      </c>
      <c r="J71" s="91">
        <v>1381</v>
      </c>
      <c r="K71" s="91">
        <v>0</v>
      </c>
      <c r="L71" s="91">
        <v>10587.7165668</v>
      </c>
      <c r="M71" s="91">
        <v>0.44</v>
      </c>
      <c r="N71" s="91">
        <v>0.56000000000000005</v>
      </c>
      <c r="O71" s="91">
        <f>L71/'סכום נכסי הקרן'!$C$42*100</f>
        <v>6.3974873710543931E-2</v>
      </c>
    </row>
    <row r="72" spans="2:15">
      <c r="B72" t="s">
        <v>1757</v>
      </c>
      <c r="C72" t="s">
        <v>1758</v>
      </c>
      <c r="D72" t="s">
        <v>103</v>
      </c>
      <c r="E72" t="s">
        <v>126</v>
      </c>
      <c r="F72" t="s">
        <v>875</v>
      </c>
      <c r="G72" t="s">
        <v>505</v>
      </c>
      <c r="H72" t="s">
        <v>105</v>
      </c>
      <c r="I72" s="91">
        <v>2180670.65</v>
      </c>
      <c r="J72" s="91">
        <v>634.1</v>
      </c>
      <c r="K72" s="91">
        <v>0</v>
      </c>
      <c r="L72" s="91">
        <v>13827.632591650001</v>
      </c>
      <c r="M72" s="91">
        <v>0.53</v>
      </c>
      <c r="N72" s="91">
        <v>0.73</v>
      </c>
      <c r="O72" s="91">
        <f>L72/'סכום נכסי הקרן'!$C$42*100</f>
        <v>8.3551636765619927E-2</v>
      </c>
    </row>
    <row r="73" spans="2:15">
      <c r="B73" t="s">
        <v>1759</v>
      </c>
      <c r="C73" t="s">
        <v>1760</v>
      </c>
      <c r="D73" t="s">
        <v>103</v>
      </c>
      <c r="E73" t="s">
        <v>126</v>
      </c>
      <c r="F73" t="s">
        <v>1761</v>
      </c>
      <c r="G73" t="s">
        <v>1762</v>
      </c>
      <c r="H73" t="s">
        <v>105</v>
      </c>
      <c r="I73" s="91">
        <v>2068516.28</v>
      </c>
      <c r="J73" s="91">
        <v>379.5</v>
      </c>
      <c r="K73" s="91">
        <v>0</v>
      </c>
      <c r="L73" s="91">
        <v>7850.0192826000002</v>
      </c>
      <c r="M73" s="91">
        <v>0.68</v>
      </c>
      <c r="N73" s="91">
        <v>0.42</v>
      </c>
      <c r="O73" s="91">
        <f>L73/'סכום נכסי הקרן'!$C$42*100</f>
        <v>4.7432700815248051E-2</v>
      </c>
    </row>
    <row r="74" spans="2:15">
      <c r="B74" t="s">
        <v>1763</v>
      </c>
      <c r="C74" t="s">
        <v>1764</v>
      </c>
      <c r="D74" t="s">
        <v>103</v>
      </c>
      <c r="E74" t="s">
        <v>126</v>
      </c>
      <c r="F74" t="s">
        <v>1765</v>
      </c>
      <c r="G74" t="s">
        <v>128</v>
      </c>
      <c r="H74" t="s">
        <v>105</v>
      </c>
      <c r="I74" s="91">
        <v>2278618.91</v>
      </c>
      <c r="J74" s="91">
        <v>176.1</v>
      </c>
      <c r="K74" s="91">
        <v>0</v>
      </c>
      <c r="L74" s="91">
        <v>4012.64790051</v>
      </c>
      <c r="M74" s="91">
        <v>0.42</v>
      </c>
      <c r="N74" s="91">
        <v>0.21</v>
      </c>
      <c r="O74" s="91">
        <f>L74/'סכום נכסי הקרן'!$C$42*100</f>
        <v>2.4245892970441815E-2</v>
      </c>
    </row>
    <row r="75" spans="2:15">
      <c r="B75" t="s">
        <v>1766</v>
      </c>
      <c r="C75" t="s">
        <v>1767</v>
      </c>
      <c r="D75" t="s">
        <v>103</v>
      </c>
      <c r="E75" t="s">
        <v>126</v>
      </c>
      <c r="F75" t="s">
        <v>1768</v>
      </c>
      <c r="G75" t="s">
        <v>128</v>
      </c>
      <c r="H75" t="s">
        <v>105</v>
      </c>
      <c r="I75" s="91">
        <v>1169959.02</v>
      </c>
      <c r="J75" s="91">
        <v>478.3</v>
      </c>
      <c r="K75" s="91">
        <v>0</v>
      </c>
      <c r="L75" s="91">
        <v>5595.9139926600001</v>
      </c>
      <c r="M75" s="91">
        <v>0.31</v>
      </c>
      <c r="N75" s="91">
        <v>0.3</v>
      </c>
      <c r="O75" s="91">
        <f>L75/'סכום נכסי הקרן'!$C$42*100</f>
        <v>3.3812568434072598E-2</v>
      </c>
    </row>
    <row r="76" spans="2:15">
      <c r="B76" t="s">
        <v>1769</v>
      </c>
      <c r="C76" t="s">
        <v>1770</v>
      </c>
      <c r="D76" t="s">
        <v>103</v>
      </c>
      <c r="E76" t="s">
        <v>126</v>
      </c>
      <c r="F76" t="s">
        <v>1771</v>
      </c>
      <c r="G76" t="s">
        <v>1772</v>
      </c>
      <c r="H76" t="s">
        <v>105</v>
      </c>
      <c r="I76" s="91">
        <v>32062.73</v>
      </c>
      <c r="J76" s="91">
        <v>12540</v>
      </c>
      <c r="K76" s="91">
        <v>0</v>
      </c>
      <c r="L76" s="91">
        <v>4020.666342</v>
      </c>
      <c r="M76" s="91">
        <v>0.47</v>
      </c>
      <c r="N76" s="91">
        <v>0.21</v>
      </c>
      <c r="O76" s="91">
        <f>L76/'סכום נכסי הקרן'!$C$42*100</f>
        <v>2.4294343340117059E-2</v>
      </c>
    </row>
    <row r="77" spans="2:15">
      <c r="B77" t="s">
        <v>1773</v>
      </c>
      <c r="C77" t="s">
        <v>1774</v>
      </c>
      <c r="D77" t="s">
        <v>103</v>
      </c>
      <c r="E77" t="s">
        <v>126</v>
      </c>
      <c r="F77" t="s">
        <v>1775</v>
      </c>
      <c r="G77" t="s">
        <v>1772</v>
      </c>
      <c r="H77" t="s">
        <v>105</v>
      </c>
      <c r="I77" s="91">
        <v>158662.32</v>
      </c>
      <c r="J77" s="91">
        <v>8787</v>
      </c>
      <c r="K77" s="91">
        <v>0</v>
      </c>
      <c r="L77" s="91">
        <v>13941.6580584</v>
      </c>
      <c r="M77" s="91">
        <v>0.69</v>
      </c>
      <c r="N77" s="91">
        <v>0.74</v>
      </c>
      <c r="O77" s="91">
        <f>L77/'סכום נכסי הקרן'!$C$42*100</f>
        <v>8.4240620531769395E-2</v>
      </c>
    </row>
    <row r="78" spans="2:15">
      <c r="B78" t="s">
        <v>1776</v>
      </c>
      <c r="C78" t="s">
        <v>1777</v>
      </c>
      <c r="D78" t="s">
        <v>103</v>
      </c>
      <c r="E78" t="s">
        <v>126</v>
      </c>
      <c r="F78" t="s">
        <v>1778</v>
      </c>
      <c r="G78" t="s">
        <v>1772</v>
      </c>
      <c r="H78" t="s">
        <v>105</v>
      </c>
      <c r="I78" s="91">
        <v>457575.64</v>
      </c>
      <c r="J78" s="91">
        <v>4137</v>
      </c>
      <c r="K78" s="91">
        <v>0</v>
      </c>
      <c r="L78" s="91">
        <v>18929.904226800001</v>
      </c>
      <c r="M78" s="91">
        <v>0.73</v>
      </c>
      <c r="N78" s="91">
        <v>1</v>
      </c>
      <c r="O78" s="91">
        <f>L78/'סכום נכסי הקרן'!$C$42*100</f>
        <v>0.11438143669803982</v>
      </c>
    </row>
    <row r="79" spans="2:15">
      <c r="B79" t="s">
        <v>1779</v>
      </c>
      <c r="C79" t="s">
        <v>1780</v>
      </c>
      <c r="D79" t="s">
        <v>103</v>
      </c>
      <c r="E79" t="s">
        <v>126</v>
      </c>
      <c r="F79" t="s">
        <v>1781</v>
      </c>
      <c r="G79" t="s">
        <v>130</v>
      </c>
      <c r="H79" t="s">
        <v>105</v>
      </c>
      <c r="I79" s="91">
        <v>50523.94</v>
      </c>
      <c r="J79" s="91">
        <v>18210</v>
      </c>
      <c r="K79" s="91">
        <v>0</v>
      </c>
      <c r="L79" s="91">
        <v>9200.409474</v>
      </c>
      <c r="M79" s="91">
        <v>0.9</v>
      </c>
      <c r="N79" s="91">
        <v>0.49</v>
      </c>
      <c r="O79" s="91">
        <f>L79/'סכום נכסי הקרן'!$C$42*100</f>
        <v>5.5592254521631669E-2</v>
      </c>
    </row>
    <row r="80" spans="2:15">
      <c r="B80" t="s">
        <v>1782</v>
      </c>
      <c r="C80" t="s">
        <v>1783</v>
      </c>
      <c r="D80" t="s">
        <v>103</v>
      </c>
      <c r="E80" t="s">
        <v>126</v>
      </c>
      <c r="F80" t="s">
        <v>1784</v>
      </c>
      <c r="G80" t="s">
        <v>132</v>
      </c>
      <c r="H80" t="s">
        <v>105</v>
      </c>
      <c r="I80" s="91">
        <v>103008.46</v>
      </c>
      <c r="J80" s="91">
        <v>4119</v>
      </c>
      <c r="K80" s="91">
        <v>0</v>
      </c>
      <c r="L80" s="91">
        <v>4242.9184673999998</v>
      </c>
      <c r="M80" s="91">
        <v>0.2</v>
      </c>
      <c r="N80" s="91">
        <v>0.23</v>
      </c>
      <c r="O80" s="91">
        <f>L80/'סכום נכסי הקרן'!$C$42*100</f>
        <v>2.5637272343236598E-2</v>
      </c>
    </row>
    <row r="81" spans="2:15">
      <c r="B81" t="s">
        <v>1785</v>
      </c>
      <c r="C81" t="s">
        <v>1786</v>
      </c>
      <c r="D81" t="s">
        <v>103</v>
      </c>
      <c r="E81" t="s">
        <v>126</v>
      </c>
      <c r="F81" t="s">
        <v>1196</v>
      </c>
      <c r="G81" t="s">
        <v>135</v>
      </c>
      <c r="H81" t="s">
        <v>105</v>
      </c>
      <c r="I81" s="91">
        <v>592417.59</v>
      </c>
      <c r="J81" s="91">
        <v>1835</v>
      </c>
      <c r="K81" s="91">
        <v>0</v>
      </c>
      <c r="L81" s="91">
        <v>10870.8627765</v>
      </c>
      <c r="M81" s="91">
        <v>0.35</v>
      </c>
      <c r="N81" s="91">
        <v>0.57999999999999996</v>
      </c>
      <c r="O81" s="91">
        <f>L81/'סכום נכסי הקרן'!$C$42*100</f>
        <v>6.5685747145140555E-2</v>
      </c>
    </row>
    <row r="82" spans="2:15">
      <c r="B82" t="s">
        <v>1787</v>
      </c>
      <c r="C82" t="s">
        <v>1788</v>
      </c>
      <c r="D82" t="s">
        <v>103</v>
      </c>
      <c r="E82" t="s">
        <v>126</v>
      </c>
      <c r="F82" t="s">
        <v>852</v>
      </c>
      <c r="G82" t="s">
        <v>135</v>
      </c>
      <c r="H82" t="s">
        <v>105</v>
      </c>
      <c r="I82" s="91">
        <v>359711.54</v>
      </c>
      <c r="J82" s="91">
        <v>2210</v>
      </c>
      <c r="K82" s="91">
        <v>0</v>
      </c>
      <c r="L82" s="91">
        <v>7949.6250339999997</v>
      </c>
      <c r="M82" s="91">
        <v>0.31</v>
      </c>
      <c r="N82" s="91">
        <v>0.42</v>
      </c>
      <c r="O82" s="91">
        <f>L82/'סכום נכסי הקרן'!$C$42*100</f>
        <v>4.8034555363058701E-2</v>
      </c>
    </row>
    <row r="83" spans="2:15">
      <c r="B83" s="92" t="s">
        <v>1789</v>
      </c>
      <c r="E83" s="16"/>
      <c r="F83" s="16"/>
      <c r="G83" s="16"/>
      <c r="I83" s="93">
        <v>10251611.77</v>
      </c>
      <c r="K83" s="93">
        <v>0</v>
      </c>
      <c r="L83" s="93">
        <v>53825.857762394051</v>
      </c>
      <c r="N83" s="93">
        <v>2.86</v>
      </c>
      <c r="O83" s="93">
        <f>L83/'סכום נכסי הקרן'!$C$42*100</f>
        <v>0.32523560967892567</v>
      </c>
    </row>
    <row r="84" spans="2:15">
      <c r="B84" t="s">
        <v>1790</v>
      </c>
      <c r="C84" t="s">
        <v>1791</v>
      </c>
      <c r="D84" t="s">
        <v>103</v>
      </c>
      <c r="E84" t="s">
        <v>126</v>
      </c>
      <c r="F84" t="s">
        <v>1792</v>
      </c>
      <c r="G84" t="s">
        <v>104</v>
      </c>
      <c r="H84" t="s">
        <v>105</v>
      </c>
      <c r="I84" s="91">
        <v>72358.13</v>
      </c>
      <c r="J84" s="91">
        <v>656.8</v>
      </c>
      <c r="K84" s="91">
        <v>0</v>
      </c>
      <c r="L84" s="91">
        <v>475.24819783999999</v>
      </c>
      <c r="M84" s="91">
        <v>1.0900000000000001</v>
      </c>
      <c r="N84" s="91">
        <v>0.03</v>
      </c>
      <c r="O84" s="91">
        <f>L84/'סכום נכסי הקרן'!$C$42*100</f>
        <v>2.8716242304139042E-3</v>
      </c>
    </row>
    <row r="85" spans="2:15">
      <c r="B85" t="s">
        <v>1793</v>
      </c>
      <c r="C85" t="s">
        <v>1794</v>
      </c>
      <c r="D85" t="s">
        <v>103</v>
      </c>
      <c r="E85" t="s">
        <v>126</v>
      </c>
      <c r="F85" t="s">
        <v>1795</v>
      </c>
      <c r="G85" t="s">
        <v>104</v>
      </c>
      <c r="H85" t="s">
        <v>105</v>
      </c>
      <c r="I85" s="91">
        <v>32154.84</v>
      </c>
      <c r="J85" s="91">
        <v>7473</v>
      </c>
      <c r="K85" s="91">
        <v>0</v>
      </c>
      <c r="L85" s="91">
        <v>2402.9311932000001</v>
      </c>
      <c r="M85" s="91">
        <v>0.36</v>
      </c>
      <c r="N85" s="91">
        <v>0.13</v>
      </c>
      <c r="O85" s="91">
        <f>L85/'סכום נכסי הקרן'!$C$42*100</f>
        <v>1.4519393171341636E-2</v>
      </c>
    </row>
    <row r="86" spans="2:15">
      <c r="B86" t="s">
        <v>1796</v>
      </c>
      <c r="C86" t="s">
        <v>1797</v>
      </c>
      <c r="D86" t="s">
        <v>103</v>
      </c>
      <c r="E86" t="s">
        <v>126</v>
      </c>
      <c r="F86" t="s">
        <v>1798</v>
      </c>
      <c r="G86" t="s">
        <v>1085</v>
      </c>
      <c r="H86" t="s">
        <v>105</v>
      </c>
      <c r="I86" s="91">
        <v>28557.43</v>
      </c>
      <c r="J86" s="91">
        <v>2980</v>
      </c>
      <c r="K86" s="91">
        <v>0</v>
      </c>
      <c r="L86" s="91">
        <v>851.01141399999995</v>
      </c>
      <c r="M86" s="91">
        <v>0.5</v>
      </c>
      <c r="N86" s="91">
        <v>0.05</v>
      </c>
      <c r="O86" s="91">
        <f>L86/'סכום נכסי הקרן'!$C$42*100</f>
        <v>5.1421236480394565E-3</v>
      </c>
    </row>
    <row r="87" spans="2:15">
      <c r="B87" t="s">
        <v>1799</v>
      </c>
      <c r="C87" t="s">
        <v>1800</v>
      </c>
      <c r="D87" t="s">
        <v>103</v>
      </c>
      <c r="E87" t="s">
        <v>126</v>
      </c>
      <c r="F87" t="s">
        <v>1801</v>
      </c>
      <c r="G87" t="s">
        <v>644</v>
      </c>
      <c r="H87" t="s">
        <v>105</v>
      </c>
      <c r="I87" s="91">
        <v>165337.19</v>
      </c>
      <c r="J87" s="91">
        <v>393</v>
      </c>
      <c r="K87" s="91">
        <v>0</v>
      </c>
      <c r="L87" s="91">
        <v>649.77515670000003</v>
      </c>
      <c r="M87" s="91">
        <v>1.21</v>
      </c>
      <c r="N87" s="91">
        <v>0.03</v>
      </c>
      <c r="O87" s="91">
        <f>L87/'סכום נכסי הקרן'!$C$42*100</f>
        <v>3.9261802417794762E-3</v>
      </c>
    </row>
    <row r="88" spans="2:15">
      <c r="B88" t="s">
        <v>1802</v>
      </c>
      <c r="C88" t="s">
        <v>1803</v>
      </c>
      <c r="D88" t="s">
        <v>103</v>
      </c>
      <c r="E88" t="s">
        <v>126</v>
      </c>
      <c r="F88" t="s">
        <v>1804</v>
      </c>
      <c r="G88" t="s">
        <v>644</v>
      </c>
      <c r="H88" t="s">
        <v>105</v>
      </c>
      <c r="I88" s="91">
        <v>136010.15</v>
      </c>
      <c r="J88" s="91">
        <v>1032</v>
      </c>
      <c r="K88" s="91">
        <v>0</v>
      </c>
      <c r="L88" s="91">
        <v>1403.624748</v>
      </c>
      <c r="M88" s="91">
        <v>0.68</v>
      </c>
      <c r="N88" s="91">
        <v>7.0000000000000007E-2</v>
      </c>
      <c r="O88" s="91">
        <f>L88/'סכום נכסי הקרן'!$C$42*100</f>
        <v>8.4812164571792959E-3</v>
      </c>
    </row>
    <row r="89" spans="2:15">
      <c r="B89" t="s">
        <v>1805</v>
      </c>
      <c r="C89" t="s">
        <v>1806</v>
      </c>
      <c r="D89" t="s">
        <v>103</v>
      </c>
      <c r="E89" t="s">
        <v>126</v>
      </c>
      <c r="F89" t="s">
        <v>1807</v>
      </c>
      <c r="G89" t="s">
        <v>1616</v>
      </c>
      <c r="H89" t="s">
        <v>105</v>
      </c>
      <c r="I89" s="91">
        <v>157323.76</v>
      </c>
      <c r="J89" s="91">
        <v>778</v>
      </c>
      <c r="K89" s="91">
        <v>0</v>
      </c>
      <c r="L89" s="91">
        <v>1223.9788527999999</v>
      </c>
      <c r="M89" s="91">
        <v>0.61</v>
      </c>
      <c r="N89" s="91">
        <v>0.06</v>
      </c>
      <c r="O89" s="91">
        <f>L89/'סכום נכסי הקרן'!$C$42*100</f>
        <v>7.3957299516115372E-3</v>
      </c>
    </row>
    <row r="90" spans="2:15">
      <c r="B90" t="s">
        <v>1808</v>
      </c>
      <c r="C90" t="s">
        <v>1809</v>
      </c>
      <c r="D90" t="s">
        <v>103</v>
      </c>
      <c r="E90" t="s">
        <v>126</v>
      </c>
      <c r="F90" t="s">
        <v>1810</v>
      </c>
      <c r="G90" t="s">
        <v>1616</v>
      </c>
      <c r="H90" t="s">
        <v>105</v>
      </c>
      <c r="I90" s="91">
        <v>2.8</v>
      </c>
      <c r="J90" s="91">
        <v>163.30000000000001</v>
      </c>
      <c r="K90" s="91">
        <v>0</v>
      </c>
      <c r="L90" s="91">
        <v>4.5723999999999999E-3</v>
      </c>
      <c r="M90" s="91">
        <v>0</v>
      </c>
      <c r="N90" s="91">
        <v>0</v>
      </c>
      <c r="O90" s="91">
        <f>L90/'סכום נכסי הקרן'!$C$42*100</f>
        <v>2.7628120823648098E-8</v>
      </c>
    </row>
    <row r="91" spans="2:15">
      <c r="B91" t="s">
        <v>1811</v>
      </c>
      <c r="C91" t="s">
        <v>1812</v>
      </c>
      <c r="D91" t="s">
        <v>103</v>
      </c>
      <c r="E91" t="s">
        <v>126</v>
      </c>
      <c r="F91" t="s">
        <v>1813</v>
      </c>
      <c r="G91" t="s">
        <v>1616</v>
      </c>
      <c r="H91" t="s">
        <v>105</v>
      </c>
      <c r="I91" s="91">
        <v>427933.35</v>
      </c>
      <c r="J91" s="91">
        <v>201.7</v>
      </c>
      <c r="K91" s="91">
        <v>0</v>
      </c>
      <c r="L91" s="91">
        <v>863.14156694999997</v>
      </c>
      <c r="M91" s="91">
        <v>0.15</v>
      </c>
      <c r="N91" s="91">
        <v>0.05</v>
      </c>
      <c r="O91" s="91">
        <f>L91/'סכום נכסי הקרן'!$C$42*100</f>
        <v>5.2154184891102144E-3</v>
      </c>
    </row>
    <row r="92" spans="2:15">
      <c r="B92" t="s">
        <v>1814</v>
      </c>
      <c r="C92" t="s">
        <v>1815</v>
      </c>
      <c r="D92" t="s">
        <v>103</v>
      </c>
      <c r="E92" t="s">
        <v>126</v>
      </c>
      <c r="F92" t="s">
        <v>1816</v>
      </c>
      <c r="G92" t="s">
        <v>1011</v>
      </c>
      <c r="H92" t="s">
        <v>105</v>
      </c>
      <c r="I92" s="91">
        <v>125366.71</v>
      </c>
      <c r="J92" s="91">
        <v>890</v>
      </c>
      <c r="K92" s="91">
        <v>0</v>
      </c>
      <c r="L92" s="91">
        <v>1115.763719</v>
      </c>
      <c r="M92" s="91">
        <v>0.23</v>
      </c>
      <c r="N92" s="91">
        <v>0.06</v>
      </c>
      <c r="O92" s="91">
        <f>L92/'סכום נכסי הקרן'!$C$42*100</f>
        <v>6.7418543520197148E-3</v>
      </c>
    </row>
    <row r="93" spans="2:15">
      <c r="B93" t="s">
        <v>1817</v>
      </c>
      <c r="C93" t="s">
        <v>1818</v>
      </c>
      <c r="D93" t="s">
        <v>103</v>
      </c>
      <c r="E93" t="s">
        <v>126</v>
      </c>
      <c r="F93" t="s">
        <v>1819</v>
      </c>
      <c r="G93" t="s">
        <v>893</v>
      </c>
      <c r="H93" t="s">
        <v>105</v>
      </c>
      <c r="I93" s="91">
        <v>117672.42</v>
      </c>
      <c r="J93" s="91">
        <v>2253</v>
      </c>
      <c r="K93" s="91">
        <v>0</v>
      </c>
      <c r="L93" s="91">
        <v>2651.1596226000001</v>
      </c>
      <c r="M93" s="91">
        <v>0.33</v>
      </c>
      <c r="N93" s="91">
        <v>0.14000000000000001</v>
      </c>
      <c r="O93" s="91">
        <f>L93/'סכום נכסי הקרן'!$C$42*100</f>
        <v>1.601928054762709E-2</v>
      </c>
    </row>
    <row r="94" spans="2:15">
      <c r="B94" t="s">
        <v>1820</v>
      </c>
      <c r="C94" t="s">
        <v>1821</v>
      </c>
      <c r="D94" t="s">
        <v>103</v>
      </c>
      <c r="E94" t="s">
        <v>126</v>
      </c>
      <c r="F94" t="s">
        <v>970</v>
      </c>
      <c r="G94" t="s">
        <v>893</v>
      </c>
      <c r="H94" t="s">
        <v>105</v>
      </c>
      <c r="I94" s="91">
        <v>2.38</v>
      </c>
      <c r="J94" s="91">
        <v>31.6</v>
      </c>
      <c r="K94" s="91">
        <v>0</v>
      </c>
      <c r="L94" s="91">
        <v>7.5208000000000002E-4</v>
      </c>
      <c r="M94" s="91">
        <v>0</v>
      </c>
      <c r="N94" s="91">
        <v>0</v>
      </c>
      <c r="O94" s="91">
        <f>L94/'סכום נכסי הקרן'!$C$42*100</f>
        <v>4.5443436945694298E-9</v>
      </c>
    </row>
    <row r="95" spans="2:15">
      <c r="B95" t="s">
        <v>1822</v>
      </c>
      <c r="C95" t="s">
        <v>1823</v>
      </c>
      <c r="D95" t="s">
        <v>103</v>
      </c>
      <c r="E95" t="s">
        <v>126</v>
      </c>
      <c r="F95" t="s">
        <v>1824</v>
      </c>
      <c r="G95" t="s">
        <v>1825</v>
      </c>
      <c r="H95" t="s">
        <v>105</v>
      </c>
      <c r="I95" s="91">
        <v>112250.9</v>
      </c>
      <c r="J95" s="91">
        <v>832.1</v>
      </c>
      <c r="K95" s="91">
        <v>0</v>
      </c>
      <c r="L95" s="91">
        <v>934.03973889999997</v>
      </c>
      <c r="M95" s="91">
        <v>0.38</v>
      </c>
      <c r="N95" s="91">
        <v>0.05</v>
      </c>
      <c r="O95" s="91">
        <f>L95/'סכום נכסי הקרן'!$C$42*100</f>
        <v>5.6438112939414583E-3</v>
      </c>
    </row>
    <row r="96" spans="2:15">
      <c r="B96" t="s">
        <v>1826</v>
      </c>
      <c r="C96" t="s">
        <v>1827</v>
      </c>
      <c r="D96" t="s">
        <v>103</v>
      </c>
      <c r="E96" t="s">
        <v>126</v>
      </c>
      <c r="F96" t="s">
        <v>1828</v>
      </c>
      <c r="G96" t="s">
        <v>1825</v>
      </c>
      <c r="H96" t="s">
        <v>105</v>
      </c>
      <c r="I96" s="91">
        <v>543923.11</v>
      </c>
      <c r="J96" s="91">
        <v>269.5</v>
      </c>
      <c r="K96" s="91">
        <v>0</v>
      </c>
      <c r="L96" s="91">
        <v>1465.87278145</v>
      </c>
      <c r="M96" s="91">
        <v>0.34</v>
      </c>
      <c r="N96" s="91">
        <v>0.08</v>
      </c>
      <c r="O96" s="91">
        <f>L96/'סכום נכסי הקרן'!$C$42*100</f>
        <v>8.8573419468982815E-3</v>
      </c>
    </row>
    <row r="97" spans="2:15">
      <c r="B97" t="s">
        <v>1829</v>
      </c>
      <c r="C97" t="s">
        <v>1830</v>
      </c>
      <c r="D97" t="s">
        <v>103</v>
      </c>
      <c r="E97" t="s">
        <v>126</v>
      </c>
      <c r="F97" t="s">
        <v>1831</v>
      </c>
      <c r="G97" t="s">
        <v>1711</v>
      </c>
      <c r="H97" t="s">
        <v>105</v>
      </c>
      <c r="I97" s="91">
        <v>187023.31</v>
      </c>
      <c r="J97" s="91">
        <v>170</v>
      </c>
      <c r="K97" s="91">
        <v>0</v>
      </c>
      <c r="L97" s="91">
        <v>317.93962699999997</v>
      </c>
      <c r="M97" s="91">
        <v>0.97</v>
      </c>
      <c r="N97" s="91">
        <v>0.02</v>
      </c>
      <c r="O97" s="91">
        <f>L97/'סכום נכסי הקרן'!$C$42*100</f>
        <v>1.9211080459674587E-3</v>
      </c>
    </row>
    <row r="98" spans="2:15">
      <c r="B98" t="s">
        <v>1832</v>
      </c>
      <c r="C98" t="s">
        <v>1833</v>
      </c>
      <c r="D98" t="s">
        <v>103</v>
      </c>
      <c r="E98" t="s">
        <v>126</v>
      </c>
      <c r="F98" t="s">
        <v>1834</v>
      </c>
      <c r="G98" t="s">
        <v>694</v>
      </c>
      <c r="H98" t="s">
        <v>105</v>
      </c>
      <c r="I98" s="91">
        <v>231459.63</v>
      </c>
      <c r="J98" s="91">
        <v>662.9</v>
      </c>
      <c r="K98" s="91">
        <v>0</v>
      </c>
      <c r="L98" s="91">
        <v>1534.34588727</v>
      </c>
      <c r="M98" s="91">
        <v>0.68</v>
      </c>
      <c r="N98" s="91">
        <v>0.08</v>
      </c>
      <c r="O98" s="91">
        <f>L98/'סכום נכסי הקרן'!$C$42*100</f>
        <v>9.2710816111370633E-3</v>
      </c>
    </row>
    <row r="99" spans="2:15">
      <c r="B99" t="s">
        <v>1835</v>
      </c>
      <c r="C99" t="s">
        <v>1836</v>
      </c>
      <c r="D99" t="s">
        <v>103</v>
      </c>
      <c r="E99" t="s">
        <v>126</v>
      </c>
      <c r="F99" t="s">
        <v>1837</v>
      </c>
      <c r="G99" t="s">
        <v>694</v>
      </c>
      <c r="H99" t="s">
        <v>105</v>
      </c>
      <c r="I99" s="91">
        <v>144505.89000000001</v>
      </c>
      <c r="J99" s="91">
        <v>1946</v>
      </c>
      <c r="K99" s="91">
        <v>0</v>
      </c>
      <c r="L99" s="91">
        <v>2812.0846194000001</v>
      </c>
      <c r="M99" s="91">
        <v>0.95</v>
      </c>
      <c r="N99" s="91">
        <v>0.15</v>
      </c>
      <c r="O99" s="91">
        <f>L99/'סכום נכסי הקרן'!$C$42*100</f>
        <v>1.6991648506496738E-2</v>
      </c>
    </row>
    <row r="100" spans="2:15">
      <c r="B100" t="s">
        <v>1838</v>
      </c>
      <c r="C100" t="s">
        <v>1839</v>
      </c>
      <c r="D100" t="s">
        <v>103</v>
      </c>
      <c r="E100" t="s">
        <v>126</v>
      </c>
      <c r="F100" t="s">
        <v>1840</v>
      </c>
      <c r="G100" t="s">
        <v>694</v>
      </c>
      <c r="H100" t="s">
        <v>105</v>
      </c>
      <c r="I100" s="91">
        <v>63135.64</v>
      </c>
      <c r="J100" s="91">
        <v>562.5</v>
      </c>
      <c r="K100" s="91">
        <v>0</v>
      </c>
      <c r="L100" s="91">
        <v>355.13797499999998</v>
      </c>
      <c r="M100" s="91">
        <v>0.48</v>
      </c>
      <c r="N100" s="91">
        <v>0.02</v>
      </c>
      <c r="O100" s="91">
        <f>L100/'סכום נכסי הקרן'!$C$42*100</f>
        <v>2.1458741322643942E-3</v>
      </c>
    </row>
    <row r="101" spans="2:15">
      <c r="B101" t="s">
        <v>1841</v>
      </c>
      <c r="C101" t="s">
        <v>1842</v>
      </c>
      <c r="D101" t="s">
        <v>103</v>
      </c>
      <c r="E101" t="s">
        <v>126</v>
      </c>
      <c r="F101" t="s">
        <v>1843</v>
      </c>
      <c r="G101" t="s">
        <v>694</v>
      </c>
      <c r="H101" t="s">
        <v>105</v>
      </c>
      <c r="I101" s="91">
        <v>138517.16</v>
      </c>
      <c r="J101" s="91">
        <v>1795</v>
      </c>
      <c r="K101" s="91">
        <v>0</v>
      </c>
      <c r="L101" s="91">
        <v>2486.383022</v>
      </c>
      <c r="M101" s="91">
        <v>0.54</v>
      </c>
      <c r="N101" s="91">
        <v>0.13</v>
      </c>
      <c r="O101" s="91">
        <f>L101/'סכום נכסי הקרן'!$C$42*100</f>
        <v>1.5023639783414243E-2</v>
      </c>
    </row>
    <row r="102" spans="2:15">
      <c r="B102" t="s">
        <v>1844</v>
      </c>
      <c r="C102" t="s">
        <v>1845</v>
      </c>
      <c r="D102" t="s">
        <v>103</v>
      </c>
      <c r="E102" t="s">
        <v>126</v>
      </c>
      <c r="F102" t="s">
        <v>1846</v>
      </c>
      <c r="G102" t="s">
        <v>694</v>
      </c>
      <c r="H102" t="s">
        <v>105</v>
      </c>
      <c r="I102" s="91">
        <v>708034.49</v>
      </c>
      <c r="J102" s="91">
        <v>585.5</v>
      </c>
      <c r="K102" s="91">
        <v>0</v>
      </c>
      <c r="L102" s="91">
        <v>4145.5419389500003</v>
      </c>
      <c r="M102" s="91">
        <v>0.91</v>
      </c>
      <c r="N102" s="91">
        <v>0.22</v>
      </c>
      <c r="O102" s="91">
        <f>L102/'סכום נכסי הקרן'!$C$42*100</f>
        <v>2.5048887579566755E-2</v>
      </c>
    </row>
    <row r="103" spans="2:15">
      <c r="B103" t="s">
        <v>1847</v>
      </c>
      <c r="C103" t="s">
        <v>1848</v>
      </c>
      <c r="D103" t="s">
        <v>103</v>
      </c>
      <c r="E103" t="s">
        <v>126</v>
      </c>
      <c r="F103" t="s">
        <v>1849</v>
      </c>
      <c r="G103" t="s">
        <v>694</v>
      </c>
      <c r="H103" t="s">
        <v>105</v>
      </c>
      <c r="I103" s="91">
        <v>167658.22</v>
      </c>
      <c r="J103" s="91">
        <v>1134</v>
      </c>
      <c r="K103" s="91">
        <v>0</v>
      </c>
      <c r="L103" s="91">
        <v>1901.2442148</v>
      </c>
      <c r="M103" s="91">
        <v>0.98</v>
      </c>
      <c r="N103" s="91">
        <v>0.1</v>
      </c>
      <c r="O103" s="91">
        <f>L103/'סכום נכסי הקרן'!$C$42*100</f>
        <v>1.1488016114459881E-2</v>
      </c>
    </row>
    <row r="104" spans="2:15">
      <c r="B104" t="s">
        <v>1850</v>
      </c>
      <c r="C104" t="s">
        <v>1851</v>
      </c>
      <c r="D104" t="s">
        <v>103</v>
      </c>
      <c r="E104" t="s">
        <v>126</v>
      </c>
      <c r="F104" t="s">
        <v>1852</v>
      </c>
      <c r="G104" t="s">
        <v>1038</v>
      </c>
      <c r="H104" t="s">
        <v>105</v>
      </c>
      <c r="I104" s="91">
        <v>100243.45</v>
      </c>
      <c r="J104" s="91">
        <v>1464</v>
      </c>
      <c r="K104" s="91">
        <v>0</v>
      </c>
      <c r="L104" s="91">
        <v>1467.564108</v>
      </c>
      <c r="M104" s="91">
        <v>0.45</v>
      </c>
      <c r="N104" s="91">
        <v>0.08</v>
      </c>
      <c r="O104" s="91">
        <f>L104/'סכום נכסי הקרן'!$C$42*100</f>
        <v>8.8675615633525828E-3</v>
      </c>
    </row>
    <row r="105" spans="2:15">
      <c r="B105" t="s">
        <v>1853</v>
      </c>
      <c r="C105" t="s">
        <v>1854</v>
      </c>
      <c r="D105" t="s">
        <v>103</v>
      </c>
      <c r="E105" t="s">
        <v>126</v>
      </c>
      <c r="F105" t="s">
        <v>1855</v>
      </c>
      <c r="G105" t="s">
        <v>1856</v>
      </c>
      <c r="H105" t="s">
        <v>105</v>
      </c>
      <c r="I105" s="91">
        <v>2</v>
      </c>
      <c r="J105" s="91">
        <v>61.1</v>
      </c>
      <c r="K105" s="91">
        <v>0</v>
      </c>
      <c r="L105" s="91">
        <v>1.222E-3</v>
      </c>
      <c r="M105" s="91">
        <v>0</v>
      </c>
      <c r="N105" s="91">
        <v>0</v>
      </c>
      <c r="O105" s="91">
        <f>L105/'סכום נכסי הקרן'!$C$42*100</f>
        <v>7.3837729959098017E-9</v>
      </c>
    </row>
    <row r="106" spans="2:15">
      <c r="B106" t="s">
        <v>1857</v>
      </c>
      <c r="C106" t="s">
        <v>1858</v>
      </c>
      <c r="D106" t="s">
        <v>103</v>
      </c>
      <c r="E106" t="s">
        <v>126</v>
      </c>
      <c r="F106" t="s">
        <v>1859</v>
      </c>
      <c r="G106" t="s">
        <v>1856</v>
      </c>
      <c r="H106" t="s">
        <v>105</v>
      </c>
      <c r="I106" s="91">
        <v>1752665.53</v>
      </c>
      <c r="J106" s="91">
        <v>128</v>
      </c>
      <c r="K106" s="91">
        <v>0</v>
      </c>
      <c r="L106" s="91">
        <v>2243.4118784000002</v>
      </c>
      <c r="M106" s="91">
        <v>0.61</v>
      </c>
      <c r="N106" s="91">
        <v>0.12</v>
      </c>
      <c r="O106" s="91">
        <f>L106/'סכום נכסי הקרן'!$C$42*100</f>
        <v>1.3555518859601642E-2</v>
      </c>
    </row>
    <row r="107" spans="2:15">
      <c r="B107" t="s">
        <v>1860</v>
      </c>
      <c r="C107" t="s">
        <v>1861</v>
      </c>
      <c r="D107" t="s">
        <v>103</v>
      </c>
      <c r="E107" t="s">
        <v>126</v>
      </c>
      <c r="F107" t="s">
        <v>1862</v>
      </c>
      <c r="G107" t="s">
        <v>1856</v>
      </c>
      <c r="H107" t="s">
        <v>105</v>
      </c>
      <c r="I107" s="91">
        <v>116966.42</v>
      </c>
      <c r="J107" s="91">
        <v>732</v>
      </c>
      <c r="K107" s="91">
        <v>0</v>
      </c>
      <c r="L107" s="91">
        <v>856.19419440000001</v>
      </c>
      <c r="M107" s="91">
        <v>0.43</v>
      </c>
      <c r="N107" s="91">
        <v>0.05</v>
      </c>
      <c r="O107" s="91">
        <f>L107/'סכום נכסי הקרן'!$C$42*100</f>
        <v>5.1734399115102017E-3</v>
      </c>
    </row>
    <row r="108" spans="2:15">
      <c r="B108" t="s">
        <v>1863</v>
      </c>
      <c r="C108" t="s">
        <v>1864</v>
      </c>
      <c r="D108" t="s">
        <v>103</v>
      </c>
      <c r="E108" t="s">
        <v>126</v>
      </c>
      <c r="F108" t="s">
        <v>1865</v>
      </c>
      <c r="G108" t="s">
        <v>1856</v>
      </c>
      <c r="H108" t="s">
        <v>105</v>
      </c>
      <c r="I108" s="91">
        <v>3.47</v>
      </c>
      <c r="J108" s="91">
        <v>48</v>
      </c>
      <c r="K108" s="91">
        <v>0</v>
      </c>
      <c r="L108" s="91">
        <v>1.6655999999999999E-3</v>
      </c>
      <c r="M108" s="91">
        <v>0</v>
      </c>
      <c r="N108" s="91">
        <v>0</v>
      </c>
      <c r="O108" s="91">
        <f>L108/'סכום נכסי הקרן'!$C$42*100</f>
        <v>1.0064167186569039E-8</v>
      </c>
    </row>
    <row r="109" spans="2:15">
      <c r="B109" t="s">
        <v>1866</v>
      </c>
      <c r="C109" t="s">
        <v>1867</v>
      </c>
      <c r="D109" t="s">
        <v>103</v>
      </c>
      <c r="E109" t="s">
        <v>126</v>
      </c>
      <c r="F109" t="s">
        <v>1868</v>
      </c>
      <c r="G109" t="s">
        <v>672</v>
      </c>
      <c r="H109" t="s">
        <v>105</v>
      </c>
      <c r="I109" s="91">
        <v>12829.6</v>
      </c>
      <c r="J109" s="91">
        <v>5240</v>
      </c>
      <c r="K109" s="91">
        <v>0</v>
      </c>
      <c r="L109" s="91">
        <v>672.27103999999997</v>
      </c>
      <c r="M109" s="91">
        <v>0.13</v>
      </c>
      <c r="N109" s="91">
        <v>0.04</v>
      </c>
      <c r="O109" s="91">
        <f>L109/'סכום נכסי הקרן'!$C$42*100</f>
        <v>4.0621086342751212E-3</v>
      </c>
    </row>
    <row r="110" spans="2:15">
      <c r="B110" t="s">
        <v>1869</v>
      </c>
      <c r="C110" t="s">
        <v>1870</v>
      </c>
      <c r="D110" t="s">
        <v>103</v>
      </c>
      <c r="E110" t="s">
        <v>126</v>
      </c>
      <c r="F110" t="s">
        <v>1871</v>
      </c>
      <c r="G110" t="s">
        <v>672</v>
      </c>
      <c r="H110" t="s">
        <v>105</v>
      </c>
      <c r="I110" s="91">
        <v>104023.18</v>
      </c>
      <c r="J110" s="91">
        <v>1368</v>
      </c>
      <c r="K110" s="91">
        <v>0</v>
      </c>
      <c r="L110" s="91">
        <v>1423.0371024000001</v>
      </c>
      <c r="M110" s="91">
        <v>0.72</v>
      </c>
      <c r="N110" s="91">
        <v>0.08</v>
      </c>
      <c r="O110" s="91">
        <f>L110/'סכום נכסי הקרן'!$C$42*100</f>
        <v>8.5985130350890761E-3</v>
      </c>
    </row>
    <row r="111" spans="2:15">
      <c r="B111" t="s">
        <v>1872</v>
      </c>
      <c r="C111" t="s">
        <v>1873</v>
      </c>
      <c r="D111" t="s">
        <v>103</v>
      </c>
      <c r="E111" t="s">
        <v>126</v>
      </c>
      <c r="F111" t="s">
        <v>1874</v>
      </c>
      <c r="G111" t="s">
        <v>672</v>
      </c>
      <c r="H111" t="s">
        <v>105</v>
      </c>
      <c r="I111" s="91">
        <v>271871.75</v>
      </c>
      <c r="J111" s="91">
        <v>764.2</v>
      </c>
      <c r="K111" s="91">
        <v>0</v>
      </c>
      <c r="L111" s="91">
        <v>2077.6439135000001</v>
      </c>
      <c r="M111" s="91">
        <v>0.69</v>
      </c>
      <c r="N111" s="91">
        <v>0.11</v>
      </c>
      <c r="O111" s="91">
        <f>L111/'סכום נכסי הקרן'!$C$42*100</f>
        <v>1.2553887908034092E-2</v>
      </c>
    </row>
    <row r="112" spans="2:15">
      <c r="B112" t="s">
        <v>1875</v>
      </c>
      <c r="C112" t="s">
        <v>1876</v>
      </c>
      <c r="D112" t="s">
        <v>103</v>
      </c>
      <c r="E112" t="s">
        <v>126</v>
      </c>
      <c r="F112" t="s">
        <v>1877</v>
      </c>
      <c r="G112" t="s">
        <v>672</v>
      </c>
      <c r="H112" t="s">
        <v>105</v>
      </c>
      <c r="I112" s="91">
        <v>444738.34</v>
      </c>
      <c r="J112" s="91">
        <v>73.2</v>
      </c>
      <c r="K112" s="91">
        <v>0</v>
      </c>
      <c r="L112" s="91">
        <v>325.54846487999998</v>
      </c>
      <c r="M112" s="91">
        <v>0.25</v>
      </c>
      <c r="N112" s="91">
        <v>0.02</v>
      </c>
      <c r="O112" s="91">
        <f>L112/'סכום נכסי הקרן'!$C$42*100</f>
        <v>1.9670834401316157E-3</v>
      </c>
    </row>
    <row r="113" spans="2:15">
      <c r="B113" t="s">
        <v>1878</v>
      </c>
      <c r="C113" t="s">
        <v>1879</v>
      </c>
      <c r="D113" t="s">
        <v>103</v>
      </c>
      <c r="E113" t="s">
        <v>126</v>
      </c>
      <c r="F113" t="s">
        <v>1880</v>
      </c>
      <c r="G113" t="s">
        <v>1209</v>
      </c>
      <c r="H113" t="s">
        <v>105</v>
      </c>
      <c r="I113" s="91">
        <v>10440.51</v>
      </c>
      <c r="J113" s="91">
        <v>1.0000000000000001E-5</v>
      </c>
      <c r="K113" s="91">
        <v>0</v>
      </c>
      <c r="L113" s="91">
        <v>1.044051E-6</v>
      </c>
      <c r="M113" s="91">
        <v>0</v>
      </c>
      <c r="N113" s="91">
        <v>0</v>
      </c>
      <c r="O113" s="91">
        <f>L113/'סכום נכסי הקרן'!$C$42*100</f>
        <v>6.3085397546257159E-12</v>
      </c>
    </row>
    <row r="114" spans="2:15">
      <c r="B114" t="s">
        <v>1881</v>
      </c>
      <c r="C114" t="s">
        <v>1882</v>
      </c>
      <c r="D114" t="s">
        <v>103</v>
      </c>
      <c r="E114" t="s">
        <v>126</v>
      </c>
      <c r="F114" t="s">
        <v>1883</v>
      </c>
      <c r="G114" t="s">
        <v>1209</v>
      </c>
      <c r="H114" t="s">
        <v>105</v>
      </c>
      <c r="I114" s="91">
        <v>74821.39</v>
      </c>
      <c r="J114" s="91">
        <v>1476</v>
      </c>
      <c r="K114" s="91">
        <v>0</v>
      </c>
      <c r="L114" s="91">
        <v>1104.3637163999999</v>
      </c>
      <c r="M114" s="91">
        <v>0.61</v>
      </c>
      <c r="N114" s="91">
        <v>0.06</v>
      </c>
      <c r="O114" s="91">
        <f>L114/'סכום נכסי הקרן'!$C$42*100</f>
        <v>6.6729713476406799E-3</v>
      </c>
    </row>
    <row r="115" spans="2:15">
      <c r="B115" t="s">
        <v>1884</v>
      </c>
      <c r="C115" t="s">
        <v>1885</v>
      </c>
      <c r="D115" t="s">
        <v>103</v>
      </c>
      <c r="E115" t="s">
        <v>126</v>
      </c>
      <c r="F115" t="s">
        <v>1886</v>
      </c>
      <c r="G115" t="s">
        <v>1209</v>
      </c>
      <c r="H115" t="s">
        <v>105</v>
      </c>
      <c r="I115" s="91">
        <v>866552.02</v>
      </c>
      <c r="J115" s="91">
        <v>10.1</v>
      </c>
      <c r="K115" s="91">
        <v>0</v>
      </c>
      <c r="L115" s="91">
        <v>87.521754020000003</v>
      </c>
      <c r="M115" s="91">
        <v>0.21</v>
      </c>
      <c r="N115" s="91">
        <v>0</v>
      </c>
      <c r="O115" s="91">
        <f>L115/'סכום נכסי הקרן'!$C$42*100</f>
        <v>5.288385956526482E-4</v>
      </c>
    </row>
    <row r="116" spans="2:15">
      <c r="B116" t="s">
        <v>1887</v>
      </c>
      <c r="C116" t="s">
        <v>1888</v>
      </c>
      <c r="D116" t="s">
        <v>103</v>
      </c>
      <c r="E116" t="s">
        <v>126</v>
      </c>
      <c r="F116" t="s">
        <v>984</v>
      </c>
      <c r="G116" t="s">
        <v>505</v>
      </c>
      <c r="H116" t="s">
        <v>105</v>
      </c>
      <c r="I116" s="91">
        <v>1.96</v>
      </c>
      <c r="J116" s="91">
        <v>12.7</v>
      </c>
      <c r="K116" s="91">
        <v>0</v>
      </c>
      <c r="L116" s="91">
        <v>2.4892000000000002E-4</v>
      </c>
      <c r="M116" s="91">
        <v>0</v>
      </c>
      <c r="N116" s="91">
        <v>0</v>
      </c>
      <c r="O116" s="91">
        <f>L116/'סכום נכסי הקרן'!$C$42*100</f>
        <v>1.5040660999524288E-9</v>
      </c>
    </row>
    <row r="117" spans="2:15">
      <c r="B117" t="s">
        <v>1889</v>
      </c>
      <c r="C117" t="s">
        <v>1890</v>
      </c>
      <c r="D117" t="s">
        <v>103</v>
      </c>
      <c r="E117" t="s">
        <v>126</v>
      </c>
      <c r="F117" t="s">
        <v>1891</v>
      </c>
      <c r="G117" t="s">
        <v>505</v>
      </c>
      <c r="H117" t="s">
        <v>105</v>
      </c>
      <c r="I117" s="91">
        <v>42084.03</v>
      </c>
      <c r="J117" s="91">
        <v>10840</v>
      </c>
      <c r="K117" s="91">
        <v>0</v>
      </c>
      <c r="L117" s="91">
        <v>4561.9088519999996</v>
      </c>
      <c r="M117" s="91">
        <v>0.62</v>
      </c>
      <c r="N117" s="91">
        <v>0.24</v>
      </c>
      <c r="O117" s="91">
        <f>L117/'סכום נכסי הקרן'!$C$42*100</f>
        <v>2.7564729452700068E-2</v>
      </c>
    </row>
    <row r="118" spans="2:15">
      <c r="B118" t="s">
        <v>1892</v>
      </c>
      <c r="C118" t="s">
        <v>1893</v>
      </c>
      <c r="D118" t="s">
        <v>103</v>
      </c>
      <c r="E118" t="s">
        <v>126</v>
      </c>
      <c r="F118" t="s">
        <v>995</v>
      </c>
      <c r="G118" t="s">
        <v>505</v>
      </c>
      <c r="H118" t="s">
        <v>105</v>
      </c>
      <c r="I118" s="91">
        <v>1307.76</v>
      </c>
      <c r="J118" s="91">
        <v>35.6</v>
      </c>
      <c r="K118" s="91">
        <v>0</v>
      </c>
      <c r="L118" s="91">
        <v>0.46556256000000001</v>
      </c>
      <c r="M118" s="91">
        <v>0.02</v>
      </c>
      <c r="N118" s="91">
        <v>0</v>
      </c>
      <c r="O118" s="91">
        <f>L118/'סכום נכסי הקרן'!$C$42*100</f>
        <v>2.8131000478188518E-6</v>
      </c>
    </row>
    <row r="119" spans="2:15">
      <c r="B119" t="s">
        <v>1894</v>
      </c>
      <c r="C119" t="s">
        <v>1895</v>
      </c>
      <c r="D119" t="s">
        <v>103</v>
      </c>
      <c r="E119" t="s">
        <v>126</v>
      </c>
      <c r="F119" t="s">
        <v>1896</v>
      </c>
      <c r="G119" t="s">
        <v>1762</v>
      </c>
      <c r="H119" t="s">
        <v>105</v>
      </c>
      <c r="I119" s="91">
        <v>49937.89</v>
      </c>
      <c r="J119" s="91">
        <v>3016</v>
      </c>
      <c r="K119" s="91">
        <v>0</v>
      </c>
      <c r="L119" s="91">
        <v>1506.1267624</v>
      </c>
      <c r="M119" s="91">
        <v>0.47</v>
      </c>
      <c r="N119" s="91">
        <v>0.08</v>
      </c>
      <c r="O119" s="91">
        <f>L119/'סכום נכסי הקרן'!$C$42*100</f>
        <v>9.1005712902014549E-3</v>
      </c>
    </row>
    <row r="120" spans="2:15">
      <c r="B120" t="s">
        <v>1897</v>
      </c>
      <c r="C120" t="s">
        <v>1898</v>
      </c>
      <c r="D120" t="s">
        <v>103</v>
      </c>
      <c r="E120" t="s">
        <v>126</v>
      </c>
      <c r="F120" t="s">
        <v>1899</v>
      </c>
      <c r="G120" t="s">
        <v>130</v>
      </c>
      <c r="H120" t="s">
        <v>105</v>
      </c>
      <c r="I120" s="91">
        <v>373276.14</v>
      </c>
      <c r="J120" s="91">
        <v>449.8</v>
      </c>
      <c r="K120" s="91">
        <v>0</v>
      </c>
      <c r="L120" s="91">
        <v>1678.9960777199999</v>
      </c>
      <c r="M120" s="91">
        <v>0.68</v>
      </c>
      <c r="N120" s="91">
        <v>0.09</v>
      </c>
      <c r="O120" s="91">
        <f>L120/'סכום נכסי הקרן'!$C$42*100</f>
        <v>1.0145111210235197E-2</v>
      </c>
    </row>
    <row r="121" spans="2:15">
      <c r="B121" t="s">
        <v>1900</v>
      </c>
      <c r="C121" t="s">
        <v>1901</v>
      </c>
      <c r="D121" t="s">
        <v>103</v>
      </c>
      <c r="E121" t="s">
        <v>126</v>
      </c>
      <c r="F121" t="s">
        <v>1902</v>
      </c>
      <c r="G121" t="s">
        <v>130</v>
      </c>
      <c r="H121" t="s">
        <v>105</v>
      </c>
      <c r="I121" s="91">
        <v>118818.56</v>
      </c>
      <c r="J121" s="91">
        <v>2167</v>
      </c>
      <c r="K121" s="91">
        <v>0</v>
      </c>
      <c r="L121" s="91">
        <v>2574.7981952</v>
      </c>
      <c r="M121" s="91">
        <v>0.9</v>
      </c>
      <c r="N121" s="91">
        <v>0.14000000000000001</v>
      </c>
      <c r="O121" s="91">
        <f>L121/'סכום נכסי הקרן'!$C$42*100</f>
        <v>1.5557876746018865E-2</v>
      </c>
    </row>
    <row r="122" spans="2:15">
      <c r="B122" t="s">
        <v>1903</v>
      </c>
      <c r="C122" t="s">
        <v>1904</v>
      </c>
      <c r="D122" t="s">
        <v>103</v>
      </c>
      <c r="E122" t="s">
        <v>126</v>
      </c>
      <c r="F122" t="s">
        <v>1905</v>
      </c>
      <c r="G122" t="s">
        <v>130</v>
      </c>
      <c r="H122" t="s">
        <v>105</v>
      </c>
      <c r="I122" s="91">
        <v>62818.29</v>
      </c>
      <c r="J122" s="91">
        <v>1943</v>
      </c>
      <c r="K122" s="91">
        <v>0</v>
      </c>
      <c r="L122" s="91">
        <v>1220.5593747</v>
      </c>
      <c r="M122" s="91">
        <v>0.87</v>
      </c>
      <c r="N122" s="91">
        <v>0.06</v>
      </c>
      <c r="O122" s="91">
        <f>L122/'סכום נכסי הקרן'!$C$42*100</f>
        <v>7.3750682085224339E-3</v>
      </c>
    </row>
    <row r="123" spans="2:15">
      <c r="B123" t="s">
        <v>1906</v>
      </c>
      <c r="C123" t="s">
        <v>1907</v>
      </c>
      <c r="D123" t="s">
        <v>103</v>
      </c>
      <c r="E123" t="s">
        <v>126</v>
      </c>
      <c r="F123" t="s">
        <v>1908</v>
      </c>
      <c r="G123" t="s">
        <v>130</v>
      </c>
      <c r="H123" t="s">
        <v>105</v>
      </c>
      <c r="I123" s="91">
        <v>100326.57</v>
      </c>
      <c r="J123" s="91">
        <v>353.9</v>
      </c>
      <c r="K123" s="91">
        <v>0</v>
      </c>
      <c r="L123" s="91">
        <v>355.05573122999999</v>
      </c>
      <c r="M123" s="91">
        <v>0.87</v>
      </c>
      <c r="N123" s="91">
        <v>0.02</v>
      </c>
      <c r="O123" s="91">
        <f>L123/'סכום נכסי הקרן'!$C$42*100</f>
        <v>2.1453771851874652E-3</v>
      </c>
    </row>
    <row r="124" spans="2:15">
      <c r="B124" t="s">
        <v>1909</v>
      </c>
      <c r="C124" t="s">
        <v>1910</v>
      </c>
      <c r="D124" t="s">
        <v>103</v>
      </c>
      <c r="E124" t="s">
        <v>126</v>
      </c>
      <c r="F124" t="s">
        <v>1911</v>
      </c>
      <c r="G124" t="s">
        <v>130</v>
      </c>
      <c r="H124" t="s">
        <v>105</v>
      </c>
      <c r="I124" s="91">
        <v>1050834.24</v>
      </c>
      <c r="J124" s="91">
        <v>111.8</v>
      </c>
      <c r="K124" s="91">
        <v>0</v>
      </c>
      <c r="L124" s="91">
        <v>1174.83268032</v>
      </c>
      <c r="M124" s="91">
        <v>0.3</v>
      </c>
      <c r="N124" s="91">
        <v>0.06</v>
      </c>
      <c r="O124" s="91">
        <f>L124/'סכום נכסי הקרן'!$C$42*100</f>
        <v>7.0987707198520043E-3</v>
      </c>
    </row>
    <row r="125" spans="2:15">
      <c r="B125" t="s">
        <v>1912</v>
      </c>
      <c r="C125" t="s">
        <v>1913</v>
      </c>
      <c r="D125" t="s">
        <v>103</v>
      </c>
      <c r="E125" t="s">
        <v>126</v>
      </c>
      <c r="F125" t="s">
        <v>1914</v>
      </c>
      <c r="G125" t="s">
        <v>131</v>
      </c>
      <c r="H125" t="s">
        <v>105</v>
      </c>
      <c r="I125" s="91">
        <v>1064282.06</v>
      </c>
      <c r="J125" s="91">
        <v>163.1</v>
      </c>
      <c r="K125" s="91">
        <v>0</v>
      </c>
      <c r="L125" s="91">
        <v>1735.8440398600001</v>
      </c>
      <c r="M125" s="91">
        <v>0.74</v>
      </c>
      <c r="N125" s="91">
        <v>0.09</v>
      </c>
      <c r="O125" s="91">
        <f>L125/'סכום נכסי הקרן'!$C$42*100</f>
        <v>1.0488607484966651E-2</v>
      </c>
    </row>
    <row r="126" spans="2:15">
      <c r="B126" t="s">
        <v>1915</v>
      </c>
      <c r="C126" t="s">
        <v>1916</v>
      </c>
      <c r="D126" t="s">
        <v>103</v>
      </c>
      <c r="E126" t="s">
        <v>126</v>
      </c>
      <c r="F126" t="s">
        <v>1917</v>
      </c>
      <c r="G126" t="s">
        <v>132</v>
      </c>
      <c r="H126" t="s">
        <v>105</v>
      </c>
      <c r="I126" s="91">
        <v>12114.35</v>
      </c>
      <c r="J126" s="91">
        <v>2249</v>
      </c>
      <c r="K126" s="91">
        <v>0</v>
      </c>
      <c r="L126" s="91">
        <v>272.45173149999999</v>
      </c>
      <c r="M126" s="91">
        <v>0.04</v>
      </c>
      <c r="N126" s="91">
        <v>0.01</v>
      </c>
      <c r="O126" s="91">
        <f>L126/'סכום נכסי הקרן'!$C$42*100</f>
        <v>1.6462534678711685E-3</v>
      </c>
    </row>
    <row r="127" spans="2:15">
      <c r="B127" t="s">
        <v>1918</v>
      </c>
      <c r="C127" t="s">
        <v>1919</v>
      </c>
      <c r="D127" t="s">
        <v>103</v>
      </c>
      <c r="E127" t="s">
        <v>126</v>
      </c>
      <c r="F127" t="s">
        <v>1920</v>
      </c>
      <c r="G127" t="s">
        <v>135</v>
      </c>
      <c r="H127" t="s">
        <v>105</v>
      </c>
      <c r="I127" s="91">
        <v>61424.75</v>
      </c>
      <c r="J127" s="91">
        <v>1462</v>
      </c>
      <c r="K127" s="91">
        <v>0</v>
      </c>
      <c r="L127" s="91">
        <v>898.02984500000002</v>
      </c>
      <c r="M127" s="91">
        <v>0.65</v>
      </c>
      <c r="N127" s="91">
        <v>0.05</v>
      </c>
      <c r="O127" s="91">
        <f>L127/'סכום נכסי הקרן'!$C$42*100</f>
        <v>5.42622628398696E-3</v>
      </c>
    </row>
    <row r="128" spans="2:15">
      <c r="B128" s="92" t="s">
        <v>1921</v>
      </c>
      <c r="E128" s="16"/>
      <c r="F128" s="16"/>
      <c r="G128" s="16"/>
      <c r="I128" s="93">
        <v>0</v>
      </c>
      <c r="K128" s="93">
        <v>0</v>
      </c>
      <c r="L128" s="93">
        <v>0</v>
      </c>
      <c r="N128" s="93">
        <v>0</v>
      </c>
      <c r="O128" s="93">
        <f>L128/'סכום נכסי הקרן'!$C$42*100</f>
        <v>0</v>
      </c>
    </row>
    <row r="129" spans="2:15">
      <c r="B129" t="s">
        <v>297</v>
      </c>
      <c r="C129" t="s">
        <v>297</v>
      </c>
      <c r="E129" s="16"/>
      <c r="F129" s="16"/>
      <c r="G129" t="s">
        <v>297</v>
      </c>
      <c r="H129" t="s">
        <v>297</v>
      </c>
      <c r="I129" s="91">
        <v>0</v>
      </c>
      <c r="J129" s="91">
        <v>0</v>
      </c>
      <c r="L129" s="91">
        <v>0</v>
      </c>
      <c r="M129" s="91">
        <v>0</v>
      </c>
      <c r="N129" s="91">
        <v>0</v>
      </c>
      <c r="O129" s="91">
        <f>L129/'סכום נכסי הקרן'!$C$42*100</f>
        <v>0</v>
      </c>
    </row>
    <row r="130" spans="2:15">
      <c r="B130" s="92" t="s">
        <v>303</v>
      </c>
      <c r="E130" s="16"/>
      <c r="F130" s="16"/>
      <c r="G130" s="16"/>
      <c r="I130" s="93">
        <v>3392629.83</v>
      </c>
      <c r="K130" s="93">
        <v>58.902879079999998</v>
      </c>
      <c r="L130" s="93">
        <v>451842.93541886465</v>
      </c>
      <c r="N130" s="93">
        <v>23.98</v>
      </c>
      <c r="O130" s="93">
        <f>L130/'סכום נכסי הקרן'!$C$42*100</f>
        <v>2.730201035137831</v>
      </c>
    </row>
    <row r="131" spans="2:15">
      <c r="B131" s="92" t="s">
        <v>453</v>
      </c>
      <c r="E131" s="16"/>
      <c r="F131" s="16"/>
      <c r="G131" s="16"/>
      <c r="I131" s="93">
        <v>1178800.06</v>
      </c>
      <c r="K131" s="93">
        <v>57.287950000000002</v>
      </c>
      <c r="L131" s="93">
        <v>117788.19693313635</v>
      </c>
      <c r="N131" s="93">
        <v>6.25</v>
      </c>
      <c r="O131" s="93">
        <f>L131/'סכום נכסי הקרן'!$C$42*100</f>
        <v>0.71171956444500639</v>
      </c>
    </row>
    <row r="132" spans="2:15">
      <c r="B132" t="s">
        <v>1922</v>
      </c>
      <c r="C132" t="s">
        <v>1923</v>
      </c>
      <c r="D132" t="s">
        <v>1594</v>
      </c>
      <c r="E132" t="s">
        <v>1274</v>
      </c>
      <c r="F132" t="s">
        <v>1924</v>
      </c>
      <c r="G132" t="s">
        <v>1289</v>
      </c>
      <c r="H132" t="s">
        <v>109</v>
      </c>
      <c r="I132" s="91">
        <v>163255.97</v>
      </c>
      <c r="J132" s="91">
        <v>406</v>
      </c>
      <c r="K132" s="91">
        <v>0</v>
      </c>
      <c r="L132" s="91">
        <v>2484.2465047736</v>
      </c>
      <c r="M132" s="91">
        <v>0.6</v>
      </c>
      <c r="N132" s="91">
        <v>0.13</v>
      </c>
      <c r="O132" s="91">
        <f>L132/'סכום נכסי הקרן'!$C$42*100</f>
        <v>1.5010730161318016E-2</v>
      </c>
    </row>
    <row r="133" spans="2:15">
      <c r="B133" t="s">
        <v>1925</v>
      </c>
      <c r="C133" t="s">
        <v>1926</v>
      </c>
      <c r="D133" t="s">
        <v>1594</v>
      </c>
      <c r="E133" t="s">
        <v>1274</v>
      </c>
      <c r="F133" t="s">
        <v>1927</v>
      </c>
      <c r="G133" t="s">
        <v>1289</v>
      </c>
      <c r="H133" t="s">
        <v>109</v>
      </c>
      <c r="I133" s="91">
        <v>33343.129999999997</v>
      </c>
      <c r="J133" s="91">
        <v>555</v>
      </c>
      <c r="K133" s="91">
        <v>0</v>
      </c>
      <c r="L133" s="91">
        <v>693.58378438199998</v>
      </c>
      <c r="M133" s="91">
        <v>0.13</v>
      </c>
      <c r="N133" s="91">
        <v>0.04</v>
      </c>
      <c r="O133" s="91">
        <f>L133/'סכום נכסי הקרן'!$C$42*100</f>
        <v>4.1908880667109148E-3</v>
      </c>
    </row>
    <row r="134" spans="2:15">
      <c r="B134" t="s">
        <v>1928</v>
      </c>
      <c r="C134" t="s">
        <v>1929</v>
      </c>
      <c r="D134" t="s">
        <v>1594</v>
      </c>
      <c r="E134" t="s">
        <v>1274</v>
      </c>
      <c r="F134" t="s">
        <v>1930</v>
      </c>
      <c r="G134" t="s">
        <v>1289</v>
      </c>
      <c r="H134" t="s">
        <v>109</v>
      </c>
      <c r="I134" s="91">
        <v>49529.16</v>
      </c>
      <c r="J134" s="91">
        <v>754</v>
      </c>
      <c r="K134" s="91">
        <v>0</v>
      </c>
      <c r="L134" s="91">
        <v>1399.6900992671999</v>
      </c>
      <c r="M134" s="91">
        <v>0</v>
      </c>
      <c r="N134" s="91">
        <v>7.0000000000000007E-2</v>
      </c>
      <c r="O134" s="91">
        <f>L134/'סכום נכסי הקרן'!$C$42*100</f>
        <v>8.4574418638391664E-3</v>
      </c>
    </row>
    <row r="135" spans="2:15">
      <c r="B135" t="s">
        <v>1931</v>
      </c>
      <c r="C135" t="s">
        <v>1932</v>
      </c>
      <c r="D135" t="s">
        <v>1521</v>
      </c>
      <c r="E135" t="s">
        <v>1274</v>
      </c>
      <c r="F135" t="s">
        <v>1288</v>
      </c>
      <c r="G135" t="s">
        <v>1289</v>
      </c>
      <c r="H135" t="s">
        <v>109</v>
      </c>
      <c r="I135" s="91">
        <v>243954.54</v>
      </c>
      <c r="J135" s="91">
        <v>1542</v>
      </c>
      <c r="K135" s="91">
        <v>0</v>
      </c>
      <c r="L135" s="91">
        <v>14099.147717486399</v>
      </c>
      <c r="M135" s="91">
        <v>0.02</v>
      </c>
      <c r="N135" s="91">
        <v>0.75</v>
      </c>
      <c r="O135" s="91">
        <f>L135/'סכום נכסי הקרן'!$C$42*100</f>
        <v>8.5192230917937317E-2</v>
      </c>
    </row>
    <row r="136" spans="2:15">
      <c r="B136" t="s">
        <v>1933</v>
      </c>
      <c r="C136" t="s">
        <v>1934</v>
      </c>
      <c r="D136" t="s">
        <v>1594</v>
      </c>
      <c r="E136" t="s">
        <v>1274</v>
      </c>
      <c r="F136" t="s">
        <v>1686</v>
      </c>
      <c r="G136" t="s">
        <v>1289</v>
      </c>
      <c r="H136" t="s">
        <v>109</v>
      </c>
      <c r="I136" s="91">
        <v>39479.61</v>
      </c>
      <c r="J136" s="91">
        <v>500</v>
      </c>
      <c r="K136" s="91">
        <v>0</v>
      </c>
      <c r="L136" s="91">
        <v>739.84789139999998</v>
      </c>
      <c r="M136" s="91">
        <v>0.11</v>
      </c>
      <c r="N136" s="91">
        <v>0.04</v>
      </c>
      <c r="O136" s="91">
        <f>L136/'סכום נכסי הקרן'!$C$42*100</f>
        <v>4.4704328000001042E-3</v>
      </c>
    </row>
    <row r="137" spans="2:15">
      <c r="B137" t="s">
        <v>1935</v>
      </c>
      <c r="C137" t="s">
        <v>1936</v>
      </c>
      <c r="D137" t="s">
        <v>1594</v>
      </c>
      <c r="E137" t="s">
        <v>1274</v>
      </c>
      <c r="F137" t="s">
        <v>995</v>
      </c>
      <c r="G137" t="s">
        <v>1442</v>
      </c>
      <c r="H137" t="s">
        <v>116</v>
      </c>
      <c r="I137" s="91">
        <v>1603.99</v>
      </c>
      <c r="J137" s="91">
        <v>37.5</v>
      </c>
      <c r="K137" s="91">
        <v>0</v>
      </c>
      <c r="L137" s="91">
        <v>2.88321212475</v>
      </c>
      <c r="M137" s="91">
        <v>0.02</v>
      </c>
      <c r="N137" s="91">
        <v>0</v>
      </c>
      <c r="O137" s="91">
        <f>L137/'סכום נכסי הקרן'!$C$42*100</f>
        <v>1.7421427027994083E-5</v>
      </c>
    </row>
    <row r="138" spans="2:15">
      <c r="B138" t="s">
        <v>1937</v>
      </c>
      <c r="C138" t="s">
        <v>1938</v>
      </c>
      <c r="D138" t="s">
        <v>1594</v>
      </c>
      <c r="E138" t="s">
        <v>1274</v>
      </c>
      <c r="F138" t="s">
        <v>1650</v>
      </c>
      <c r="G138" t="s">
        <v>1466</v>
      </c>
      <c r="H138" t="s">
        <v>109</v>
      </c>
      <c r="I138" s="91">
        <v>60550.79</v>
      </c>
      <c r="J138" s="91">
        <v>1474</v>
      </c>
      <c r="K138" s="91">
        <v>0</v>
      </c>
      <c r="L138" s="91">
        <v>3345.1598799608</v>
      </c>
      <c r="M138" s="91">
        <v>0.06</v>
      </c>
      <c r="N138" s="91">
        <v>0.18</v>
      </c>
      <c r="O138" s="91">
        <f>L138/'סכום נכסי הקרן'!$C$42*100</f>
        <v>2.0212685097099368E-2</v>
      </c>
    </row>
    <row r="139" spans="2:15">
      <c r="B139" t="s">
        <v>1939</v>
      </c>
      <c r="C139" t="s">
        <v>1940</v>
      </c>
      <c r="D139" t="s">
        <v>1594</v>
      </c>
      <c r="E139" t="s">
        <v>1274</v>
      </c>
      <c r="F139" t="s">
        <v>1941</v>
      </c>
      <c r="G139" t="s">
        <v>1466</v>
      </c>
      <c r="H139" t="s">
        <v>109</v>
      </c>
      <c r="I139" s="91">
        <v>20433.59</v>
      </c>
      <c r="J139" s="91">
        <v>9238</v>
      </c>
      <c r="K139" s="91">
        <v>0</v>
      </c>
      <c r="L139" s="91">
        <v>7074.9311056615998</v>
      </c>
      <c r="M139" s="91">
        <v>0.04</v>
      </c>
      <c r="N139" s="91">
        <v>0.38</v>
      </c>
      <c r="O139" s="91">
        <f>L139/'סכום נכסי הקרן'!$C$42*100</f>
        <v>4.2749333261789195E-2</v>
      </c>
    </row>
    <row r="140" spans="2:15">
      <c r="B140" t="s">
        <v>1942</v>
      </c>
      <c r="C140" t="s">
        <v>1943</v>
      </c>
      <c r="D140" t="s">
        <v>1594</v>
      </c>
      <c r="E140" t="s">
        <v>1274</v>
      </c>
      <c r="F140" t="s">
        <v>1717</v>
      </c>
      <c r="G140" t="s">
        <v>1466</v>
      </c>
      <c r="H140" t="s">
        <v>109</v>
      </c>
      <c r="I140" s="91">
        <v>72971.05</v>
      </c>
      <c r="J140" s="91">
        <v>2278</v>
      </c>
      <c r="K140" s="91">
        <v>0</v>
      </c>
      <c r="L140" s="91">
        <v>6230.2273852119997</v>
      </c>
      <c r="M140" s="91">
        <v>0.27</v>
      </c>
      <c r="N140" s="91">
        <v>0.33</v>
      </c>
      <c r="O140" s="91">
        <f>L140/'סכום נכסי הקרן'!$C$42*100</f>
        <v>3.7645323015798766E-2</v>
      </c>
    </row>
    <row r="141" spans="2:15">
      <c r="B141" t="s">
        <v>1944</v>
      </c>
      <c r="C141" t="s">
        <v>1945</v>
      </c>
      <c r="D141" t="s">
        <v>1594</v>
      </c>
      <c r="E141" t="s">
        <v>1274</v>
      </c>
      <c r="F141" t="s">
        <v>1946</v>
      </c>
      <c r="G141" t="s">
        <v>1298</v>
      </c>
      <c r="H141" t="s">
        <v>109</v>
      </c>
      <c r="I141" s="91">
        <v>33440.19</v>
      </c>
      <c r="J141" s="91">
        <v>5858</v>
      </c>
      <c r="K141" s="91">
        <v>30.631229999999999</v>
      </c>
      <c r="L141" s="91">
        <v>7372.6871155895997</v>
      </c>
      <c r="M141" s="91">
        <v>0.02</v>
      </c>
      <c r="N141" s="91">
        <v>0.39</v>
      </c>
      <c r="O141" s="91">
        <f>L141/'סכום נכסי הקרן'!$C$42*100</f>
        <v>4.4548484477399848E-2</v>
      </c>
    </row>
    <row r="142" spans="2:15">
      <c r="B142" t="s">
        <v>1947</v>
      </c>
      <c r="C142" t="s">
        <v>1948</v>
      </c>
      <c r="D142" t="s">
        <v>1521</v>
      </c>
      <c r="E142" t="s">
        <v>1274</v>
      </c>
      <c r="F142" t="s">
        <v>1949</v>
      </c>
      <c r="G142" t="s">
        <v>1298</v>
      </c>
      <c r="H142" t="s">
        <v>109</v>
      </c>
      <c r="I142" s="91">
        <v>8123.83</v>
      </c>
      <c r="J142" s="91">
        <v>7414</v>
      </c>
      <c r="K142" s="91">
        <v>0</v>
      </c>
      <c r="L142" s="91">
        <v>2257.4232342375999</v>
      </c>
      <c r="M142" s="91">
        <v>0.02</v>
      </c>
      <c r="N142" s="91">
        <v>0.12</v>
      </c>
      <c r="O142" s="91">
        <f>L142/'סכום נכסי הקרן'!$C$42*100</f>
        <v>1.3640180619724189E-2</v>
      </c>
    </row>
    <row r="143" spans="2:15">
      <c r="B143" t="s">
        <v>1950</v>
      </c>
      <c r="C143" t="s">
        <v>1951</v>
      </c>
      <c r="D143" t="s">
        <v>1594</v>
      </c>
      <c r="E143" t="s">
        <v>1274</v>
      </c>
      <c r="F143" t="s">
        <v>1952</v>
      </c>
      <c r="G143" t="s">
        <v>1298</v>
      </c>
      <c r="H143" t="s">
        <v>109</v>
      </c>
      <c r="I143" s="91">
        <v>0.5</v>
      </c>
      <c r="J143" s="91">
        <v>4231</v>
      </c>
      <c r="K143" s="91">
        <v>0</v>
      </c>
      <c r="L143" s="91">
        <v>7.9288940000000002E-2</v>
      </c>
      <c r="M143" s="91">
        <v>0</v>
      </c>
      <c r="N143" s="91">
        <v>0</v>
      </c>
      <c r="O143" s="91">
        <f>L143/'סכום נכסי הקרן'!$C$42*100</f>
        <v>4.7909290838487112E-7</v>
      </c>
    </row>
    <row r="144" spans="2:15">
      <c r="B144" t="s">
        <v>1953</v>
      </c>
      <c r="C144" t="s">
        <v>1954</v>
      </c>
      <c r="D144" t="s">
        <v>1594</v>
      </c>
      <c r="E144" t="s">
        <v>1274</v>
      </c>
      <c r="F144" t="s">
        <v>1955</v>
      </c>
      <c r="G144" t="s">
        <v>1298</v>
      </c>
      <c r="H144" t="s">
        <v>109</v>
      </c>
      <c r="I144" s="91">
        <v>14585.88</v>
      </c>
      <c r="J144" s="91">
        <v>9034</v>
      </c>
      <c r="K144" s="91">
        <v>0</v>
      </c>
      <c r="L144" s="91">
        <v>4938.6961202016</v>
      </c>
      <c r="M144" s="91">
        <v>0.03</v>
      </c>
      <c r="N144" s="91">
        <v>0.26</v>
      </c>
      <c r="O144" s="91">
        <f>L144/'סכום נכסי הקרן'!$C$42*100</f>
        <v>2.9841416569025437E-2</v>
      </c>
    </row>
    <row r="145" spans="2:15">
      <c r="B145" t="s">
        <v>1956</v>
      </c>
      <c r="C145" t="s">
        <v>1957</v>
      </c>
      <c r="D145" t="s">
        <v>1594</v>
      </c>
      <c r="E145" t="s">
        <v>1274</v>
      </c>
      <c r="F145" t="s">
        <v>1958</v>
      </c>
      <c r="G145" t="s">
        <v>1298</v>
      </c>
      <c r="H145" t="s">
        <v>109</v>
      </c>
      <c r="I145" s="91">
        <v>23487.200000000001</v>
      </c>
      <c r="J145" s="91">
        <v>10265</v>
      </c>
      <c r="K145" s="91">
        <v>0</v>
      </c>
      <c r="L145" s="91">
        <v>9036.2821278400006</v>
      </c>
      <c r="M145" s="91">
        <v>0.02</v>
      </c>
      <c r="N145" s="91">
        <v>0.48</v>
      </c>
      <c r="O145" s="91">
        <f>L145/'סכום נכסי הקרן'!$C$42*100</f>
        <v>5.4600536791298983E-2</v>
      </c>
    </row>
    <row r="146" spans="2:15">
      <c r="B146" t="s">
        <v>1959</v>
      </c>
      <c r="C146" t="s">
        <v>1960</v>
      </c>
      <c r="D146" t="s">
        <v>1594</v>
      </c>
      <c r="E146" t="s">
        <v>1274</v>
      </c>
      <c r="F146" t="s">
        <v>1961</v>
      </c>
      <c r="G146" t="s">
        <v>1962</v>
      </c>
      <c r="H146" t="s">
        <v>109</v>
      </c>
      <c r="I146" s="91">
        <v>62319.22</v>
      </c>
      <c r="J146" s="91">
        <v>1872</v>
      </c>
      <c r="K146" s="91">
        <v>0</v>
      </c>
      <c r="L146" s="91">
        <v>4372.4760124032</v>
      </c>
      <c r="M146" s="91">
        <v>0.18</v>
      </c>
      <c r="N146" s="91">
        <v>0.23</v>
      </c>
      <c r="O146" s="91">
        <f>L146/'סכום נכסי הקרן'!$C$42*100</f>
        <v>2.6420106633098295E-2</v>
      </c>
    </row>
    <row r="147" spans="2:15">
      <c r="B147" t="s">
        <v>1963</v>
      </c>
      <c r="C147" t="s">
        <v>1964</v>
      </c>
      <c r="D147" t="s">
        <v>1594</v>
      </c>
      <c r="E147" t="s">
        <v>1274</v>
      </c>
      <c r="F147" t="s">
        <v>1965</v>
      </c>
      <c r="G147" t="s">
        <v>1962</v>
      </c>
      <c r="H147" t="s">
        <v>109</v>
      </c>
      <c r="I147" s="91">
        <v>31477.13</v>
      </c>
      <c r="J147" s="91">
        <v>3206</v>
      </c>
      <c r="K147" s="91">
        <v>26.65672</v>
      </c>
      <c r="L147" s="91">
        <v>3808.9763606744</v>
      </c>
      <c r="M147" s="91">
        <v>0</v>
      </c>
      <c r="N147" s="91">
        <v>0.2</v>
      </c>
      <c r="O147" s="91">
        <f>L147/'סכום נכסי הקרן'!$C$42*100</f>
        <v>2.3015234692312952E-2</v>
      </c>
    </row>
    <row r="148" spans="2:15">
      <c r="B148" t="s">
        <v>1966</v>
      </c>
      <c r="C148" t="s">
        <v>1967</v>
      </c>
      <c r="D148" t="s">
        <v>1594</v>
      </c>
      <c r="E148" t="s">
        <v>1274</v>
      </c>
      <c r="F148" t="s">
        <v>1917</v>
      </c>
      <c r="G148" t="s">
        <v>1378</v>
      </c>
      <c r="H148" t="s">
        <v>109</v>
      </c>
      <c r="I148" s="91">
        <v>172347.04</v>
      </c>
      <c r="J148" s="91">
        <v>607</v>
      </c>
      <c r="K148" s="91">
        <v>0</v>
      </c>
      <c r="L148" s="91">
        <v>3920.9572049344001</v>
      </c>
      <c r="M148" s="91">
        <v>0.51</v>
      </c>
      <c r="N148" s="91">
        <v>0.21</v>
      </c>
      <c r="O148" s="91">
        <f>L148/'סכום נכסי הקרן'!$C$42*100</f>
        <v>2.3691864098128148E-2</v>
      </c>
    </row>
    <row r="149" spans="2:15">
      <c r="B149" t="s">
        <v>1968</v>
      </c>
      <c r="C149" t="s">
        <v>1969</v>
      </c>
      <c r="D149" t="s">
        <v>1594</v>
      </c>
      <c r="E149" t="s">
        <v>1274</v>
      </c>
      <c r="F149" t="s">
        <v>1196</v>
      </c>
      <c r="G149" t="s">
        <v>1378</v>
      </c>
      <c r="H149" t="s">
        <v>109</v>
      </c>
      <c r="I149" s="91">
        <v>6324.37</v>
      </c>
      <c r="J149" s="91">
        <v>472</v>
      </c>
      <c r="K149" s="91">
        <v>0</v>
      </c>
      <c r="L149" s="91">
        <v>111.8816469472</v>
      </c>
      <c r="M149" s="91">
        <v>0</v>
      </c>
      <c r="N149" s="91">
        <v>0.01</v>
      </c>
      <c r="O149" s="91">
        <f>L149/'סכום נכסי הקרן'!$C$42*100</f>
        <v>6.7603001920347756E-4</v>
      </c>
    </row>
    <row r="150" spans="2:15">
      <c r="B150" t="s">
        <v>1970</v>
      </c>
      <c r="C150" t="s">
        <v>1971</v>
      </c>
      <c r="D150" t="s">
        <v>1594</v>
      </c>
      <c r="E150" t="s">
        <v>1274</v>
      </c>
      <c r="F150" t="s">
        <v>1672</v>
      </c>
      <c r="G150" t="s">
        <v>1378</v>
      </c>
      <c r="H150" t="s">
        <v>109</v>
      </c>
      <c r="I150" s="91">
        <v>99535.8</v>
      </c>
      <c r="J150" s="91">
        <v>10821</v>
      </c>
      <c r="K150" s="91">
        <v>0</v>
      </c>
      <c r="L150" s="91">
        <v>40368.841904663997</v>
      </c>
      <c r="M150" s="91">
        <v>0.16</v>
      </c>
      <c r="N150" s="91">
        <v>2.14</v>
      </c>
      <c r="O150" s="91">
        <f>L150/'סכום נכסי הקרן'!$C$42*100</f>
        <v>0.24392337539427991</v>
      </c>
    </row>
    <row r="151" spans="2:15">
      <c r="B151" t="s">
        <v>1972</v>
      </c>
      <c r="C151" t="s">
        <v>1973</v>
      </c>
      <c r="D151" t="s">
        <v>1594</v>
      </c>
      <c r="E151" t="s">
        <v>1274</v>
      </c>
      <c r="F151" t="s">
        <v>1974</v>
      </c>
      <c r="G151" t="s">
        <v>1304</v>
      </c>
      <c r="H151" t="s">
        <v>109</v>
      </c>
      <c r="I151" s="91">
        <v>42037.07</v>
      </c>
      <c r="J151" s="91">
        <v>3510</v>
      </c>
      <c r="K151" s="91">
        <v>0</v>
      </c>
      <c r="L151" s="91">
        <v>5530.1783364359999</v>
      </c>
      <c r="M151" s="91">
        <v>0.09</v>
      </c>
      <c r="N151" s="91">
        <v>0.28999999999999998</v>
      </c>
      <c r="O151" s="91">
        <f>L151/'סכום נכסי הקרן'!$C$42*100</f>
        <v>3.3415369446105993E-2</v>
      </c>
    </row>
    <row r="152" spans="2:15">
      <c r="B152" s="92" t="s">
        <v>454</v>
      </c>
      <c r="E152" s="16"/>
      <c r="F152" s="16"/>
      <c r="G152" s="16"/>
      <c r="I152" s="93">
        <v>2213829.77</v>
      </c>
      <c r="K152" s="93">
        <v>1.61492908</v>
      </c>
      <c r="L152" s="93">
        <v>334054.73848572833</v>
      </c>
      <c r="N152" s="93">
        <v>17.73</v>
      </c>
      <c r="O152" s="93">
        <f>L152/'סכום נכסי הקרן'!$C$42*100</f>
        <v>2.0184814706928242</v>
      </c>
    </row>
    <row r="153" spans="2:15">
      <c r="B153" t="s">
        <v>1975</v>
      </c>
      <c r="C153" t="s">
        <v>1976</v>
      </c>
      <c r="D153" t="s">
        <v>1594</v>
      </c>
      <c r="E153" t="s">
        <v>1274</v>
      </c>
      <c r="F153" t="s">
        <v>1977</v>
      </c>
      <c r="G153" t="s">
        <v>1360</v>
      </c>
      <c r="H153" t="s">
        <v>109</v>
      </c>
      <c r="I153" s="91">
        <v>20091</v>
      </c>
      <c r="J153" s="91">
        <v>6157</v>
      </c>
      <c r="K153" s="91">
        <v>0</v>
      </c>
      <c r="L153" s="91">
        <v>4636.2867567599997</v>
      </c>
      <c r="M153" s="91">
        <v>0.01</v>
      </c>
      <c r="N153" s="91">
        <v>0.25</v>
      </c>
      <c r="O153" s="91">
        <f>L153/'סכום נכסי הקרן'!$C$42*100</f>
        <v>2.8014148081717444E-2</v>
      </c>
    </row>
    <row r="154" spans="2:15">
      <c r="B154" t="s">
        <v>1975</v>
      </c>
      <c r="C154" t="s">
        <v>1976</v>
      </c>
      <c r="D154" t="s">
        <v>1594</v>
      </c>
      <c r="E154" t="s">
        <v>1274</v>
      </c>
      <c r="F154" t="s">
        <v>1977</v>
      </c>
      <c r="G154" t="s">
        <v>1360</v>
      </c>
      <c r="H154" t="s">
        <v>109</v>
      </c>
      <c r="I154" s="91">
        <v>1263</v>
      </c>
      <c r="J154" s="91">
        <v>6157</v>
      </c>
      <c r="K154" s="91">
        <v>0</v>
      </c>
      <c r="L154" s="91">
        <v>291.45538668</v>
      </c>
      <c r="M154" s="91">
        <v>0</v>
      </c>
      <c r="N154" s="91">
        <v>0.02</v>
      </c>
      <c r="O154" s="91">
        <f>L154/'סכום נכסי הקרן'!$C$42*100</f>
        <v>1.7610805349265412E-3</v>
      </c>
    </row>
    <row r="155" spans="2:15">
      <c r="B155" t="s">
        <v>1978</v>
      </c>
      <c r="C155" t="s">
        <v>1979</v>
      </c>
      <c r="D155" t="s">
        <v>1594</v>
      </c>
      <c r="E155" t="s">
        <v>1274</v>
      </c>
      <c r="F155" t="s">
        <v>1980</v>
      </c>
      <c r="G155" t="s">
        <v>1374</v>
      </c>
      <c r="H155" t="s">
        <v>109</v>
      </c>
      <c r="I155" s="91">
        <v>95293</v>
      </c>
      <c r="J155" s="91">
        <v>2464</v>
      </c>
      <c r="K155" s="91">
        <v>0</v>
      </c>
      <c r="L155" s="91">
        <v>8800.3771609600008</v>
      </c>
      <c r="M155" s="91">
        <v>0</v>
      </c>
      <c r="N155" s="91">
        <v>0.47</v>
      </c>
      <c r="O155" s="91">
        <f>L155/'סכום נכסי הקרן'!$C$42*100</f>
        <v>5.3175112303533396E-2</v>
      </c>
    </row>
    <row r="156" spans="2:15">
      <c r="B156" t="s">
        <v>1978</v>
      </c>
      <c r="C156" t="s">
        <v>1979</v>
      </c>
      <c r="D156" t="s">
        <v>1594</v>
      </c>
      <c r="E156" t="s">
        <v>1274</v>
      </c>
      <c r="F156" t="s">
        <v>1980</v>
      </c>
      <c r="G156" t="s">
        <v>1374</v>
      </c>
      <c r="H156" t="s">
        <v>109</v>
      </c>
      <c r="I156" s="91">
        <v>6652</v>
      </c>
      <c r="J156" s="91">
        <v>2464</v>
      </c>
      <c r="K156" s="91">
        <v>0</v>
      </c>
      <c r="L156" s="91">
        <v>614.31698944000004</v>
      </c>
      <c r="M156" s="91">
        <v>0</v>
      </c>
      <c r="N156" s="91">
        <v>0.03</v>
      </c>
      <c r="O156" s="91">
        <f>L156/'סכום נכסי הקרן'!$C$42*100</f>
        <v>3.7119289669031745E-3</v>
      </c>
    </row>
    <row r="157" spans="2:15">
      <c r="B157" t="s">
        <v>1981</v>
      </c>
      <c r="C157" t="s">
        <v>1982</v>
      </c>
      <c r="D157" t="s">
        <v>1594</v>
      </c>
      <c r="E157" t="s">
        <v>1274</v>
      </c>
      <c r="F157" t="s">
        <v>1983</v>
      </c>
      <c r="G157" t="s">
        <v>1374</v>
      </c>
      <c r="H157" t="s">
        <v>109</v>
      </c>
      <c r="I157" s="91">
        <v>24461</v>
      </c>
      <c r="J157" s="91">
        <v>5206</v>
      </c>
      <c r="K157" s="91">
        <v>0</v>
      </c>
      <c r="L157" s="91">
        <v>4772.8518456800002</v>
      </c>
      <c r="M157" s="91">
        <v>0</v>
      </c>
      <c r="N157" s="91">
        <v>0.25</v>
      </c>
      <c r="O157" s="91">
        <f>L157/'סכום נכסי הקרן'!$C$42*100</f>
        <v>2.8839324526685958E-2</v>
      </c>
    </row>
    <row r="158" spans="2:15">
      <c r="B158" t="s">
        <v>1981</v>
      </c>
      <c r="C158" t="s">
        <v>1982</v>
      </c>
      <c r="D158" t="s">
        <v>1594</v>
      </c>
      <c r="E158" t="s">
        <v>1274</v>
      </c>
      <c r="F158" t="s">
        <v>1983</v>
      </c>
      <c r="G158" t="s">
        <v>1374</v>
      </c>
      <c r="H158" t="s">
        <v>109</v>
      </c>
      <c r="I158" s="91">
        <v>1707</v>
      </c>
      <c r="J158" s="91">
        <v>5206</v>
      </c>
      <c r="K158" s="91">
        <v>0</v>
      </c>
      <c r="L158" s="91">
        <v>333.07134215999997</v>
      </c>
      <c r="M158" s="91">
        <v>0</v>
      </c>
      <c r="N158" s="91">
        <v>0.02</v>
      </c>
      <c r="O158" s="91">
        <f>L158/'סכום נכסי הקרן'!$C$42*100</f>
        <v>2.0125394287663191E-3</v>
      </c>
    </row>
    <row r="159" spans="2:15">
      <c r="B159" t="s">
        <v>1984</v>
      </c>
      <c r="C159" t="s">
        <v>1985</v>
      </c>
      <c r="D159" t="s">
        <v>1521</v>
      </c>
      <c r="E159" t="s">
        <v>1274</v>
      </c>
      <c r="F159" t="s">
        <v>1986</v>
      </c>
      <c r="G159" t="s">
        <v>1374</v>
      </c>
      <c r="H159" t="s">
        <v>109</v>
      </c>
      <c r="I159" s="91">
        <v>32035</v>
      </c>
      <c r="J159" s="91">
        <v>9762</v>
      </c>
      <c r="K159" s="91">
        <v>0</v>
      </c>
      <c r="L159" s="91">
        <v>11720.958111600001</v>
      </c>
      <c r="M159" s="91">
        <v>0</v>
      </c>
      <c r="N159" s="91">
        <v>0.62</v>
      </c>
      <c r="O159" s="91">
        <f>L159/'סכום נכסי הקרן'!$C$42*100</f>
        <v>7.0822335507873993E-2</v>
      </c>
    </row>
    <row r="160" spans="2:15">
      <c r="B160" t="s">
        <v>1984</v>
      </c>
      <c r="C160" t="s">
        <v>1985</v>
      </c>
      <c r="D160" t="s">
        <v>1521</v>
      </c>
      <c r="E160" t="s">
        <v>1274</v>
      </c>
      <c r="F160" t="s">
        <v>1986</v>
      </c>
      <c r="G160" t="s">
        <v>1374</v>
      </c>
      <c r="H160" t="s">
        <v>109</v>
      </c>
      <c r="I160" s="91">
        <v>2235</v>
      </c>
      <c r="J160" s="91">
        <v>9762</v>
      </c>
      <c r="K160" s="91">
        <v>0</v>
      </c>
      <c r="L160" s="91">
        <v>817.74126360000002</v>
      </c>
      <c r="M160" s="91">
        <v>0</v>
      </c>
      <c r="N160" s="91">
        <v>0.04</v>
      </c>
      <c r="O160" s="91">
        <f>L160/'סכום נכסי הקרן'!$C$42*100</f>
        <v>4.9410931749679539E-3</v>
      </c>
    </row>
    <row r="161" spans="2:15">
      <c r="B161" t="s">
        <v>1987</v>
      </c>
      <c r="C161" t="s">
        <v>1988</v>
      </c>
      <c r="D161" t="s">
        <v>1594</v>
      </c>
      <c r="E161" t="s">
        <v>1274</v>
      </c>
      <c r="F161" t="s">
        <v>1989</v>
      </c>
      <c r="G161" t="s">
        <v>1374</v>
      </c>
      <c r="H161" t="s">
        <v>109</v>
      </c>
      <c r="I161" s="91">
        <v>16058</v>
      </c>
      <c r="J161" s="91">
        <v>4570</v>
      </c>
      <c r="K161" s="91">
        <v>0</v>
      </c>
      <c r="L161" s="91">
        <v>2750.4720487999998</v>
      </c>
      <c r="M161" s="91">
        <v>0</v>
      </c>
      <c r="N161" s="91">
        <v>0.15</v>
      </c>
      <c r="O161" s="91">
        <f>L161/'סכום נכסי הקרן'!$C$42*100</f>
        <v>1.6619362716803719E-2</v>
      </c>
    </row>
    <row r="162" spans="2:15">
      <c r="B162" t="s">
        <v>1990</v>
      </c>
      <c r="C162" t="s">
        <v>1988</v>
      </c>
      <c r="D162" t="s">
        <v>1594</v>
      </c>
      <c r="E162" t="s">
        <v>1274</v>
      </c>
      <c r="F162" t="s">
        <v>1989</v>
      </c>
      <c r="G162" t="s">
        <v>1374</v>
      </c>
      <c r="H162" t="s">
        <v>109</v>
      </c>
      <c r="I162" s="91">
        <v>1121</v>
      </c>
      <c r="J162" s="91">
        <v>4570</v>
      </c>
      <c r="K162" s="91">
        <v>0</v>
      </c>
      <c r="L162" s="91">
        <v>192.00891559999999</v>
      </c>
      <c r="M162" s="91">
        <v>0</v>
      </c>
      <c r="N162" s="91">
        <v>0.01</v>
      </c>
      <c r="O162" s="91">
        <f>L162/'סכום נכסי הקרן'!$C$42*100</f>
        <v>1.1601884173332276E-3</v>
      </c>
    </row>
    <row r="163" spans="2:15">
      <c r="B163" t="s">
        <v>1991</v>
      </c>
      <c r="C163" t="s">
        <v>1992</v>
      </c>
      <c r="D163" t="s">
        <v>1594</v>
      </c>
      <c r="E163" t="s">
        <v>1274</v>
      </c>
      <c r="F163" t="s">
        <v>1993</v>
      </c>
      <c r="G163" t="s">
        <v>1374</v>
      </c>
      <c r="H163" t="s">
        <v>109</v>
      </c>
      <c r="I163" s="91">
        <v>32453</v>
      </c>
      <c r="J163" s="91">
        <v>4608</v>
      </c>
      <c r="K163" s="91">
        <v>0</v>
      </c>
      <c r="L163" s="91">
        <v>5604.8875315200003</v>
      </c>
      <c r="M163" s="91">
        <v>0</v>
      </c>
      <c r="N163" s="91">
        <v>0.3</v>
      </c>
      <c r="O163" s="91">
        <f>L163/'סכום נכסי הקרן'!$C$42*100</f>
        <v>3.386678985298603E-2</v>
      </c>
    </row>
    <row r="164" spans="2:15">
      <c r="B164" t="s">
        <v>1994</v>
      </c>
      <c r="C164" t="s">
        <v>1992</v>
      </c>
      <c r="D164" t="s">
        <v>1594</v>
      </c>
      <c r="E164" t="s">
        <v>1274</v>
      </c>
      <c r="F164" t="s">
        <v>1993</v>
      </c>
      <c r="G164" t="s">
        <v>1374</v>
      </c>
      <c r="H164" t="s">
        <v>109</v>
      </c>
      <c r="I164" s="91">
        <v>2077</v>
      </c>
      <c r="J164" s="91">
        <v>4608</v>
      </c>
      <c r="K164" s="91">
        <v>0</v>
      </c>
      <c r="L164" s="91">
        <v>358.71418368000002</v>
      </c>
      <c r="M164" s="91">
        <v>0</v>
      </c>
      <c r="N164" s="91">
        <v>0.02</v>
      </c>
      <c r="O164" s="91">
        <f>L164/'סכום נכסי הקרן'!$C$42*100</f>
        <v>2.1674828991049204E-3</v>
      </c>
    </row>
    <row r="165" spans="2:15">
      <c r="B165" t="s">
        <v>1995</v>
      </c>
      <c r="C165" t="s">
        <v>1996</v>
      </c>
      <c r="D165" t="s">
        <v>1521</v>
      </c>
      <c r="E165" t="s">
        <v>1274</v>
      </c>
      <c r="F165" t="s">
        <v>1997</v>
      </c>
      <c r="G165" t="s">
        <v>1374</v>
      </c>
      <c r="H165" t="s">
        <v>109</v>
      </c>
      <c r="I165" s="91">
        <v>8027</v>
      </c>
      <c r="J165" s="91">
        <v>16705</v>
      </c>
      <c r="K165" s="91">
        <v>0</v>
      </c>
      <c r="L165" s="91">
        <v>5025.7319918000003</v>
      </c>
      <c r="M165" s="91">
        <v>0</v>
      </c>
      <c r="N165" s="91">
        <v>0.27</v>
      </c>
      <c r="O165" s="91">
        <f>L165/'סכום נכסי הקרן'!$C$42*100</f>
        <v>3.0367319284560414E-2</v>
      </c>
    </row>
    <row r="166" spans="2:15">
      <c r="B166" t="s">
        <v>1995</v>
      </c>
      <c r="C166" t="s">
        <v>1996</v>
      </c>
      <c r="D166" t="s">
        <v>1521</v>
      </c>
      <c r="E166" t="s">
        <v>1274</v>
      </c>
      <c r="F166" t="s">
        <v>1997</v>
      </c>
      <c r="G166" t="s">
        <v>1374</v>
      </c>
      <c r="H166" t="s">
        <v>109</v>
      </c>
      <c r="I166" s="91">
        <v>516</v>
      </c>
      <c r="J166" s="91">
        <v>16705</v>
      </c>
      <c r="K166" s="91">
        <v>0</v>
      </c>
      <c r="L166" s="91">
        <v>323.06935440000001</v>
      </c>
      <c r="M166" s="91">
        <v>0</v>
      </c>
      <c r="N166" s="91">
        <v>0.02</v>
      </c>
      <c r="O166" s="91">
        <f>L166/'סכום נכסי הקרן'!$C$42*100</f>
        <v>1.9521037437190945E-3</v>
      </c>
    </row>
    <row r="167" spans="2:15">
      <c r="B167" t="s">
        <v>1998</v>
      </c>
      <c r="C167" t="s">
        <v>1999</v>
      </c>
      <c r="D167" t="s">
        <v>1594</v>
      </c>
      <c r="E167" t="s">
        <v>1274</v>
      </c>
      <c r="F167" t="s">
        <v>2000</v>
      </c>
      <c r="G167" t="s">
        <v>1347</v>
      </c>
      <c r="H167" t="s">
        <v>222</v>
      </c>
      <c r="I167" s="91">
        <v>34615</v>
      </c>
      <c r="J167" s="91">
        <v>1869.5</v>
      </c>
      <c r="K167" s="91">
        <v>0</v>
      </c>
      <c r="L167" s="91">
        <v>2463.7435324600001</v>
      </c>
      <c r="M167" s="91">
        <v>0</v>
      </c>
      <c r="N167" s="91">
        <v>0.13</v>
      </c>
      <c r="O167" s="91">
        <f>L167/'סכום נכסי הקרן'!$C$42*100</f>
        <v>1.4886843669251698E-2</v>
      </c>
    </row>
    <row r="168" spans="2:15">
      <c r="B168" t="s">
        <v>1998</v>
      </c>
      <c r="C168" t="s">
        <v>1999</v>
      </c>
      <c r="D168" t="s">
        <v>1594</v>
      </c>
      <c r="E168" t="s">
        <v>1274</v>
      </c>
      <c r="F168" t="s">
        <v>2000</v>
      </c>
      <c r="G168" t="s">
        <v>1347</v>
      </c>
      <c r="H168" t="s">
        <v>222</v>
      </c>
      <c r="I168" s="91">
        <v>1943</v>
      </c>
      <c r="J168" s="91">
        <v>1869.5</v>
      </c>
      <c r="K168" s="91">
        <v>0</v>
      </c>
      <c r="L168" s="91">
        <v>138.294198572</v>
      </c>
      <c r="M168" s="91">
        <v>0</v>
      </c>
      <c r="N168" s="91">
        <v>0.01</v>
      </c>
      <c r="O168" s="91">
        <f>L168/'סכום נכסי הקרן'!$C$42*100</f>
        <v>8.35624360807628E-4</v>
      </c>
    </row>
    <row r="169" spans="2:15">
      <c r="B169" t="s">
        <v>2001</v>
      </c>
      <c r="C169" t="s">
        <v>2002</v>
      </c>
      <c r="D169" t="s">
        <v>2003</v>
      </c>
      <c r="E169" t="s">
        <v>1274</v>
      </c>
      <c r="F169" t="s">
        <v>2004</v>
      </c>
      <c r="G169" t="s">
        <v>1347</v>
      </c>
      <c r="H169" t="s">
        <v>113</v>
      </c>
      <c r="I169" s="91">
        <v>676</v>
      </c>
      <c r="J169" s="91">
        <v>8396</v>
      </c>
      <c r="K169" s="91">
        <v>0</v>
      </c>
      <c r="L169" s="91">
        <v>243.57816953599999</v>
      </c>
      <c r="M169" s="91">
        <v>0</v>
      </c>
      <c r="N169" s="91">
        <v>0.01</v>
      </c>
      <c r="O169" s="91">
        <f>L169/'סכום נכסי הקרן'!$C$42*100</f>
        <v>1.4717887975556926E-3</v>
      </c>
    </row>
    <row r="170" spans="2:15">
      <c r="B170" t="s">
        <v>2005</v>
      </c>
      <c r="C170" t="s">
        <v>2002</v>
      </c>
      <c r="D170" t="s">
        <v>2003</v>
      </c>
      <c r="E170" t="s">
        <v>1274</v>
      </c>
      <c r="F170" t="s">
        <v>2004</v>
      </c>
      <c r="G170" t="s">
        <v>1347</v>
      </c>
      <c r="H170" t="s">
        <v>113</v>
      </c>
      <c r="I170" s="91">
        <v>10645</v>
      </c>
      <c r="J170" s="91">
        <v>8396</v>
      </c>
      <c r="K170" s="91">
        <v>0</v>
      </c>
      <c r="L170" s="91">
        <v>3835.6355247199999</v>
      </c>
      <c r="M170" s="91">
        <v>0</v>
      </c>
      <c r="N170" s="91">
        <v>0.2</v>
      </c>
      <c r="O170" s="91">
        <f>L170/'סכום נכסי הקרן'!$C$42*100</f>
        <v>2.3176319156775663E-2</v>
      </c>
    </row>
    <row r="171" spans="2:15">
      <c r="B171" t="s">
        <v>2006</v>
      </c>
      <c r="C171" t="s">
        <v>2007</v>
      </c>
      <c r="D171" t="s">
        <v>1594</v>
      </c>
      <c r="E171" t="s">
        <v>1274</v>
      </c>
      <c r="F171" t="s">
        <v>2008</v>
      </c>
      <c r="G171" t="s">
        <v>1347</v>
      </c>
      <c r="H171" t="s">
        <v>116</v>
      </c>
      <c r="I171" s="91">
        <v>86128</v>
      </c>
      <c r="J171" s="91">
        <v>459.2</v>
      </c>
      <c r="K171" s="91">
        <v>0</v>
      </c>
      <c r="L171" s="91">
        <v>1895.7886262784</v>
      </c>
      <c r="M171" s="91">
        <v>0</v>
      </c>
      <c r="N171" s="91">
        <v>0.1</v>
      </c>
      <c r="O171" s="91">
        <f>L171/'סכום נכסי הקרן'!$C$42*100</f>
        <v>1.1455051444081333E-2</v>
      </c>
    </row>
    <row r="172" spans="2:15">
      <c r="B172" t="s">
        <v>2006</v>
      </c>
      <c r="C172" t="s">
        <v>2007</v>
      </c>
      <c r="D172" t="s">
        <v>1594</v>
      </c>
      <c r="E172" t="s">
        <v>1274</v>
      </c>
      <c r="F172" t="s">
        <v>2008</v>
      </c>
      <c r="G172" t="s">
        <v>1347</v>
      </c>
      <c r="H172" t="s">
        <v>116</v>
      </c>
      <c r="I172" s="91">
        <v>4831</v>
      </c>
      <c r="J172" s="91">
        <v>459.2</v>
      </c>
      <c r="K172" s="91">
        <v>0</v>
      </c>
      <c r="L172" s="91">
        <v>106.3365555168</v>
      </c>
      <c r="M172" s="91">
        <v>0</v>
      </c>
      <c r="N172" s="91">
        <v>0.01</v>
      </c>
      <c r="O172" s="91">
        <f>L172/'סכום נכסי הקרן'!$C$42*100</f>
        <v>6.425245393641664E-4</v>
      </c>
    </row>
    <row r="173" spans="2:15">
      <c r="B173" t="s">
        <v>2009</v>
      </c>
      <c r="C173" t="s">
        <v>2010</v>
      </c>
      <c r="D173" t="s">
        <v>1594</v>
      </c>
      <c r="E173" t="s">
        <v>1274</v>
      </c>
      <c r="F173" t="s">
        <v>2011</v>
      </c>
      <c r="G173" t="s">
        <v>1347</v>
      </c>
      <c r="H173" t="s">
        <v>113</v>
      </c>
      <c r="I173" s="91">
        <v>9817</v>
      </c>
      <c r="J173" s="91">
        <v>7296</v>
      </c>
      <c r="K173" s="91">
        <v>0</v>
      </c>
      <c r="L173" s="91">
        <v>3073.8512901119998</v>
      </c>
      <c r="M173" s="91">
        <v>0.01</v>
      </c>
      <c r="N173" s="91">
        <v>0.16</v>
      </c>
      <c r="O173" s="91">
        <f>L173/'סכום נכסי הקרן'!$C$42*100</f>
        <v>1.8573338911105967E-2</v>
      </c>
    </row>
    <row r="174" spans="2:15">
      <c r="B174" t="s">
        <v>2009</v>
      </c>
      <c r="C174" t="s">
        <v>2010</v>
      </c>
      <c r="D174" t="s">
        <v>1594</v>
      </c>
      <c r="E174" t="s">
        <v>1274</v>
      </c>
      <c r="F174" t="s">
        <v>2011</v>
      </c>
      <c r="G174" t="s">
        <v>1347</v>
      </c>
      <c r="H174" t="s">
        <v>113</v>
      </c>
      <c r="I174" s="91">
        <v>586</v>
      </c>
      <c r="J174" s="91">
        <v>7296</v>
      </c>
      <c r="K174" s="91">
        <v>0</v>
      </c>
      <c r="L174" s="91">
        <v>183.485469696</v>
      </c>
      <c r="M174" s="91">
        <v>0</v>
      </c>
      <c r="N174" s="91">
        <v>0.01</v>
      </c>
      <c r="O174" s="91">
        <f>L174/'סכום נכסי הקרן'!$C$42*100</f>
        <v>1.1086866254362937E-3</v>
      </c>
    </row>
    <row r="175" spans="2:15">
      <c r="B175" t="s">
        <v>2012</v>
      </c>
      <c r="C175" t="s">
        <v>2013</v>
      </c>
      <c r="D175" t="s">
        <v>1594</v>
      </c>
      <c r="E175" t="s">
        <v>1274</v>
      </c>
      <c r="F175" t="s">
        <v>2014</v>
      </c>
      <c r="G175" t="s">
        <v>1347</v>
      </c>
      <c r="H175" t="s">
        <v>109</v>
      </c>
      <c r="I175" s="91">
        <v>15553</v>
      </c>
      <c r="J175" s="91">
        <v>2921</v>
      </c>
      <c r="K175" s="91">
        <v>0</v>
      </c>
      <c r="L175" s="91">
        <v>1702.72813124</v>
      </c>
      <c r="M175" s="91">
        <v>0</v>
      </c>
      <c r="N175" s="91">
        <v>0.09</v>
      </c>
      <c r="O175" s="91">
        <f>L175/'סכום נכסי הקרן'!$C$42*100</f>
        <v>1.0288508997402515E-2</v>
      </c>
    </row>
    <row r="176" spans="2:15">
      <c r="B176" t="s">
        <v>2015</v>
      </c>
      <c r="C176" t="s">
        <v>2016</v>
      </c>
      <c r="D176" t="s">
        <v>1594</v>
      </c>
      <c r="E176" t="s">
        <v>1274</v>
      </c>
      <c r="F176" t="s">
        <v>2017</v>
      </c>
      <c r="G176" t="s">
        <v>1347</v>
      </c>
      <c r="H176" t="s">
        <v>224</v>
      </c>
      <c r="I176" s="91">
        <v>150</v>
      </c>
      <c r="J176" s="91">
        <v>31200</v>
      </c>
      <c r="K176" s="91">
        <v>0</v>
      </c>
      <c r="L176" s="91">
        <v>19.604520000000001</v>
      </c>
      <c r="M176" s="91">
        <v>0</v>
      </c>
      <c r="N176" s="91">
        <v>0</v>
      </c>
      <c r="O176" s="91">
        <f>L176/'סכום נכסי הקרן'!$C$42*100</f>
        <v>1.1845771307182786E-4</v>
      </c>
    </row>
    <row r="177" spans="2:15">
      <c r="B177" t="s">
        <v>2015</v>
      </c>
      <c r="C177" t="s">
        <v>2016</v>
      </c>
      <c r="D177" t="s">
        <v>1594</v>
      </c>
      <c r="E177" t="s">
        <v>1274</v>
      </c>
      <c r="F177" t="s">
        <v>2017</v>
      </c>
      <c r="G177" t="s">
        <v>1347</v>
      </c>
      <c r="H177" t="s">
        <v>224</v>
      </c>
      <c r="I177" s="91">
        <v>2370</v>
      </c>
      <c r="J177" s="91">
        <v>30540</v>
      </c>
      <c r="K177" s="91">
        <v>0</v>
      </c>
      <c r="L177" s="91">
        <v>303.19898219999999</v>
      </c>
      <c r="M177" s="91">
        <v>0</v>
      </c>
      <c r="N177" s="91">
        <v>0.02</v>
      </c>
      <c r="O177" s="91">
        <f>L177/'סכום נכסי הקרן'!$C$42*100</f>
        <v>1.8320396539735653E-3</v>
      </c>
    </row>
    <row r="178" spans="2:15">
      <c r="B178" t="s">
        <v>2018</v>
      </c>
      <c r="C178" t="s">
        <v>2019</v>
      </c>
      <c r="D178" t="s">
        <v>1594</v>
      </c>
      <c r="E178" t="s">
        <v>1274</v>
      </c>
      <c r="F178" t="s">
        <v>2017</v>
      </c>
      <c r="G178" t="s">
        <v>1347</v>
      </c>
      <c r="H178" t="s">
        <v>224</v>
      </c>
      <c r="I178" s="91">
        <v>9488</v>
      </c>
      <c r="J178" s="91">
        <v>30780</v>
      </c>
      <c r="K178" s="91">
        <v>0</v>
      </c>
      <c r="L178" s="91">
        <v>1223.3582409600001</v>
      </c>
      <c r="M178" s="91">
        <v>0</v>
      </c>
      <c r="N178" s="91">
        <v>0.06</v>
      </c>
      <c r="O178" s="91">
        <f>L178/'סכום נכסי הקרן'!$C$42*100</f>
        <v>7.3919799868446528E-3</v>
      </c>
    </row>
    <row r="179" spans="2:15">
      <c r="B179" t="s">
        <v>2018</v>
      </c>
      <c r="C179" t="s">
        <v>2019</v>
      </c>
      <c r="D179" t="s">
        <v>1594</v>
      </c>
      <c r="E179" t="s">
        <v>1274</v>
      </c>
      <c r="F179" t="s">
        <v>2017</v>
      </c>
      <c r="G179" t="s">
        <v>1347</v>
      </c>
      <c r="H179" t="s">
        <v>224</v>
      </c>
      <c r="I179" s="91">
        <v>604</v>
      </c>
      <c r="J179" s="91">
        <v>30780</v>
      </c>
      <c r="K179" s="91">
        <v>0</v>
      </c>
      <c r="L179" s="91">
        <v>77.878201680000004</v>
      </c>
      <c r="M179" s="91">
        <v>0</v>
      </c>
      <c r="N179" s="91">
        <v>0</v>
      </c>
      <c r="O179" s="91">
        <f>L179/'סכום נכסי הקרן'!$C$42*100</f>
        <v>4.7056870911194872E-4</v>
      </c>
    </row>
    <row r="180" spans="2:15">
      <c r="B180" t="s">
        <v>2020</v>
      </c>
      <c r="C180" t="s">
        <v>2021</v>
      </c>
      <c r="D180" t="s">
        <v>2022</v>
      </c>
      <c r="E180" t="s">
        <v>1274</v>
      </c>
      <c r="F180" t="s">
        <v>2023</v>
      </c>
      <c r="G180" t="s">
        <v>1347</v>
      </c>
      <c r="H180" t="s">
        <v>113</v>
      </c>
      <c r="I180" s="91">
        <v>5336</v>
      </c>
      <c r="J180" s="91">
        <v>9738</v>
      </c>
      <c r="K180" s="91">
        <v>0</v>
      </c>
      <c r="L180" s="91">
        <v>2229.9998186879998</v>
      </c>
      <c r="M180" s="91">
        <v>0</v>
      </c>
      <c r="N180" s="91">
        <v>0.12</v>
      </c>
      <c r="O180" s="91">
        <f>L180/'סכום נכסי הקרן'!$C$42*100</f>
        <v>1.3474478266867601E-2</v>
      </c>
    </row>
    <row r="181" spans="2:15">
      <c r="B181" t="s">
        <v>2020</v>
      </c>
      <c r="C181" t="s">
        <v>2021</v>
      </c>
      <c r="D181" t="s">
        <v>2022</v>
      </c>
      <c r="E181" t="s">
        <v>1274</v>
      </c>
      <c r="F181" t="s">
        <v>2023</v>
      </c>
      <c r="G181" t="s">
        <v>1347</v>
      </c>
      <c r="H181" t="s">
        <v>113</v>
      </c>
      <c r="I181" s="91">
        <v>289</v>
      </c>
      <c r="J181" s="91">
        <v>9738</v>
      </c>
      <c r="K181" s="91">
        <v>0</v>
      </c>
      <c r="L181" s="91">
        <v>120.777726312</v>
      </c>
      <c r="M181" s="91">
        <v>0</v>
      </c>
      <c r="N181" s="91">
        <v>0.01</v>
      </c>
      <c r="O181" s="91">
        <f>L181/'סכום נכסי הקרן'!$C$42*100</f>
        <v>7.2978339938619503E-4</v>
      </c>
    </row>
    <row r="182" spans="2:15">
      <c r="B182" t="s">
        <v>2024</v>
      </c>
      <c r="C182" t="s">
        <v>2025</v>
      </c>
      <c r="D182" t="s">
        <v>1594</v>
      </c>
      <c r="E182" t="s">
        <v>1274</v>
      </c>
      <c r="F182" t="s">
        <v>2026</v>
      </c>
      <c r="G182" t="s">
        <v>1347</v>
      </c>
      <c r="H182" t="s">
        <v>113</v>
      </c>
      <c r="I182" s="91">
        <v>362</v>
      </c>
      <c r="J182" s="91">
        <v>10200</v>
      </c>
      <c r="K182" s="91">
        <v>0</v>
      </c>
      <c r="L182" s="91">
        <v>158.46303839999999</v>
      </c>
      <c r="M182" s="91">
        <v>0</v>
      </c>
      <c r="N182" s="91">
        <v>0.01</v>
      </c>
      <c r="O182" s="91">
        <f>L182/'סכום נכסי הקרן'!$C$42*100</f>
        <v>9.5749190162662675E-4</v>
      </c>
    </row>
    <row r="183" spans="2:15">
      <c r="B183" t="s">
        <v>2027</v>
      </c>
      <c r="C183" t="s">
        <v>2028</v>
      </c>
      <c r="D183" t="s">
        <v>2003</v>
      </c>
      <c r="E183" t="s">
        <v>1274</v>
      </c>
      <c r="F183" t="s">
        <v>2029</v>
      </c>
      <c r="G183" t="s">
        <v>1347</v>
      </c>
      <c r="H183" t="s">
        <v>113</v>
      </c>
      <c r="I183" s="91">
        <v>21765</v>
      </c>
      <c r="J183" s="91">
        <v>7202</v>
      </c>
      <c r="K183" s="91">
        <v>0</v>
      </c>
      <c r="L183" s="91">
        <v>6727.1486614799996</v>
      </c>
      <c r="M183" s="91">
        <v>0</v>
      </c>
      <c r="N183" s="91">
        <v>0.36</v>
      </c>
      <c r="O183" s="91">
        <f>L183/'סכום נכסי הקרן'!$C$42*100</f>
        <v>4.0647903949350889E-2</v>
      </c>
    </row>
    <row r="184" spans="2:15">
      <c r="B184" t="s">
        <v>2027</v>
      </c>
      <c r="C184" t="s">
        <v>2028</v>
      </c>
      <c r="D184" t="s">
        <v>2003</v>
      </c>
      <c r="E184" t="s">
        <v>1274</v>
      </c>
      <c r="F184" t="s">
        <v>2029</v>
      </c>
      <c r="G184" t="s">
        <v>1347</v>
      </c>
      <c r="H184" t="s">
        <v>113</v>
      </c>
      <c r="I184" s="91">
        <v>1299</v>
      </c>
      <c r="J184" s="91">
        <v>7202</v>
      </c>
      <c r="K184" s="91">
        <v>0</v>
      </c>
      <c r="L184" s="91">
        <v>401.49626056800003</v>
      </c>
      <c r="M184" s="91">
        <v>0</v>
      </c>
      <c r="N184" s="91">
        <v>0.02</v>
      </c>
      <c r="O184" s="91">
        <f>L184/'סכום נכסי הקרן'!$C$42*100</f>
        <v>2.4259879269564353E-3</v>
      </c>
    </row>
    <row r="185" spans="2:15">
      <c r="B185" t="s">
        <v>2030</v>
      </c>
      <c r="C185" t="s">
        <v>2031</v>
      </c>
      <c r="D185" t="s">
        <v>1594</v>
      </c>
      <c r="E185" t="s">
        <v>1274</v>
      </c>
      <c r="F185" t="s">
        <v>2032</v>
      </c>
      <c r="G185" t="s">
        <v>1507</v>
      </c>
      <c r="H185" t="s">
        <v>113</v>
      </c>
      <c r="I185" s="91">
        <v>7437</v>
      </c>
      <c r="J185" s="91">
        <v>18240</v>
      </c>
      <c r="K185" s="91">
        <v>0</v>
      </c>
      <c r="L185" s="91">
        <v>5821.5931660799997</v>
      </c>
      <c r="M185" s="91">
        <v>0</v>
      </c>
      <c r="N185" s="91">
        <v>0.31</v>
      </c>
      <c r="O185" s="91">
        <f>L185/'סכום נכסי הקרן'!$C$42*100</f>
        <v>3.5176204920519268E-2</v>
      </c>
    </row>
    <row r="186" spans="2:15">
      <c r="B186" t="s">
        <v>2030</v>
      </c>
      <c r="C186" t="s">
        <v>2031</v>
      </c>
      <c r="D186" t="s">
        <v>1594</v>
      </c>
      <c r="E186" t="s">
        <v>1274</v>
      </c>
      <c r="F186" t="s">
        <v>2032</v>
      </c>
      <c r="G186" t="s">
        <v>1507</v>
      </c>
      <c r="H186" t="s">
        <v>113</v>
      </c>
      <c r="I186" s="91">
        <v>555</v>
      </c>
      <c r="J186" s="91">
        <v>18240</v>
      </c>
      <c r="K186" s="91">
        <v>0</v>
      </c>
      <c r="L186" s="91">
        <v>434.44725119999998</v>
      </c>
      <c r="M186" s="91">
        <v>0</v>
      </c>
      <c r="N186" s="91">
        <v>0.02</v>
      </c>
      <c r="O186" s="91">
        <f>L186/'סכום נכסי הקרן'!$C$42*100</f>
        <v>2.6250899194417364E-3</v>
      </c>
    </row>
    <row r="187" spans="2:15">
      <c r="B187" t="s">
        <v>2033</v>
      </c>
      <c r="C187" t="s">
        <v>2034</v>
      </c>
      <c r="D187" t="s">
        <v>1594</v>
      </c>
      <c r="E187" t="s">
        <v>1274</v>
      </c>
      <c r="F187" t="s">
        <v>2035</v>
      </c>
      <c r="G187" t="s">
        <v>1507</v>
      </c>
      <c r="H187" t="s">
        <v>109</v>
      </c>
      <c r="I187" s="91">
        <v>853</v>
      </c>
      <c r="J187" s="91">
        <v>7414</v>
      </c>
      <c r="K187" s="91">
        <v>0</v>
      </c>
      <c r="L187" s="91">
        <v>237.02884216000001</v>
      </c>
      <c r="M187" s="91">
        <v>0</v>
      </c>
      <c r="N187" s="91">
        <v>0.01</v>
      </c>
      <c r="O187" s="91">
        <f>L187/'סכום נכסי הקרן'!$C$42*100</f>
        <v>1.4322153551495703E-3</v>
      </c>
    </row>
    <row r="188" spans="2:15">
      <c r="B188" t="s">
        <v>2036</v>
      </c>
      <c r="C188" t="s">
        <v>2034</v>
      </c>
      <c r="D188" t="s">
        <v>1594</v>
      </c>
      <c r="E188" t="s">
        <v>1274</v>
      </c>
      <c r="F188" t="s">
        <v>2035</v>
      </c>
      <c r="G188" t="s">
        <v>1507</v>
      </c>
      <c r="H188" t="s">
        <v>109</v>
      </c>
      <c r="I188" s="91">
        <v>11420</v>
      </c>
      <c r="J188" s="91">
        <v>7414</v>
      </c>
      <c r="K188" s="91">
        <v>0</v>
      </c>
      <c r="L188" s="91">
        <v>3173.3521424</v>
      </c>
      <c r="M188" s="91">
        <v>0</v>
      </c>
      <c r="N188" s="91">
        <v>0.17</v>
      </c>
      <c r="O188" s="91">
        <f>L188/'סכום נכסי הקרן'!$C$42*100</f>
        <v>1.9174559619939146E-2</v>
      </c>
    </row>
    <row r="189" spans="2:15">
      <c r="B189" t="s">
        <v>2037</v>
      </c>
      <c r="C189" t="s">
        <v>2038</v>
      </c>
      <c r="D189" t="s">
        <v>1594</v>
      </c>
      <c r="E189" t="s">
        <v>1274</v>
      </c>
      <c r="F189" t="s">
        <v>2039</v>
      </c>
      <c r="G189" t="s">
        <v>1342</v>
      </c>
      <c r="H189" t="s">
        <v>109</v>
      </c>
      <c r="I189" s="91">
        <v>1612</v>
      </c>
      <c r="J189" s="91">
        <v>39282</v>
      </c>
      <c r="K189" s="91">
        <v>0</v>
      </c>
      <c r="L189" s="91">
        <v>2373.33044832</v>
      </c>
      <c r="M189" s="91">
        <v>0</v>
      </c>
      <c r="N189" s="91">
        <v>0.13</v>
      </c>
      <c r="O189" s="91">
        <f>L189/'סכום נכסי הקרן'!$C$42*100</f>
        <v>1.434053459466098E-2</v>
      </c>
    </row>
    <row r="190" spans="2:15">
      <c r="B190" t="s">
        <v>2037</v>
      </c>
      <c r="C190" t="s">
        <v>2038</v>
      </c>
      <c r="D190" t="s">
        <v>1594</v>
      </c>
      <c r="E190" t="s">
        <v>1274</v>
      </c>
      <c r="F190" t="s">
        <v>2039</v>
      </c>
      <c r="G190" t="s">
        <v>1342</v>
      </c>
      <c r="H190" t="s">
        <v>109</v>
      </c>
      <c r="I190" s="91">
        <v>65</v>
      </c>
      <c r="J190" s="91">
        <v>39282</v>
      </c>
      <c r="K190" s="91">
        <v>0</v>
      </c>
      <c r="L190" s="91">
        <v>95.698808400000004</v>
      </c>
      <c r="M190" s="91">
        <v>0</v>
      </c>
      <c r="N190" s="91">
        <v>0.01</v>
      </c>
      <c r="O190" s="91">
        <f>L190/'סכום נכסי הקרן'!$C$42*100</f>
        <v>5.7824736268794288E-4</v>
      </c>
    </row>
    <row r="191" spans="2:15">
      <c r="B191" t="s">
        <v>2040</v>
      </c>
      <c r="C191" t="s">
        <v>2041</v>
      </c>
      <c r="D191" t="s">
        <v>1594</v>
      </c>
      <c r="E191" t="s">
        <v>1274</v>
      </c>
      <c r="F191" t="s">
        <v>2042</v>
      </c>
      <c r="G191" t="s">
        <v>1342</v>
      </c>
      <c r="H191" t="s">
        <v>113</v>
      </c>
      <c r="I191" s="91">
        <v>17523</v>
      </c>
      <c r="J191" s="91">
        <v>4000</v>
      </c>
      <c r="K191" s="91">
        <v>0</v>
      </c>
      <c r="L191" s="91">
        <v>3008.068272</v>
      </c>
      <c r="M191" s="91">
        <v>0.01</v>
      </c>
      <c r="N191" s="91">
        <v>0.16</v>
      </c>
      <c r="O191" s="91">
        <f>L191/'סכום נכסי הקרן'!$C$42*100</f>
        <v>1.8175853745210035E-2</v>
      </c>
    </row>
    <row r="192" spans="2:15">
      <c r="B192" t="s">
        <v>2043</v>
      </c>
      <c r="C192" t="s">
        <v>2044</v>
      </c>
      <c r="D192" t="s">
        <v>1594</v>
      </c>
      <c r="E192" t="s">
        <v>1274</v>
      </c>
      <c r="F192" t="s">
        <v>2045</v>
      </c>
      <c r="G192" t="s">
        <v>1342</v>
      </c>
      <c r="H192" t="s">
        <v>109</v>
      </c>
      <c r="I192" s="91">
        <v>2618</v>
      </c>
      <c r="J192" s="91">
        <v>14004</v>
      </c>
      <c r="K192" s="91">
        <v>0</v>
      </c>
      <c r="L192" s="91">
        <v>1374.1094505599999</v>
      </c>
      <c r="M192" s="91">
        <v>0</v>
      </c>
      <c r="N192" s="91">
        <v>7.0000000000000007E-2</v>
      </c>
      <c r="O192" s="91">
        <f>L192/'סכום נכסי הקרן'!$C$42*100</f>
        <v>8.3028741853268268E-3</v>
      </c>
    </row>
    <row r="193" spans="2:15">
      <c r="B193" t="s">
        <v>2046</v>
      </c>
      <c r="C193" t="s">
        <v>2044</v>
      </c>
      <c r="D193" t="s">
        <v>1594</v>
      </c>
      <c r="E193" t="s">
        <v>1274</v>
      </c>
      <c r="F193" t="s">
        <v>2045</v>
      </c>
      <c r="G193" t="s">
        <v>1342</v>
      </c>
      <c r="H193" t="s">
        <v>109</v>
      </c>
      <c r="I193" s="91">
        <v>167</v>
      </c>
      <c r="J193" s="91">
        <v>14004</v>
      </c>
      <c r="K193" s="91">
        <v>0</v>
      </c>
      <c r="L193" s="91">
        <v>87.653276640000001</v>
      </c>
      <c r="M193" s="91">
        <v>0</v>
      </c>
      <c r="N193" s="91">
        <v>0</v>
      </c>
      <c r="O193" s="91">
        <f>L193/'סכום נכסי הקרן'!$C$42*100</f>
        <v>5.2963330364766241E-4</v>
      </c>
    </row>
    <row r="194" spans="2:15">
      <c r="B194" t="s">
        <v>2047</v>
      </c>
      <c r="C194" t="s">
        <v>2048</v>
      </c>
      <c r="D194" t="s">
        <v>1594</v>
      </c>
      <c r="E194" t="s">
        <v>1274</v>
      </c>
      <c r="F194" t="s">
        <v>2049</v>
      </c>
      <c r="G194" t="s">
        <v>1342</v>
      </c>
      <c r="H194" t="s">
        <v>109</v>
      </c>
      <c r="I194" s="91">
        <v>2223</v>
      </c>
      <c r="J194" s="91">
        <v>16994</v>
      </c>
      <c r="K194" s="91">
        <v>0</v>
      </c>
      <c r="L194" s="91">
        <v>1415.9067717600001</v>
      </c>
      <c r="M194" s="91">
        <v>0</v>
      </c>
      <c r="N194" s="91">
        <v>0.08</v>
      </c>
      <c r="O194" s="91">
        <f>L194/'סכום נכסי הקרן'!$C$42*100</f>
        <v>8.5554289574855252E-3</v>
      </c>
    </row>
    <row r="195" spans="2:15">
      <c r="B195" t="s">
        <v>2047</v>
      </c>
      <c r="C195" t="s">
        <v>2048</v>
      </c>
      <c r="D195" t="s">
        <v>1594</v>
      </c>
      <c r="E195" t="s">
        <v>1274</v>
      </c>
      <c r="F195" t="s">
        <v>2049</v>
      </c>
      <c r="G195" t="s">
        <v>1342</v>
      </c>
      <c r="H195" t="s">
        <v>109</v>
      </c>
      <c r="I195" s="91">
        <v>142</v>
      </c>
      <c r="J195" s="91">
        <v>16994</v>
      </c>
      <c r="K195" s="91">
        <v>0</v>
      </c>
      <c r="L195" s="91">
        <v>90.444787039999994</v>
      </c>
      <c r="M195" s="91">
        <v>0</v>
      </c>
      <c r="N195" s="91">
        <v>0</v>
      </c>
      <c r="O195" s="91">
        <f>L195/'סכום נכסי הקרן'!$C$42*100</f>
        <v>5.4650063516101862E-4</v>
      </c>
    </row>
    <row r="196" spans="2:15">
      <c r="B196" t="s">
        <v>2024</v>
      </c>
      <c r="C196" t="s">
        <v>2025</v>
      </c>
      <c r="D196" t="s">
        <v>1594</v>
      </c>
      <c r="E196" t="s">
        <v>1274</v>
      </c>
      <c r="F196" t="s">
        <v>2026</v>
      </c>
      <c r="G196" t="s">
        <v>1342</v>
      </c>
      <c r="H196" t="s">
        <v>113</v>
      </c>
      <c r="I196" s="91">
        <v>6449</v>
      </c>
      <c r="J196" s="91">
        <v>10200</v>
      </c>
      <c r="K196" s="91">
        <v>0</v>
      </c>
      <c r="L196" s="91">
        <v>2823.0058967999998</v>
      </c>
      <c r="M196" s="91">
        <v>0</v>
      </c>
      <c r="N196" s="91">
        <v>0.15</v>
      </c>
      <c r="O196" s="91">
        <f>L196/'סכום נכסי הקרן'!$C$42*100</f>
        <v>1.7057638877320761E-2</v>
      </c>
    </row>
    <row r="197" spans="2:15">
      <c r="B197" t="s">
        <v>2050</v>
      </c>
      <c r="C197" t="s">
        <v>2051</v>
      </c>
      <c r="D197" t="s">
        <v>2052</v>
      </c>
      <c r="E197" t="s">
        <v>1274</v>
      </c>
      <c r="F197" t="s">
        <v>2053</v>
      </c>
      <c r="G197" t="s">
        <v>1276</v>
      </c>
      <c r="H197" t="s">
        <v>116</v>
      </c>
      <c r="I197" s="91">
        <v>121111</v>
      </c>
      <c r="J197" s="91">
        <v>495.95</v>
      </c>
      <c r="K197" s="91">
        <v>0</v>
      </c>
      <c r="L197" s="91">
        <v>2879.1557315702998</v>
      </c>
      <c r="M197" s="91">
        <v>0</v>
      </c>
      <c r="N197" s="91">
        <v>0.15</v>
      </c>
      <c r="O197" s="91">
        <f>L197/'סכום נכסי הקרן'!$C$42*100</f>
        <v>1.7396916809973576E-2</v>
      </c>
    </row>
    <row r="198" spans="2:15">
      <c r="B198" t="s">
        <v>2050</v>
      </c>
      <c r="C198" t="s">
        <v>2051</v>
      </c>
      <c r="D198" t="s">
        <v>2052</v>
      </c>
      <c r="E198" t="s">
        <v>1274</v>
      </c>
      <c r="F198" t="s">
        <v>2053</v>
      </c>
      <c r="G198" t="s">
        <v>1276</v>
      </c>
      <c r="H198" t="s">
        <v>116</v>
      </c>
      <c r="I198" s="91">
        <v>8261</v>
      </c>
      <c r="J198" s="91">
        <v>495.95</v>
      </c>
      <c r="K198" s="91">
        <v>0</v>
      </c>
      <c r="L198" s="91">
        <v>196.38765676529999</v>
      </c>
      <c r="M198" s="91">
        <v>0</v>
      </c>
      <c r="N198" s="91">
        <v>0.01</v>
      </c>
      <c r="O198" s="91">
        <f>L198/'סכום נכסי הקרן'!$C$42*100</f>
        <v>1.1866463803221153E-3</v>
      </c>
    </row>
    <row r="199" spans="2:15">
      <c r="B199" t="s">
        <v>2054</v>
      </c>
      <c r="C199" t="s">
        <v>2055</v>
      </c>
      <c r="D199" t="s">
        <v>1594</v>
      </c>
      <c r="E199" t="s">
        <v>1274</v>
      </c>
      <c r="F199" t="s">
        <v>1566</v>
      </c>
      <c r="G199" t="s">
        <v>1276</v>
      </c>
      <c r="H199" t="s">
        <v>109</v>
      </c>
      <c r="I199" s="91">
        <v>10799</v>
      </c>
      <c r="J199" s="91">
        <v>5915</v>
      </c>
      <c r="K199" s="91">
        <v>0</v>
      </c>
      <c r="L199" s="91">
        <v>2394.0756658</v>
      </c>
      <c r="M199" s="91">
        <v>0</v>
      </c>
      <c r="N199" s="91">
        <v>0.13</v>
      </c>
      <c r="O199" s="91">
        <f>L199/'סכום נכסי הקרן'!$C$42*100</f>
        <v>1.4465884821030129E-2</v>
      </c>
    </row>
    <row r="200" spans="2:15">
      <c r="B200" t="s">
        <v>2054</v>
      </c>
      <c r="C200" t="s">
        <v>2055</v>
      </c>
      <c r="D200" t="s">
        <v>1594</v>
      </c>
      <c r="E200" t="s">
        <v>1274</v>
      </c>
      <c r="F200" t="s">
        <v>1566</v>
      </c>
      <c r="G200" t="s">
        <v>1276</v>
      </c>
      <c r="H200" t="s">
        <v>109</v>
      </c>
      <c r="I200" s="91">
        <v>650</v>
      </c>
      <c r="J200" s="91">
        <v>5919</v>
      </c>
      <c r="K200" s="91">
        <v>0</v>
      </c>
      <c r="L200" s="91">
        <v>144.198678</v>
      </c>
      <c r="M200" s="91">
        <v>0</v>
      </c>
      <c r="N200" s="91">
        <v>0.01</v>
      </c>
      <c r="O200" s="91">
        <f>L200/'סכום נכסי הקרן'!$C$42*100</f>
        <v>8.7130139497732634E-4</v>
      </c>
    </row>
    <row r="201" spans="2:15">
      <c r="B201" t="s">
        <v>2056</v>
      </c>
      <c r="C201" t="s">
        <v>2057</v>
      </c>
      <c r="D201" t="s">
        <v>1594</v>
      </c>
      <c r="E201" t="s">
        <v>1274</v>
      </c>
      <c r="F201" t="s">
        <v>2058</v>
      </c>
      <c r="G201" t="s">
        <v>1276</v>
      </c>
      <c r="H201" t="s">
        <v>116</v>
      </c>
      <c r="I201" s="91">
        <v>179579.55</v>
      </c>
      <c r="J201" s="91">
        <v>628.29999999999995</v>
      </c>
      <c r="K201" s="91">
        <v>0</v>
      </c>
      <c r="L201" s="91">
        <v>5408.3851318565203</v>
      </c>
      <c r="M201" s="91">
        <v>0</v>
      </c>
      <c r="N201" s="91">
        <v>0.28999999999999998</v>
      </c>
      <c r="O201" s="91">
        <f>L201/'סכום נכסי הקרן'!$C$42*100</f>
        <v>3.2679450153913457E-2</v>
      </c>
    </row>
    <row r="202" spans="2:15">
      <c r="B202" t="s">
        <v>2059</v>
      </c>
      <c r="C202" t="s">
        <v>2060</v>
      </c>
      <c r="D202" t="s">
        <v>1594</v>
      </c>
      <c r="E202" t="s">
        <v>1274</v>
      </c>
      <c r="F202" t="s">
        <v>2061</v>
      </c>
      <c r="G202" t="s">
        <v>1276</v>
      </c>
      <c r="H202" t="s">
        <v>223</v>
      </c>
      <c r="I202" s="91">
        <v>67922</v>
      </c>
      <c r="J202" s="91">
        <v>98170</v>
      </c>
      <c r="K202" s="91">
        <v>0</v>
      </c>
      <c r="L202" s="91">
        <v>2274.6216616962001</v>
      </c>
      <c r="M202" s="91">
        <v>0</v>
      </c>
      <c r="N202" s="91">
        <v>0.12</v>
      </c>
      <c r="O202" s="91">
        <f>L202/'סכום נכסי הקרן'!$C$42*100</f>
        <v>1.3744099837597286E-2</v>
      </c>
    </row>
    <row r="203" spans="2:15">
      <c r="B203" t="s">
        <v>2062</v>
      </c>
      <c r="C203" t="s">
        <v>2060</v>
      </c>
      <c r="D203" t="s">
        <v>1594</v>
      </c>
      <c r="E203" t="s">
        <v>1274</v>
      </c>
      <c r="F203" t="s">
        <v>2061</v>
      </c>
      <c r="G203" t="s">
        <v>1276</v>
      </c>
      <c r="H203" t="s">
        <v>223</v>
      </c>
      <c r="I203" s="91">
        <v>4092</v>
      </c>
      <c r="J203" s="91">
        <v>98170</v>
      </c>
      <c r="K203" s="91">
        <v>0</v>
      </c>
      <c r="L203" s="91">
        <v>137.03589175319999</v>
      </c>
      <c r="M203" s="91">
        <v>0.01</v>
      </c>
      <c r="N203" s="91">
        <v>0.01</v>
      </c>
      <c r="O203" s="91">
        <f>L203/'סכום נכסי הקרן'!$C$42*100</f>
        <v>8.280212086724197E-4</v>
      </c>
    </row>
    <row r="204" spans="2:15">
      <c r="B204" t="s">
        <v>2063</v>
      </c>
      <c r="C204" t="s">
        <v>2064</v>
      </c>
      <c r="D204" t="s">
        <v>2052</v>
      </c>
      <c r="E204" t="s">
        <v>1274</v>
      </c>
      <c r="F204" t="s">
        <v>2065</v>
      </c>
      <c r="G204" t="s">
        <v>1276</v>
      </c>
      <c r="H204" t="s">
        <v>116</v>
      </c>
      <c r="I204" s="91">
        <v>1864</v>
      </c>
      <c r="J204" s="91">
        <v>2307.5</v>
      </c>
      <c r="K204" s="91">
        <v>0</v>
      </c>
      <c r="L204" s="91">
        <v>206.17276211999999</v>
      </c>
      <c r="M204" s="91">
        <v>0</v>
      </c>
      <c r="N204" s="91">
        <v>0.01</v>
      </c>
      <c r="O204" s="91">
        <f>L204/'סכום נכסי הקרן'!$C$42*100</f>
        <v>1.2457715821880451E-3</v>
      </c>
    </row>
    <row r="205" spans="2:15">
      <c r="B205" t="s">
        <v>2066</v>
      </c>
      <c r="C205" t="s">
        <v>2064</v>
      </c>
      <c r="D205" t="s">
        <v>2052</v>
      </c>
      <c r="E205" t="s">
        <v>1274</v>
      </c>
      <c r="F205" t="s">
        <v>2065</v>
      </c>
      <c r="G205" t="s">
        <v>1276</v>
      </c>
      <c r="H205" t="s">
        <v>116</v>
      </c>
      <c r="I205" s="91">
        <v>27332</v>
      </c>
      <c r="J205" s="91">
        <v>2307.5</v>
      </c>
      <c r="K205" s="91">
        <v>0</v>
      </c>
      <c r="L205" s="91">
        <v>3023.1297930599999</v>
      </c>
      <c r="M205" s="91">
        <v>0</v>
      </c>
      <c r="N205" s="91">
        <v>0.16</v>
      </c>
      <c r="O205" s="91">
        <f>L205/'סכום נכסי הקרן'!$C$42*100</f>
        <v>1.8266860989465478E-2</v>
      </c>
    </row>
    <row r="206" spans="2:15">
      <c r="B206" t="s">
        <v>2067</v>
      </c>
      <c r="C206" t="s">
        <v>2068</v>
      </c>
      <c r="D206" t="s">
        <v>1594</v>
      </c>
      <c r="E206" t="s">
        <v>1274</v>
      </c>
      <c r="F206" t="s">
        <v>2069</v>
      </c>
      <c r="G206" t="s">
        <v>1276</v>
      </c>
      <c r="H206" t="s">
        <v>123</v>
      </c>
      <c r="I206" s="91">
        <v>27272</v>
      </c>
      <c r="J206" s="91">
        <v>3132</v>
      </c>
      <c r="K206" s="91">
        <v>0</v>
      </c>
      <c r="L206" s="91">
        <v>2259.4214926079999</v>
      </c>
      <c r="M206" s="91">
        <v>0</v>
      </c>
      <c r="N206" s="91">
        <v>0.12</v>
      </c>
      <c r="O206" s="91">
        <f>L206/'סכום נכסי הקרן'!$C$42*100</f>
        <v>1.3652254831012411E-2</v>
      </c>
    </row>
    <row r="207" spans="2:15">
      <c r="B207" t="s">
        <v>2067</v>
      </c>
      <c r="C207" t="s">
        <v>2068</v>
      </c>
      <c r="D207" t="s">
        <v>1594</v>
      </c>
      <c r="E207" t="s">
        <v>1274</v>
      </c>
      <c r="F207" t="s">
        <v>2069</v>
      </c>
      <c r="G207" t="s">
        <v>1276</v>
      </c>
      <c r="H207" t="s">
        <v>123</v>
      </c>
      <c r="I207" s="91">
        <v>1643</v>
      </c>
      <c r="J207" s="91">
        <v>3132</v>
      </c>
      <c r="K207" s="91">
        <v>0</v>
      </c>
      <c r="L207" s="91">
        <v>136.11871195200001</v>
      </c>
      <c r="M207" s="91">
        <v>0</v>
      </c>
      <c r="N207" s="91">
        <v>0.01</v>
      </c>
      <c r="O207" s="91">
        <f>L207/'סכום נכסי הקרן'!$C$42*100</f>
        <v>8.224792713168597E-4</v>
      </c>
    </row>
    <row r="208" spans="2:15">
      <c r="B208" t="s">
        <v>2070</v>
      </c>
      <c r="C208" t="s">
        <v>2071</v>
      </c>
      <c r="D208" t="s">
        <v>1594</v>
      </c>
      <c r="E208" t="s">
        <v>1274</v>
      </c>
      <c r="F208" t="s">
        <v>1489</v>
      </c>
      <c r="G208" t="s">
        <v>1369</v>
      </c>
      <c r="H208" t="s">
        <v>109</v>
      </c>
      <c r="I208" s="91">
        <v>4078</v>
      </c>
      <c r="J208" s="91">
        <v>22532</v>
      </c>
      <c r="K208" s="91">
        <v>0</v>
      </c>
      <c r="L208" s="91">
        <v>3443.8683900800002</v>
      </c>
      <c r="M208" s="91">
        <v>0</v>
      </c>
      <c r="N208" s="91">
        <v>0.18</v>
      </c>
      <c r="O208" s="91">
        <f>L208/'סכום נכסי הקרן'!$C$42*100</f>
        <v>2.0809118183420676E-2</v>
      </c>
    </row>
    <row r="209" spans="2:15">
      <c r="B209" t="s">
        <v>2070</v>
      </c>
      <c r="C209" t="s">
        <v>2071</v>
      </c>
      <c r="D209" t="s">
        <v>1594</v>
      </c>
      <c r="E209" t="s">
        <v>1274</v>
      </c>
      <c r="F209" t="s">
        <v>1489</v>
      </c>
      <c r="G209" t="s">
        <v>1369</v>
      </c>
      <c r="H209" t="s">
        <v>109</v>
      </c>
      <c r="I209" s="91">
        <v>196</v>
      </c>
      <c r="J209" s="91">
        <v>22532</v>
      </c>
      <c r="K209" s="91">
        <v>0</v>
      </c>
      <c r="L209" s="91">
        <v>165.52187455999999</v>
      </c>
      <c r="M209" s="91">
        <v>0</v>
      </c>
      <c r="N209" s="91">
        <v>0.01</v>
      </c>
      <c r="O209" s="91">
        <f>L209/'סכום נכסי הקרן'!$C$42*100</f>
        <v>1.0001439833130094E-3</v>
      </c>
    </row>
    <row r="210" spans="2:15">
      <c r="B210" t="s">
        <v>2072</v>
      </c>
      <c r="C210" t="s">
        <v>2073</v>
      </c>
      <c r="D210" t="s">
        <v>1594</v>
      </c>
      <c r="E210" t="s">
        <v>1274</v>
      </c>
      <c r="F210" t="s">
        <v>2074</v>
      </c>
      <c r="G210" t="s">
        <v>1283</v>
      </c>
      <c r="H210" t="s">
        <v>116</v>
      </c>
      <c r="I210" s="91">
        <v>19476</v>
      </c>
      <c r="J210" s="91">
        <v>1651.6</v>
      </c>
      <c r="K210" s="91">
        <v>0</v>
      </c>
      <c r="L210" s="91">
        <v>1541.8719637344</v>
      </c>
      <c r="M210" s="91">
        <v>0</v>
      </c>
      <c r="N210" s="91">
        <v>0.08</v>
      </c>
      <c r="O210" s="91">
        <f>L210/'סכום נכסי הקרן'!$C$42*100</f>
        <v>9.3165569304193771E-3</v>
      </c>
    </row>
    <row r="211" spans="2:15">
      <c r="B211" t="s">
        <v>2072</v>
      </c>
      <c r="C211" t="s">
        <v>2075</v>
      </c>
      <c r="D211" t="s">
        <v>1594</v>
      </c>
      <c r="E211" t="s">
        <v>1274</v>
      </c>
      <c r="F211" t="s">
        <v>2074</v>
      </c>
      <c r="G211" t="s">
        <v>1283</v>
      </c>
      <c r="H211" t="s">
        <v>116</v>
      </c>
      <c r="I211" s="91">
        <v>1270</v>
      </c>
      <c r="J211" s="91">
        <v>1651.6</v>
      </c>
      <c r="K211" s="91">
        <v>0</v>
      </c>
      <c r="L211" s="91">
        <v>100.543098888</v>
      </c>
      <c r="M211" s="91">
        <v>0</v>
      </c>
      <c r="N211" s="91">
        <v>0.01</v>
      </c>
      <c r="O211" s="91">
        <f>L211/'סכום נכסי הקרן'!$C$42*100</f>
        <v>6.07518345740019E-4</v>
      </c>
    </row>
    <row r="212" spans="2:15">
      <c r="B212" t="s">
        <v>2076</v>
      </c>
      <c r="C212" t="s">
        <v>2077</v>
      </c>
      <c r="D212" t="s">
        <v>1594</v>
      </c>
      <c r="E212" t="s">
        <v>1274</v>
      </c>
      <c r="F212" t="s">
        <v>2078</v>
      </c>
      <c r="G212" t="s">
        <v>1283</v>
      </c>
      <c r="H212" t="s">
        <v>109</v>
      </c>
      <c r="I212" s="91">
        <v>10586</v>
      </c>
      <c r="J212" s="91">
        <v>4351</v>
      </c>
      <c r="K212" s="91">
        <v>0</v>
      </c>
      <c r="L212" s="91">
        <v>1726.31703128</v>
      </c>
      <c r="M212" s="91">
        <v>0</v>
      </c>
      <c r="N212" s="91">
        <v>0.09</v>
      </c>
      <c r="O212" s="91">
        <f>L212/'סכום נכסי הקרן'!$C$42*100</f>
        <v>1.0431041798645204E-2</v>
      </c>
    </row>
    <row r="213" spans="2:15">
      <c r="B213" t="s">
        <v>2076</v>
      </c>
      <c r="C213" t="s">
        <v>2077</v>
      </c>
      <c r="D213" t="s">
        <v>1594</v>
      </c>
      <c r="E213" t="s">
        <v>1274</v>
      </c>
      <c r="F213" t="s">
        <v>2078</v>
      </c>
      <c r="G213" t="s">
        <v>1283</v>
      </c>
      <c r="H213" t="s">
        <v>109</v>
      </c>
      <c r="I213" s="91">
        <v>511</v>
      </c>
      <c r="J213" s="91">
        <v>4351</v>
      </c>
      <c r="K213" s="91">
        <v>0</v>
      </c>
      <c r="L213" s="91">
        <v>83.331570279999994</v>
      </c>
      <c r="M213" s="91">
        <v>0</v>
      </c>
      <c r="N213" s="91">
        <v>0</v>
      </c>
      <c r="O213" s="91">
        <f>L213/'סכום נכסי הקרן'!$C$42*100</f>
        <v>5.0351996590853004E-4</v>
      </c>
    </row>
    <row r="214" spans="2:15">
      <c r="B214" t="s">
        <v>2079</v>
      </c>
      <c r="C214" t="s">
        <v>2080</v>
      </c>
      <c r="D214" t="s">
        <v>1594</v>
      </c>
      <c r="E214" t="s">
        <v>1274</v>
      </c>
      <c r="F214" t="s">
        <v>2081</v>
      </c>
      <c r="G214" t="s">
        <v>1283</v>
      </c>
      <c r="H214" t="s">
        <v>113</v>
      </c>
      <c r="I214" s="91">
        <v>1150</v>
      </c>
      <c r="J214" s="91">
        <v>1572</v>
      </c>
      <c r="K214" s="91">
        <v>0</v>
      </c>
      <c r="L214" s="91">
        <v>77.583544799999999</v>
      </c>
      <c r="M214" s="91">
        <v>0</v>
      </c>
      <c r="N214" s="91">
        <v>0</v>
      </c>
      <c r="O214" s="91">
        <f>L214/'סכום נכסי הקרן'!$C$42*100</f>
        <v>4.6878828397806734E-4</v>
      </c>
    </row>
    <row r="215" spans="2:15">
      <c r="B215" t="s">
        <v>2082</v>
      </c>
      <c r="C215" t="s">
        <v>2080</v>
      </c>
      <c r="D215" t="s">
        <v>1594</v>
      </c>
      <c r="E215" t="s">
        <v>1274</v>
      </c>
      <c r="F215" t="s">
        <v>2081</v>
      </c>
      <c r="G215" t="s">
        <v>1283</v>
      </c>
      <c r="H215" t="s">
        <v>113</v>
      </c>
      <c r="I215" s="91">
        <v>17694</v>
      </c>
      <c r="J215" s="91">
        <v>1572</v>
      </c>
      <c r="K215" s="91">
        <v>0</v>
      </c>
      <c r="L215" s="91">
        <v>1193.7071666879999</v>
      </c>
      <c r="M215" s="91">
        <v>0.01</v>
      </c>
      <c r="N215" s="91">
        <v>0.06</v>
      </c>
      <c r="O215" s="91">
        <f>L215/'סכום נכסי הקרן'!$C$42*100</f>
        <v>7.2128173014851509E-3</v>
      </c>
    </row>
    <row r="216" spans="2:15">
      <c r="B216" t="s">
        <v>2083</v>
      </c>
      <c r="C216" t="s">
        <v>2084</v>
      </c>
      <c r="D216" t="s">
        <v>1594</v>
      </c>
      <c r="E216" t="s">
        <v>1274</v>
      </c>
      <c r="F216" t="s">
        <v>2014</v>
      </c>
      <c r="G216" t="s">
        <v>1283</v>
      </c>
      <c r="H216" t="s">
        <v>109</v>
      </c>
      <c r="I216" s="91">
        <v>749</v>
      </c>
      <c r="J216" s="91">
        <v>2921</v>
      </c>
      <c r="K216" s="91">
        <v>0</v>
      </c>
      <c r="L216" s="91">
        <v>81.999830919999994</v>
      </c>
      <c r="M216" s="91">
        <v>0</v>
      </c>
      <c r="N216" s="91">
        <v>0</v>
      </c>
      <c r="O216" s="91">
        <f>L216/'סכום נכסי הקרן'!$C$42*100</f>
        <v>4.9547310737828602E-4</v>
      </c>
    </row>
    <row r="217" spans="2:15">
      <c r="B217" t="s">
        <v>2085</v>
      </c>
      <c r="C217" t="s">
        <v>2086</v>
      </c>
      <c r="D217" t="s">
        <v>1594</v>
      </c>
      <c r="E217" t="s">
        <v>1274</v>
      </c>
      <c r="F217" t="s">
        <v>1465</v>
      </c>
      <c r="G217" t="s">
        <v>1283</v>
      </c>
      <c r="H217" t="s">
        <v>109</v>
      </c>
      <c r="I217" s="91">
        <v>19175</v>
      </c>
      <c r="J217" s="91">
        <v>4700</v>
      </c>
      <c r="K217" s="91">
        <v>0</v>
      </c>
      <c r="L217" s="91">
        <v>3377.7912999999999</v>
      </c>
      <c r="M217" s="91">
        <v>0</v>
      </c>
      <c r="N217" s="91">
        <v>0.18</v>
      </c>
      <c r="O217" s="91">
        <f>L217/'סכום נכסי הקרן'!$C$42*100</f>
        <v>2.0409856126644078E-2</v>
      </c>
    </row>
    <row r="218" spans="2:15">
      <c r="B218" t="s">
        <v>2085</v>
      </c>
      <c r="C218" t="s">
        <v>2086</v>
      </c>
      <c r="D218" t="s">
        <v>1594</v>
      </c>
      <c r="E218" t="s">
        <v>1274</v>
      </c>
      <c r="F218" t="s">
        <v>1465</v>
      </c>
      <c r="G218" t="s">
        <v>1283</v>
      </c>
      <c r="H218" t="s">
        <v>109</v>
      </c>
      <c r="I218" s="91">
        <v>1308</v>
      </c>
      <c r="J218" s="91">
        <v>4700</v>
      </c>
      <c r="K218" s="91">
        <v>0</v>
      </c>
      <c r="L218" s="91">
        <v>230.412048</v>
      </c>
      <c r="M218" s="91">
        <v>0</v>
      </c>
      <c r="N218" s="91">
        <v>0.01</v>
      </c>
      <c r="O218" s="91">
        <f>L218/'סכום נכסי הקרן'!$C$42*100</f>
        <v>1.3922342536453953E-3</v>
      </c>
    </row>
    <row r="219" spans="2:15">
      <c r="B219" t="s">
        <v>2087</v>
      </c>
      <c r="C219" t="s">
        <v>2088</v>
      </c>
      <c r="D219" t="s">
        <v>2052</v>
      </c>
      <c r="E219" t="s">
        <v>1274</v>
      </c>
      <c r="F219" t="s">
        <v>2089</v>
      </c>
      <c r="G219" t="s">
        <v>1283</v>
      </c>
      <c r="H219" t="s">
        <v>116</v>
      </c>
      <c r="I219" s="91">
        <v>8072</v>
      </c>
      <c r="J219" s="91">
        <v>3730</v>
      </c>
      <c r="K219" s="91">
        <v>0</v>
      </c>
      <c r="L219" s="91">
        <v>1443.2237150399999</v>
      </c>
      <c r="M219" s="91">
        <v>0</v>
      </c>
      <c r="N219" s="91">
        <v>0.08</v>
      </c>
      <c r="O219" s="91">
        <f>L219/'סכום נכסי הקרן'!$C$42*100</f>
        <v>8.7204879657683913E-3</v>
      </c>
    </row>
    <row r="220" spans="2:15">
      <c r="B220" t="s">
        <v>2087</v>
      </c>
      <c r="C220" t="s">
        <v>2088</v>
      </c>
      <c r="D220" t="s">
        <v>2052</v>
      </c>
      <c r="E220" t="s">
        <v>1274</v>
      </c>
      <c r="F220" t="s">
        <v>2089</v>
      </c>
      <c r="G220" t="s">
        <v>1283</v>
      </c>
      <c r="H220" t="s">
        <v>116</v>
      </c>
      <c r="I220" s="91">
        <v>526</v>
      </c>
      <c r="J220" s="91">
        <v>3730</v>
      </c>
      <c r="K220" s="91">
        <v>0</v>
      </c>
      <c r="L220" s="91">
        <v>94.045549320000006</v>
      </c>
      <c r="M220" s="91">
        <v>0</v>
      </c>
      <c r="N220" s="91">
        <v>0</v>
      </c>
      <c r="O220" s="91">
        <f>L220/'סכום נכסי הקרן'!$C$42*100</f>
        <v>5.6825776387440217E-4</v>
      </c>
    </row>
    <row r="221" spans="2:15">
      <c r="B221" t="s">
        <v>2090</v>
      </c>
      <c r="C221" t="s">
        <v>2091</v>
      </c>
      <c r="D221" t="s">
        <v>1594</v>
      </c>
      <c r="E221" t="s">
        <v>1274</v>
      </c>
      <c r="F221" t="s">
        <v>2092</v>
      </c>
      <c r="G221" t="s">
        <v>1289</v>
      </c>
      <c r="H221" t="s">
        <v>109</v>
      </c>
      <c r="I221" s="91">
        <v>7042</v>
      </c>
      <c r="J221" s="91">
        <v>7641</v>
      </c>
      <c r="K221" s="91">
        <v>0</v>
      </c>
      <c r="L221" s="91">
        <v>2016.72091656</v>
      </c>
      <c r="M221" s="91">
        <v>0</v>
      </c>
      <c r="N221" s="91">
        <v>0.11</v>
      </c>
      <c r="O221" s="91">
        <f>L221/'סכום נכסי הקרן'!$C$42*100</f>
        <v>1.2185768775762842E-2</v>
      </c>
    </row>
    <row r="222" spans="2:15">
      <c r="B222" t="s">
        <v>2090</v>
      </c>
      <c r="C222" t="s">
        <v>2091</v>
      </c>
      <c r="D222" t="s">
        <v>1594</v>
      </c>
      <c r="E222" t="s">
        <v>1274</v>
      </c>
      <c r="F222" t="s">
        <v>2092</v>
      </c>
      <c r="G222" t="s">
        <v>1289</v>
      </c>
      <c r="H222" t="s">
        <v>109</v>
      </c>
      <c r="I222" s="91">
        <v>484</v>
      </c>
      <c r="J222" s="91">
        <v>7641</v>
      </c>
      <c r="K222" s="91">
        <v>0</v>
      </c>
      <c r="L222" s="91">
        <v>138.61018512000001</v>
      </c>
      <c r="M222" s="91">
        <v>0</v>
      </c>
      <c r="N222" s="91">
        <v>0.01</v>
      </c>
      <c r="O222" s="91">
        <f>L222/'סכום נכסי הקרן'!$C$42*100</f>
        <v>8.3753366763266346E-4</v>
      </c>
    </row>
    <row r="223" spans="2:15">
      <c r="B223" t="s">
        <v>2093</v>
      </c>
      <c r="C223" t="s">
        <v>2094</v>
      </c>
      <c r="D223" t="s">
        <v>1594</v>
      </c>
      <c r="E223" t="s">
        <v>1274</v>
      </c>
      <c r="F223" t="s">
        <v>2095</v>
      </c>
      <c r="G223" t="s">
        <v>1289</v>
      </c>
      <c r="H223" t="s">
        <v>109</v>
      </c>
      <c r="I223" s="91">
        <v>114588.86</v>
      </c>
      <c r="J223" s="91">
        <v>2740</v>
      </c>
      <c r="K223" s="91">
        <v>0</v>
      </c>
      <c r="L223" s="91">
        <v>11767.725895472</v>
      </c>
      <c r="M223" s="91">
        <v>0.02</v>
      </c>
      <c r="N223" s="91">
        <v>0.62</v>
      </c>
      <c r="O223" s="91">
        <f>L223/'סכום נכסי הקרן'!$C$42*100</f>
        <v>7.1104923641779574E-2</v>
      </c>
    </row>
    <row r="224" spans="2:15">
      <c r="B224" t="s">
        <v>2096</v>
      </c>
      <c r="C224" t="s">
        <v>2097</v>
      </c>
      <c r="D224" t="s">
        <v>1521</v>
      </c>
      <c r="E224" t="s">
        <v>1274</v>
      </c>
      <c r="F224" t="s">
        <v>2098</v>
      </c>
      <c r="G224" t="s">
        <v>1289</v>
      </c>
      <c r="H224" t="s">
        <v>109</v>
      </c>
      <c r="I224" s="91">
        <v>30219</v>
      </c>
      <c r="J224" s="91">
        <v>4365</v>
      </c>
      <c r="K224" s="91">
        <v>0</v>
      </c>
      <c r="L224" s="91">
        <v>4943.8344438000004</v>
      </c>
      <c r="M224" s="91">
        <v>0</v>
      </c>
      <c r="N224" s="91">
        <v>0.26</v>
      </c>
      <c r="O224" s="91">
        <f>L224/'סכום נכסי הקרן'!$C$42*100</f>
        <v>2.9872464208166284E-2</v>
      </c>
    </row>
    <row r="225" spans="2:15">
      <c r="B225" t="s">
        <v>2096</v>
      </c>
      <c r="C225" t="s">
        <v>2097</v>
      </c>
      <c r="D225" t="s">
        <v>1521</v>
      </c>
      <c r="E225" t="s">
        <v>1274</v>
      </c>
      <c r="F225" t="s">
        <v>2098</v>
      </c>
      <c r="G225" t="s">
        <v>1289</v>
      </c>
      <c r="H225" t="s">
        <v>109</v>
      </c>
      <c r="I225" s="91">
        <v>2073</v>
      </c>
      <c r="J225" s="91">
        <v>4365</v>
      </c>
      <c r="K225" s="91">
        <v>0</v>
      </c>
      <c r="L225" s="91">
        <v>339.14321460000002</v>
      </c>
      <c r="M225" s="91">
        <v>0</v>
      </c>
      <c r="N225" s="91">
        <v>0.02</v>
      </c>
      <c r="O225" s="91">
        <f>L225/'סכום נכסי הקרן'!$C$42*100</f>
        <v>2.0492279130192494E-3</v>
      </c>
    </row>
    <row r="226" spans="2:15">
      <c r="B226" t="s">
        <v>2099</v>
      </c>
      <c r="C226" t="s">
        <v>2100</v>
      </c>
      <c r="D226" t="s">
        <v>1521</v>
      </c>
      <c r="E226" t="s">
        <v>1274</v>
      </c>
      <c r="F226" t="s">
        <v>1619</v>
      </c>
      <c r="G226" t="s">
        <v>1289</v>
      </c>
      <c r="H226" t="s">
        <v>109</v>
      </c>
      <c r="I226" s="91">
        <v>64654.54</v>
      </c>
      <c r="J226" s="91">
        <v>3875</v>
      </c>
      <c r="K226" s="91">
        <v>0</v>
      </c>
      <c r="L226" s="91">
        <v>9390.1021168999996</v>
      </c>
      <c r="M226" s="91">
        <v>0.05</v>
      </c>
      <c r="N226" s="91">
        <v>0.5</v>
      </c>
      <c r="O226" s="91">
        <f>L226/'סכום נכסי הקרן'!$C$42*100</f>
        <v>5.6738447168250154E-2</v>
      </c>
    </row>
    <row r="227" spans="2:15">
      <c r="B227" t="s">
        <v>2101</v>
      </c>
      <c r="C227" t="s">
        <v>2102</v>
      </c>
      <c r="D227" t="s">
        <v>1594</v>
      </c>
      <c r="E227" t="s">
        <v>1274</v>
      </c>
      <c r="F227" t="s">
        <v>2103</v>
      </c>
      <c r="G227" t="s">
        <v>1442</v>
      </c>
      <c r="H227" t="s">
        <v>109</v>
      </c>
      <c r="I227" s="91">
        <v>5362</v>
      </c>
      <c r="J227" s="91">
        <v>11524</v>
      </c>
      <c r="K227" s="91">
        <v>0</v>
      </c>
      <c r="L227" s="91">
        <v>2315.9524662399999</v>
      </c>
      <c r="M227" s="91">
        <v>0.01</v>
      </c>
      <c r="N227" s="91">
        <v>0.12</v>
      </c>
      <c r="O227" s="91">
        <f>L227/'סכום נכסי הקרן'!$C$42*100</f>
        <v>1.3993835744708361E-2</v>
      </c>
    </row>
    <row r="228" spans="2:15">
      <c r="B228" t="s">
        <v>2101</v>
      </c>
      <c r="C228" t="s">
        <v>2102</v>
      </c>
      <c r="D228" t="s">
        <v>1594</v>
      </c>
      <c r="E228" t="s">
        <v>1274</v>
      </c>
      <c r="F228" t="s">
        <v>2103</v>
      </c>
      <c r="G228" t="s">
        <v>1442</v>
      </c>
      <c r="H228" t="s">
        <v>109</v>
      </c>
      <c r="I228" s="91">
        <v>399</v>
      </c>
      <c r="J228" s="91">
        <v>11524</v>
      </c>
      <c r="K228" s="91">
        <v>0</v>
      </c>
      <c r="L228" s="91">
        <v>172.33588847999999</v>
      </c>
      <c r="M228" s="91">
        <v>0</v>
      </c>
      <c r="N228" s="91">
        <v>0.01</v>
      </c>
      <c r="O228" s="91">
        <f>L228/'סכום נכסי הקרן'!$C$42*100</f>
        <v>1.0413167590709877E-3</v>
      </c>
    </row>
    <row r="229" spans="2:15">
      <c r="B229" t="s">
        <v>2104</v>
      </c>
      <c r="C229" t="s">
        <v>2105</v>
      </c>
      <c r="D229" t="s">
        <v>1594</v>
      </c>
      <c r="E229" t="s">
        <v>1274</v>
      </c>
      <c r="F229" t="s">
        <v>2106</v>
      </c>
      <c r="G229" t="s">
        <v>1442</v>
      </c>
      <c r="H229" t="s">
        <v>109</v>
      </c>
      <c r="I229" s="91">
        <v>394</v>
      </c>
      <c r="J229" s="91">
        <v>11255</v>
      </c>
      <c r="K229" s="91">
        <v>0</v>
      </c>
      <c r="L229" s="91">
        <v>166.20393559999999</v>
      </c>
      <c r="M229" s="91">
        <v>0</v>
      </c>
      <c r="N229" s="91">
        <v>0.01</v>
      </c>
      <c r="O229" s="91">
        <f>L229/'סכום נכסי הקרן'!$C$42*100</f>
        <v>1.0042652467243958E-3</v>
      </c>
    </row>
    <row r="230" spans="2:15">
      <c r="B230" t="s">
        <v>2107</v>
      </c>
      <c r="C230" t="s">
        <v>2105</v>
      </c>
      <c r="D230" t="s">
        <v>1594</v>
      </c>
      <c r="E230" t="s">
        <v>1274</v>
      </c>
      <c r="F230" t="s">
        <v>2108</v>
      </c>
      <c r="G230" t="s">
        <v>1442</v>
      </c>
      <c r="H230" t="s">
        <v>109</v>
      </c>
      <c r="I230" s="91">
        <v>5307</v>
      </c>
      <c r="J230" s="91">
        <v>11255</v>
      </c>
      <c r="K230" s="91">
        <v>0</v>
      </c>
      <c r="L230" s="91">
        <v>2238.6910818000001</v>
      </c>
      <c r="M230" s="91">
        <v>0</v>
      </c>
      <c r="N230" s="91">
        <v>0.12</v>
      </c>
      <c r="O230" s="91">
        <f>L230/'סכום נכסי הקרן'!$C$42*100</f>
        <v>1.3526994071995861E-2</v>
      </c>
    </row>
    <row r="231" spans="2:15">
      <c r="B231" t="s">
        <v>2109</v>
      </c>
      <c r="C231" t="s">
        <v>2110</v>
      </c>
      <c r="D231" t="s">
        <v>1594</v>
      </c>
      <c r="E231" t="s">
        <v>1274</v>
      </c>
      <c r="F231" t="s">
        <v>2111</v>
      </c>
      <c r="G231" t="s">
        <v>1442</v>
      </c>
      <c r="H231" t="s">
        <v>116</v>
      </c>
      <c r="I231" s="91">
        <v>78695</v>
      </c>
      <c r="J231" s="91">
        <v>533.20000000000005</v>
      </c>
      <c r="K231" s="91">
        <v>0</v>
      </c>
      <c r="L231" s="91">
        <v>2011.318980516</v>
      </c>
      <c r="M231" s="91">
        <v>0</v>
      </c>
      <c r="N231" s="91">
        <v>0.11</v>
      </c>
      <c r="O231" s="91">
        <f>L231/'סכום נכסי הקרן'!$C$42*100</f>
        <v>1.2153128293367328E-2</v>
      </c>
    </row>
    <row r="232" spans="2:15">
      <c r="B232" t="s">
        <v>2109</v>
      </c>
      <c r="C232" t="s">
        <v>2110</v>
      </c>
      <c r="D232" t="s">
        <v>1594</v>
      </c>
      <c r="E232" t="s">
        <v>1274</v>
      </c>
      <c r="F232" t="s">
        <v>2111</v>
      </c>
      <c r="G232" t="s">
        <v>1442</v>
      </c>
      <c r="H232" t="s">
        <v>116</v>
      </c>
      <c r="I232" s="91">
        <v>4409</v>
      </c>
      <c r="J232" s="91">
        <v>533.20000000000005</v>
      </c>
      <c r="K232" s="91">
        <v>0</v>
      </c>
      <c r="L232" s="91">
        <v>112.6870243992</v>
      </c>
      <c r="M232" s="91">
        <v>0</v>
      </c>
      <c r="N232" s="91">
        <v>0.01</v>
      </c>
      <c r="O232" s="91">
        <f>L232/'סכום נכסי הקרן'!$C$42*100</f>
        <v>6.8089640568595896E-4</v>
      </c>
    </row>
    <row r="233" spans="2:15">
      <c r="B233" t="s">
        <v>2112</v>
      </c>
      <c r="C233" t="s">
        <v>2113</v>
      </c>
      <c r="D233" t="s">
        <v>2022</v>
      </c>
      <c r="E233" t="s">
        <v>1274</v>
      </c>
      <c r="F233" t="s">
        <v>2114</v>
      </c>
      <c r="G233" t="s">
        <v>1442</v>
      </c>
      <c r="H233" t="s">
        <v>113</v>
      </c>
      <c r="I233" s="91">
        <v>18542</v>
      </c>
      <c r="J233" s="91">
        <v>3959</v>
      </c>
      <c r="K233" s="91">
        <v>0</v>
      </c>
      <c r="L233" s="91">
        <v>3150.3682006479999</v>
      </c>
      <c r="M233" s="91">
        <v>0.01</v>
      </c>
      <c r="N233" s="91">
        <v>0.17</v>
      </c>
      <c r="O233" s="91">
        <f>L233/'סכום נכסי הקרן'!$C$42*100</f>
        <v>1.9035682198950618E-2</v>
      </c>
    </row>
    <row r="234" spans="2:15">
      <c r="B234" t="s">
        <v>2112</v>
      </c>
      <c r="C234" t="s">
        <v>2113</v>
      </c>
      <c r="D234" t="s">
        <v>2022</v>
      </c>
      <c r="E234" t="s">
        <v>1274</v>
      </c>
      <c r="F234" t="s">
        <v>2114</v>
      </c>
      <c r="G234" t="s">
        <v>1442</v>
      </c>
      <c r="H234" t="s">
        <v>113</v>
      </c>
      <c r="I234" s="91">
        <v>1038</v>
      </c>
      <c r="J234" s="91">
        <v>3959</v>
      </c>
      <c r="K234" s="91">
        <v>0</v>
      </c>
      <c r="L234" s="91">
        <v>176.360812872</v>
      </c>
      <c r="M234" s="91">
        <v>0</v>
      </c>
      <c r="N234" s="91">
        <v>0.01</v>
      </c>
      <c r="O234" s="91">
        <f>L234/'סכום נכסי הקרן'!$C$42*100</f>
        <v>1.0656368311137278E-3</v>
      </c>
    </row>
    <row r="235" spans="2:15">
      <c r="B235" t="s">
        <v>2115</v>
      </c>
      <c r="C235" t="s">
        <v>2116</v>
      </c>
      <c r="D235" t="s">
        <v>1594</v>
      </c>
      <c r="E235" t="s">
        <v>1274</v>
      </c>
      <c r="F235" t="s">
        <v>2117</v>
      </c>
      <c r="G235" t="s">
        <v>1442</v>
      </c>
      <c r="H235" t="s">
        <v>113</v>
      </c>
      <c r="I235" s="91">
        <v>981</v>
      </c>
      <c r="J235" s="91">
        <v>4000</v>
      </c>
      <c r="K235" s="91">
        <v>0</v>
      </c>
      <c r="L235" s="91">
        <v>168.40238400000001</v>
      </c>
      <c r="M235" s="91">
        <v>0</v>
      </c>
      <c r="N235" s="91">
        <v>0.01</v>
      </c>
      <c r="O235" s="91">
        <f>L235/'סכום נכסי הקרן'!$C$42*100</f>
        <v>1.0175490797267044E-3</v>
      </c>
    </row>
    <row r="236" spans="2:15">
      <c r="B236" t="s">
        <v>2118</v>
      </c>
      <c r="C236" t="s">
        <v>2119</v>
      </c>
      <c r="D236" t="s">
        <v>1594</v>
      </c>
      <c r="E236" t="s">
        <v>1274</v>
      </c>
      <c r="F236" t="s">
        <v>2120</v>
      </c>
      <c r="G236" t="s">
        <v>1442</v>
      </c>
      <c r="H236" t="s">
        <v>113</v>
      </c>
      <c r="I236" s="91">
        <v>3941</v>
      </c>
      <c r="J236" s="91">
        <v>11300</v>
      </c>
      <c r="K236" s="91">
        <v>0</v>
      </c>
      <c r="L236" s="91">
        <v>1911.1911028</v>
      </c>
      <c r="M236" s="91">
        <v>0</v>
      </c>
      <c r="N236" s="91">
        <v>0.1</v>
      </c>
      <c r="O236" s="91">
        <f>L236/'סכום נכסי הקרן'!$C$42*100</f>
        <v>1.1548118866512041E-2</v>
      </c>
    </row>
    <row r="237" spans="2:15">
      <c r="B237" t="s">
        <v>2118</v>
      </c>
      <c r="C237" t="s">
        <v>2119</v>
      </c>
      <c r="D237" t="s">
        <v>1594</v>
      </c>
      <c r="E237" t="s">
        <v>1274</v>
      </c>
      <c r="F237" t="s">
        <v>2120</v>
      </c>
      <c r="G237" t="s">
        <v>1442</v>
      </c>
      <c r="H237" t="s">
        <v>113</v>
      </c>
      <c r="I237" s="91">
        <v>221</v>
      </c>
      <c r="J237" s="91">
        <v>11300</v>
      </c>
      <c r="K237" s="91">
        <v>1.61492908</v>
      </c>
      <c r="L237" s="91">
        <v>108.78905588000001</v>
      </c>
      <c r="M237" s="91">
        <v>0</v>
      </c>
      <c r="N237" s="91">
        <v>0.01</v>
      </c>
      <c r="O237" s="91">
        <f>L237/'סכום נכסי הקרן'!$C$42*100</f>
        <v>6.5734344767370411E-4</v>
      </c>
    </row>
    <row r="238" spans="2:15">
      <c r="B238" t="s">
        <v>2121</v>
      </c>
      <c r="C238" t="s">
        <v>2122</v>
      </c>
      <c r="D238" t="s">
        <v>1594</v>
      </c>
      <c r="E238" t="s">
        <v>1274</v>
      </c>
      <c r="F238" t="s">
        <v>2123</v>
      </c>
      <c r="G238" t="s">
        <v>1442</v>
      </c>
      <c r="H238" t="s">
        <v>116</v>
      </c>
      <c r="I238" s="91">
        <v>4262</v>
      </c>
      <c r="J238" s="91">
        <v>588.6</v>
      </c>
      <c r="K238" s="91">
        <v>0</v>
      </c>
      <c r="L238" s="91">
        <v>120.2478651288</v>
      </c>
      <c r="M238" s="91">
        <v>0</v>
      </c>
      <c r="N238" s="91">
        <v>0.01</v>
      </c>
      <c r="O238" s="91">
        <f>L238/'סכום נכסי הקרן'!$C$42*100</f>
        <v>7.2658178343194542E-4</v>
      </c>
    </row>
    <row r="239" spans="2:15">
      <c r="B239" t="s">
        <v>2124</v>
      </c>
      <c r="C239" t="s">
        <v>2125</v>
      </c>
      <c r="D239" t="s">
        <v>1594</v>
      </c>
      <c r="E239" t="s">
        <v>1274</v>
      </c>
      <c r="F239" t="s">
        <v>2123</v>
      </c>
      <c r="G239" t="s">
        <v>1442</v>
      </c>
      <c r="H239" t="s">
        <v>116</v>
      </c>
      <c r="I239" s="91">
        <v>76082</v>
      </c>
      <c r="J239" s="91">
        <v>588.6</v>
      </c>
      <c r="K239" s="91">
        <v>0</v>
      </c>
      <c r="L239" s="91">
        <v>2146.5739264968001</v>
      </c>
      <c r="M239" s="91">
        <v>0.01</v>
      </c>
      <c r="N239" s="91">
        <v>0.11</v>
      </c>
      <c r="O239" s="91">
        <f>L239/'סכום נכסי הקרן'!$C$42*100</f>
        <v>1.2970388373315177E-2</v>
      </c>
    </row>
    <row r="240" spans="2:15">
      <c r="B240" t="s">
        <v>2126</v>
      </c>
      <c r="C240" t="s">
        <v>2127</v>
      </c>
      <c r="D240" t="s">
        <v>1594</v>
      </c>
      <c r="E240" t="s">
        <v>1274</v>
      </c>
      <c r="F240" t="s">
        <v>2128</v>
      </c>
      <c r="G240" t="s">
        <v>1442</v>
      </c>
      <c r="H240" t="s">
        <v>109</v>
      </c>
      <c r="I240" s="91">
        <v>9046</v>
      </c>
      <c r="J240" s="91">
        <v>16799</v>
      </c>
      <c r="K240" s="91">
        <v>0</v>
      </c>
      <c r="L240" s="91">
        <v>5695.6014999199997</v>
      </c>
      <c r="M240" s="91">
        <v>0</v>
      </c>
      <c r="N240" s="91">
        <v>0.3</v>
      </c>
      <c r="O240" s="91">
        <f>L240/'סכום נכסי הקרן'!$C$42*100</f>
        <v>3.4414916980828686E-2</v>
      </c>
    </row>
    <row r="241" spans="2:15">
      <c r="B241" t="s">
        <v>2126</v>
      </c>
      <c r="C241" t="s">
        <v>2127</v>
      </c>
      <c r="D241" t="s">
        <v>1594</v>
      </c>
      <c r="E241" t="s">
        <v>1274</v>
      </c>
      <c r="F241" t="s">
        <v>2128</v>
      </c>
      <c r="G241" t="s">
        <v>1442</v>
      </c>
      <c r="H241" t="s">
        <v>109</v>
      </c>
      <c r="I241" s="91">
        <v>673</v>
      </c>
      <c r="J241" s="91">
        <v>16799</v>
      </c>
      <c r="K241" s="91">
        <v>0</v>
      </c>
      <c r="L241" s="91">
        <v>423.73864795999998</v>
      </c>
      <c r="M241" s="91">
        <v>0</v>
      </c>
      <c r="N241" s="91">
        <v>0.02</v>
      </c>
      <c r="O241" s="91">
        <f>L241/'סכום נכסי הקרן'!$C$42*100</f>
        <v>2.5603846040346792E-3</v>
      </c>
    </row>
    <row r="242" spans="2:15">
      <c r="B242" t="s">
        <v>2129</v>
      </c>
      <c r="C242" t="s">
        <v>2130</v>
      </c>
      <c r="D242" t="s">
        <v>1594</v>
      </c>
      <c r="E242" t="s">
        <v>1274</v>
      </c>
      <c r="F242" t="s">
        <v>2131</v>
      </c>
      <c r="G242" t="s">
        <v>1442</v>
      </c>
      <c r="H242" t="s">
        <v>109</v>
      </c>
      <c r="I242" s="91">
        <v>7238</v>
      </c>
      <c r="J242" s="91">
        <v>7908</v>
      </c>
      <c r="K242" s="91">
        <v>0</v>
      </c>
      <c r="L242" s="91">
        <v>2145.2841379199999</v>
      </c>
      <c r="M242" s="91">
        <v>0.01</v>
      </c>
      <c r="N242" s="91">
        <v>0.11</v>
      </c>
      <c r="O242" s="91">
        <f>L242/'סכום נכסי הקרן'!$C$42*100</f>
        <v>1.2962594996830879E-2</v>
      </c>
    </row>
    <row r="243" spans="2:15">
      <c r="B243" t="s">
        <v>2129</v>
      </c>
      <c r="C243" t="s">
        <v>2130</v>
      </c>
      <c r="D243" t="s">
        <v>1594</v>
      </c>
      <c r="E243" t="s">
        <v>1274</v>
      </c>
      <c r="F243" t="s">
        <v>2131</v>
      </c>
      <c r="G243" t="s">
        <v>1442</v>
      </c>
      <c r="H243" t="s">
        <v>109</v>
      </c>
      <c r="I243" s="91">
        <v>539</v>
      </c>
      <c r="J243" s="91">
        <v>7908</v>
      </c>
      <c r="K243" s="91">
        <v>0</v>
      </c>
      <c r="L243" s="91">
        <v>159.75520176000001</v>
      </c>
      <c r="M243" s="91">
        <v>0</v>
      </c>
      <c r="N243" s="91">
        <v>0.01</v>
      </c>
      <c r="O243" s="91">
        <f>L243/'סכום נכסי הקרן'!$C$42*100</f>
        <v>9.6529962742357607E-4</v>
      </c>
    </row>
    <row r="244" spans="2:15">
      <c r="B244" t="s">
        <v>2132</v>
      </c>
      <c r="C244" t="s">
        <v>2133</v>
      </c>
      <c r="D244" t="s">
        <v>1521</v>
      </c>
      <c r="E244" t="s">
        <v>1274</v>
      </c>
      <c r="F244" t="s">
        <v>1297</v>
      </c>
      <c r="G244" t="s">
        <v>1551</v>
      </c>
      <c r="H244" t="s">
        <v>109</v>
      </c>
      <c r="I244" s="91">
        <v>468</v>
      </c>
      <c r="J244" s="91">
        <v>13707</v>
      </c>
      <c r="K244" s="91">
        <v>0</v>
      </c>
      <c r="L244" s="91">
        <v>240.42955248000001</v>
      </c>
      <c r="M244" s="91">
        <v>0</v>
      </c>
      <c r="N244" s="91">
        <v>0.01</v>
      </c>
      <c r="O244" s="91">
        <f>L244/'סכום נכסי הקרן'!$C$42*100</f>
        <v>1.4527636964161233E-3</v>
      </c>
    </row>
    <row r="245" spans="2:15">
      <c r="B245" t="s">
        <v>2134</v>
      </c>
      <c r="C245" t="s">
        <v>2135</v>
      </c>
      <c r="D245" t="s">
        <v>1594</v>
      </c>
      <c r="E245" t="s">
        <v>1274</v>
      </c>
      <c r="F245" t="s">
        <v>2136</v>
      </c>
      <c r="G245" t="s">
        <v>1551</v>
      </c>
      <c r="H245" t="s">
        <v>109</v>
      </c>
      <c r="I245" s="91">
        <v>2755</v>
      </c>
      <c r="J245" s="91">
        <v>150197</v>
      </c>
      <c r="K245" s="91">
        <v>0</v>
      </c>
      <c r="L245" s="91">
        <v>15508.951707800001</v>
      </c>
      <c r="M245" s="91">
        <v>0</v>
      </c>
      <c r="N245" s="91">
        <v>0.82</v>
      </c>
      <c r="O245" s="91">
        <f>L245/'סכום נכסי הקרן'!$C$42*100</f>
        <v>9.3710784627596438E-2</v>
      </c>
    </row>
    <row r="246" spans="2:15">
      <c r="B246" t="s">
        <v>2134</v>
      </c>
      <c r="C246" t="s">
        <v>2135</v>
      </c>
      <c r="D246" t="s">
        <v>1594</v>
      </c>
      <c r="E246" t="s">
        <v>1274</v>
      </c>
      <c r="F246" t="s">
        <v>2136</v>
      </c>
      <c r="G246" t="s">
        <v>1551</v>
      </c>
      <c r="H246" t="s">
        <v>109</v>
      </c>
      <c r="I246" s="91">
        <v>206</v>
      </c>
      <c r="J246" s="91">
        <v>150197</v>
      </c>
      <c r="K246" s="91">
        <v>0</v>
      </c>
      <c r="L246" s="91">
        <v>1159.6530133599999</v>
      </c>
      <c r="M246" s="91">
        <v>0</v>
      </c>
      <c r="N246" s="91">
        <v>0.06</v>
      </c>
      <c r="O246" s="91">
        <f>L246/'סכום נכסי הקרן'!$C$42*100</f>
        <v>7.0070495946587532E-3</v>
      </c>
    </row>
    <row r="247" spans="2:15">
      <c r="B247" t="s">
        <v>2137</v>
      </c>
      <c r="C247" t="s">
        <v>2138</v>
      </c>
      <c r="D247" t="s">
        <v>1594</v>
      </c>
      <c r="E247" t="s">
        <v>1274</v>
      </c>
      <c r="F247" t="s">
        <v>2139</v>
      </c>
      <c r="G247" t="s">
        <v>1551</v>
      </c>
      <c r="H247" t="s">
        <v>109</v>
      </c>
      <c r="I247" s="91">
        <v>9473</v>
      </c>
      <c r="J247" s="91">
        <v>2706</v>
      </c>
      <c r="K247" s="91">
        <v>0</v>
      </c>
      <c r="L247" s="91">
        <v>960.75999623999996</v>
      </c>
      <c r="M247" s="91">
        <v>0</v>
      </c>
      <c r="N247" s="91">
        <v>0.05</v>
      </c>
      <c r="O247" s="91">
        <f>L247/'סכום נכסי הקרן'!$C$42*100</f>
        <v>5.8052649065362637E-3</v>
      </c>
    </row>
    <row r="248" spans="2:15">
      <c r="B248" t="s">
        <v>2137</v>
      </c>
      <c r="C248" t="s">
        <v>2138</v>
      </c>
      <c r="D248" t="s">
        <v>1594</v>
      </c>
      <c r="E248" t="s">
        <v>1274</v>
      </c>
      <c r="F248" t="s">
        <v>2139</v>
      </c>
      <c r="G248" t="s">
        <v>1551</v>
      </c>
      <c r="H248" t="s">
        <v>109</v>
      </c>
      <c r="I248" s="91">
        <v>494</v>
      </c>
      <c r="J248" s="91">
        <v>2706</v>
      </c>
      <c r="K248" s="91">
        <v>0</v>
      </c>
      <c r="L248" s="91">
        <v>50.101914720000003</v>
      </c>
      <c r="M248" s="91">
        <v>0</v>
      </c>
      <c r="N248" s="91">
        <v>0</v>
      </c>
      <c r="O248" s="91">
        <f>L248/'סכום נכסי הקרן'!$C$42*100</f>
        <v>3.0273417753920771E-4</v>
      </c>
    </row>
    <row r="249" spans="2:15">
      <c r="B249" t="s">
        <v>2140</v>
      </c>
      <c r="C249" t="s">
        <v>2141</v>
      </c>
      <c r="D249" t="s">
        <v>1594</v>
      </c>
      <c r="E249" t="s">
        <v>1274</v>
      </c>
      <c r="F249" t="s">
        <v>2142</v>
      </c>
      <c r="G249" t="s">
        <v>1551</v>
      </c>
      <c r="H249" t="s">
        <v>109</v>
      </c>
      <c r="I249" s="91">
        <v>5726</v>
      </c>
      <c r="J249" s="91">
        <v>11265</v>
      </c>
      <c r="K249" s="91">
        <v>0</v>
      </c>
      <c r="L249" s="91">
        <v>2417.5870571999999</v>
      </c>
      <c r="M249" s="91">
        <v>0</v>
      </c>
      <c r="N249" s="91">
        <v>0.13</v>
      </c>
      <c r="O249" s="91">
        <f>L249/'סכום נכסי הקרן'!$C$42*100</f>
        <v>1.4607949286591166E-2</v>
      </c>
    </row>
    <row r="250" spans="2:15">
      <c r="B250" t="s">
        <v>2140</v>
      </c>
      <c r="C250" t="s">
        <v>2141</v>
      </c>
      <c r="D250" t="s">
        <v>1594</v>
      </c>
      <c r="E250" t="s">
        <v>1274</v>
      </c>
      <c r="F250" t="s">
        <v>2142</v>
      </c>
      <c r="G250" t="s">
        <v>1551</v>
      </c>
      <c r="H250" t="s">
        <v>109</v>
      </c>
      <c r="I250" s="91">
        <v>399</v>
      </c>
      <c r="J250" s="91">
        <v>11265</v>
      </c>
      <c r="K250" s="91">
        <v>0</v>
      </c>
      <c r="L250" s="91">
        <v>168.46266779999999</v>
      </c>
      <c r="M250" s="91">
        <v>0</v>
      </c>
      <c r="N250" s="91">
        <v>0.01</v>
      </c>
      <c r="O250" s="91">
        <f>L250/'סכום נכסי הקרן'!$C$42*100</f>
        <v>1.017913336596206E-3</v>
      </c>
    </row>
    <row r="251" spans="2:15">
      <c r="B251" t="s">
        <v>2143</v>
      </c>
      <c r="C251" t="s">
        <v>2144</v>
      </c>
      <c r="D251" t="s">
        <v>1594</v>
      </c>
      <c r="E251" t="s">
        <v>1274</v>
      </c>
      <c r="F251" t="s">
        <v>2145</v>
      </c>
      <c r="G251" t="s">
        <v>1551</v>
      </c>
      <c r="H251" t="s">
        <v>109</v>
      </c>
      <c r="I251" s="91">
        <v>3967</v>
      </c>
      <c r="J251" s="91">
        <v>26766</v>
      </c>
      <c r="K251" s="91">
        <v>0</v>
      </c>
      <c r="L251" s="91">
        <v>3979.65346056</v>
      </c>
      <c r="M251" s="91">
        <v>0</v>
      </c>
      <c r="N251" s="91">
        <v>0.21</v>
      </c>
      <c r="O251" s="91">
        <f>L251/'סכום נכסי הקרן'!$C$42*100</f>
        <v>2.4046528441212703E-2</v>
      </c>
    </row>
    <row r="252" spans="2:15">
      <c r="B252" t="s">
        <v>2143</v>
      </c>
      <c r="C252" t="s">
        <v>2144</v>
      </c>
      <c r="D252" t="s">
        <v>1594</v>
      </c>
      <c r="E252" t="s">
        <v>1274</v>
      </c>
      <c r="F252" t="s">
        <v>2145</v>
      </c>
      <c r="G252" t="s">
        <v>1551</v>
      </c>
      <c r="H252" t="s">
        <v>109</v>
      </c>
      <c r="I252" s="91">
        <v>223</v>
      </c>
      <c r="J252" s="91">
        <v>26766</v>
      </c>
      <c r="K252" s="91">
        <v>0</v>
      </c>
      <c r="L252" s="91">
        <v>223.71129864</v>
      </c>
      <c r="M252" s="91">
        <v>0</v>
      </c>
      <c r="N252" s="91">
        <v>0.01</v>
      </c>
      <c r="O252" s="91">
        <f>L252/'סכום נכסי הקרן'!$C$42*100</f>
        <v>1.3517458639754052E-3</v>
      </c>
    </row>
    <row r="253" spans="2:15">
      <c r="B253" t="s">
        <v>2146</v>
      </c>
      <c r="C253" t="s">
        <v>2147</v>
      </c>
      <c r="D253" t="s">
        <v>1594</v>
      </c>
      <c r="E253" t="s">
        <v>1274</v>
      </c>
      <c r="F253" t="s">
        <v>2148</v>
      </c>
      <c r="G253" t="s">
        <v>1551</v>
      </c>
      <c r="H253" t="s">
        <v>109</v>
      </c>
      <c r="I253" s="91">
        <v>416</v>
      </c>
      <c r="J253" s="91">
        <v>172242</v>
      </c>
      <c r="K253" s="91">
        <v>0</v>
      </c>
      <c r="L253" s="91">
        <v>2685.5421465600002</v>
      </c>
      <c r="M253" s="91">
        <v>0</v>
      </c>
      <c r="N253" s="91">
        <v>0.14000000000000001</v>
      </c>
      <c r="O253" s="91">
        <f>L253/'סכום נכסי הקרן'!$C$42*100</f>
        <v>1.6227032390464299E-2</v>
      </c>
    </row>
    <row r="254" spans="2:15">
      <c r="B254" t="s">
        <v>2146</v>
      </c>
      <c r="C254" t="s">
        <v>2147</v>
      </c>
      <c r="D254" t="s">
        <v>1594</v>
      </c>
      <c r="E254" t="s">
        <v>1274</v>
      </c>
      <c r="F254" t="s">
        <v>2148</v>
      </c>
      <c r="G254" t="s">
        <v>1551</v>
      </c>
      <c r="H254" t="s">
        <v>109</v>
      </c>
      <c r="I254" s="91">
        <v>29</v>
      </c>
      <c r="J254" s="91">
        <v>172242</v>
      </c>
      <c r="K254" s="91">
        <v>0</v>
      </c>
      <c r="L254" s="91">
        <v>187.21327464000001</v>
      </c>
      <c r="M254" s="91">
        <v>0</v>
      </c>
      <c r="N254" s="91">
        <v>0.01</v>
      </c>
      <c r="O254" s="91">
        <f>L254/'סכום נכסי הקרן'!$C$42*100</f>
        <v>1.1312113926044824E-3</v>
      </c>
    </row>
    <row r="255" spans="2:15">
      <c r="B255" t="s">
        <v>2149</v>
      </c>
      <c r="C255" t="s">
        <v>2150</v>
      </c>
      <c r="D255" t="s">
        <v>1594</v>
      </c>
      <c r="E255" t="s">
        <v>1274</v>
      </c>
      <c r="F255" t="s">
        <v>2151</v>
      </c>
      <c r="G255" t="s">
        <v>1551</v>
      </c>
      <c r="H255" t="s">
        <v>109</v>
      </c>
      <c r="I255" s="91">
        <v>12798</v>
      </c>
      <c r="J255" s="91">
        <v>5394</v>
      </c>
      <c r="K255" s="91">
        <v>0</v>
      </c>
      <c r="L255" s="91">
        <v>2587.3348017600001</v>
      </c>
      <c r="M255" s="91">
        <v>0</v>
      </c>
      <c r="N255" s="91">
        <v>0.14000000000000001</v>
      </c>
      <c r="O255" s="91">
        <f>L255/'סכום נכסי הקרן'!$C$42*100</f>
        <v>1.5633627529143313E-2</v>
      </c>
    </row>
    <row r="256" spans="2:15">
      <c r="B256" t="s">
        <v>2149</v>
      </c>
      <c r="C256" t="s">
        <v>2150</v>
      </c>
      <c r="D256" t="s">
        <v>1594</v>
      </c>
      <c r="E256" t="s">
        <v>1274</v>
      </c>
      <c r="F256" t="s">
        <v>2151</v>
      </c>
      <c r="G256" t="s">
        <v>1551</v>
      </c>
      <c r="H256" t="s">
        <v>109</v>
      </c>
      <c r="I256" s="91">
        <v>893</v>
      </c>
      <c r="J256" s="91">
        <v>5394</v>
      </c>
      <c r="K256" s="91">
        <v>0</v>
      </c>
      <c r="L256" s="91">
        <v>180.53523816000001</v>
      </c>
      <c r="M256" s="91">
        <v>0</v>
      </c>
      <c r="N256" s="91">
        <v>0.01</v>
      </c>
      <c r="O256" s="91">
        <f>L256/'סכום נכסי הקרן'!$C$42*100</f>
        <v>1.0908602425007796E-3</v>
      </c>
    </row>
    <row r="257" spans="2:15">
      <c r="B257" t="s">
        <v>2152</v>
      </c>
      <c r="C257" t="s">
        <v>2153</v>
      </c>
      <c r="D257" t="s">
        <v>1594</v>
      </c>
      <c r="E257" t="s">
        <v>1274</v>
      </c>
      <c r="F257" t="s">
        <v>2154</v>
      </c>
      <c r="G257" t="s">
        <v>1466</v>
      </c>
      <c r="H257" t="s">
        <v>113</v>
      </c>
      <c r="I257" s="91">
        <v>253</v>
      </c>
      <c r="J257" s="91">
        <v>13716</v>
      </c>
      <c r="K257" s="91">
        <v>0</v>
      </c>
      <c r="L257" s="91">
        <v>148.92487156799999</v>
      </c>
      <c r="M257" s="91">
        <v>0</v>
      </c>
      <c r="N257" s="91">
        <v>0.01</v>
      </c>
      <c r="O257" s="91">
        <f>L257/'סכום נכסי הקרן'!$C$42*100</f>
        <v>8.9985879304675426E-4</v>
      </c>
    </row>
    <row r="258" spans="2:15">
      <c r="B258" t="s">
        <v>2155</v>
      </c>
      <c r="C258" t="s">
        <v>2153</v>
      </c>
      <c r="D258" t="s">
        <v>1594</v>
      </c>
      <c r="E258" t="s">
        <v>1274</v>
      </c>
      <c r="F258" t="s">
        <v>2154</v>
      </c>
      <c r="G258" t="s">
        <v>1466</v>
      </c>
      <c r="H258" t="s">
        <v>113</v>
      </c>
      <c r="I258" s="91">
        <v>3991</v>
      </c>
      <c r="J258" s="91">
        <v>13716</v>
      </c>
      <c r="K258" s="91">
        <v>0</v>
      </c>
      <c r="L258" s="91">
        <v>2349.2457012959999</v>
      </c>
      <c r="M258" s="91">
        <v>0</v>
      </c>
      <c r="N258" s="91">
        <v>0.12</v>
      </c>
      <c r="O258" s="91">
        <f>L258/'סכום נכסי הקרן'!$C$42*100</f>
        <v>1.4195005703753346E-2</v>
      </c>
    </row>
    <row r="259" spans="2:15">
      <c r="B259" t="s">
        <v>2156</v>
      </c>
      <c r="C259" t="s">
        <v>2157</v>
      </c>
      <c r="D259" t="s">
        <v>1594</v>
      </c>
      <c r="E259" t="s">
        <v>1274</v>
      </c>
      <c r="F259" t="s">
        <v>2158</v>
      </c>
      <c r="G259" t="s">
        <v>1466</v>
      </c>
      <c r="H259" t="s">
        <v>109</v>
      </c>
      <c r="I259" s="91">
        <v>64</v>
      </c>
      <c r="J259" s="91">
        <v>13350</v>
      </c>
      <c r="K259" s="91">
        <v>0</v>
      </c>
      <c r="L259" s="91">
        <v>32.022911999999998</v>
      </c>
      <c r="M259" s="91">
        <v>0</v>
      </c>
      <c r="N259" s="91">
        <v>0</v>
      </c>
      <c r="O259" s="91">
        <f>L259/'סכום נכסי הקרן'!$C$42*100</f>
        <v>1.9349420038952201E-4</v>
      </c>
    </row>
    <row r="260" spans="2:15">
      <c r="B260" t="s">
        <v>2159</v>
      </c>
      <c r="C260" t="s">
        <v>2160</v>
      </c>
      <c r="D260" t="s">
        <v>1521</v>
      </c>
      <c r="E260" t="s">
        <v>1274</v>
      </c>
      <c r="F260" t="s">
        <v>1297</v>
      </c>
      <c r="G260" t="s">
        <v>1298</v>
      </c>
      <c r="H260" t="s">
        <v>109</v>
      </c>
      <c r="I260" s="91">
        <v>6859</v>
      </c>
      <c r="J260" s="91">
        <v>13707</v>
      </c>
      <c r="K260" s="91">
        <v>0</v>
      </c>
      <c r="L260" s="91">
        <v>3523.7314112399999</v>
      </c>
      <c r="M260" s="91">
        <v>0</v>
      </c>
      <c r="N260" s="91">
        <v>0.19</v>
      </c>
      <c r="O260" s="91">
        <f>L260/'סכום נכסי הקרן'!$C$42*100</f>
        <v>2.1291679901107238E-2</v>
      </c>
    </row>
    <row r="261" spans="2:15">
      <c r="B261" t="s">
        <v>2161</v>
      </c>
      <c r="C261" t="s">
        <v>2162</v>
      </c>
      <c r="D261" t="s">
        <v>1594</v>
      </c>
      <c r="E261" t="s">
        <v>1274</v>
      </c>
      <c r="F261" t="s">
        <v>2163</v>
      </c>
      <c r="G261" t="s">
        <v>1298</v>
      </c>
      <c r="H261" t="s">
        <v>109</v>
      </c>
      <c r="I261" s="91">
        <v>31513</v>
      </c>
      <c r="J261" s="91">
        <v>13109</v>
      </c>
      <c r="K261" s="91">
        <v>0</v>
      </c>
      <c r="L261" s="91">
        <v>15483.134809159999</v>
      </c>
      <c r="M261" s="91">
        <v>0</v>
      </c>
      <c r="N261" s="91">
        <v>0.82</v>
      </c>
      <c r="O261" s="91">
        <f>L261/'סכום נכסי הקרן'!$C$42*100</f>
        <v>9.3554789440185485E-2</v>
      </c>
    </row>
    <row r="262" spans="2:15">
      <c r="B262" t="s">
        <v>2164</v>
      </c>
      <c r="C262" t="s">
        <v>2162</v>
      </c>
      <c r="D262" t="s">
        <v>1594</v>
      </c>
      <c r="E262" t="s">
        <v>1274</v>
      </c>
      <c r="F262" t="s">
        <v>2163</v>
      </c>
      <c r="G262" t="s">
        <v>1298</v>
      </c>
      <c r="H262" t="s">
        <v>109</v>
      </c>
      <c r="I262" s="91">
        <v>1549</v>
      </c>
      <c r="J262" s="91">
        <v>13109</v>
      </c>
      <c r="K262" s="91">
        <v>0</v>
      </c>
      <c r="L262" s="91">
        <v>761.06292068000005</v>
      </c>
      <c r="M262" s="91">
        <v>0</v>
      </c>
      <c r="N262" s="91">
        <v>0.04</v>
      </c>
      <c r="O262" s="91">
        <f>L262/'סכום נכסי הקרן'!$C$42*100</f>
        <v>4.5986218018864381E-3</v>
      </c>
    </row>
    <row r="263" spans="2:15">
      <c r="B263" t="s">
        <v>2165</v>
      </c>
      <c r="C263" t="s">
        <v>2166</v>
      </c>
      <c r="D263" t="s">
        <v>1594</v>
      </c>
      <c r="E263" t="s">
        <v>1274</v>
      </c>
      <c r="F263" t="s">
        <v>2167</v>
      </c>
      <c r="G263" t="s">
        <v>1298</v>
      </c>
      <c r="H263" t="s">
        <v>109</v>
      </c>
      <c r="I263" s="91">
        <v>204</v>
      </c>
      <c r="J263" s="91">
        <v>103561</v>
      </c>
      <c r="K263" s="91">
        <v>0</v>
      </c>
      <c r="L263" s="91">
        <v>791.81912111999998</v>
      </c>
      <c r="M263" s="91">
        <v>0</v>
      </c>
      <c r="N263" s="91">
        <v>0.04</v>
      </c>
      <c r="O263" s="91">
        <f>L263/'סכום נכסי הקרן'!$C$42*100</f>
        <v>4.7844620656062918E-3</v>
      </c>
    </row>
    <row r="264" spans="2:15">
      <c r="B264" t="s">
        <v>2168</v>
      </c>
      <c r="C264" t="s">
        <v>2166</v>
      </c>
      <c r="D264" t="s">
        <v>1594</v>
      </c>
      <c r="E264" t="s">
        <v>1274</v>
      </c>
      <c r="F264" t="s">
        <v>2167</v>
      </c>
      <c r="G264" t="s">
        <v>1298</v>
      </c>
      <c r="H264" t="s">
        <v>109</v>
      </c>
      <c r="I264" s="91">
        <v>4234</v>
      </c>
      <c r="J264" s="91">
        <v>103561</v>
      </c>
      <c r="K264" s="91">
        <v>0</v>
      </c>
      <c r="L264" s="91">
        <v>16434.12822952</v>
      </c>
      <c r="M264" s="91">
        <v>0</v>
      </c>
      <c r="N264" s="91">
        <v>0.87</v>
      </c>
      <c r="O264" s="91">
        <f>L264/'סכום נכסי הקרן'!$C$42*100</f>
        <v>9.9301041106750199E-2</v>
      </c>
    </row>
    <row r="265" spans="2:15">
      <c r="B265" t="s">
        <v>2169</v>
      </c>
      <c r="C265" t="s">
        <v>2170</v>
      </c>
      <c r="D265" t="s">
        <v>1594</v>
      </c>
      <c r="E265" t="s">
        <v>1274</v>
      </c>
      <c r="F265" t="s">
        <v>2171</v>
      </c>
      <c r="G265" t="s">
        <v>1298</v>
      </c>
      <c r="H265" t="s">
        <v>109</v>
      </c>
      <c r="I265" s="91">
        <v>7267</v>
      </c>
      <c r="J265" s="91">
        <v>18865</v>
      </c>
      <c r="K265" s="91">
        <v>0</v>
      </c>
      <c r="L265" s="91">
        <v>5138.2064733999996</v>
      </c>
      <c r="M265" s="91">
        <v>0</v>
      </c>
      <c r="N265" s="91">
        <v>0.27</v>
      </c>
      <c r="O265" s="91">
        <f>L265/'סכום נכסי הקרן'!$C$42*100</f>
        <v>3.1046931428559615E-2</v>
      </c>
    </row>
    <row r="266" spans="2:15">
      <c r="B266" t="s">
        <v>2169</v>
      </c>
      <c r="C266" t="s">
        <v>2170</v>
      </c>
      <c r="D266" t="s">
        <v>1594</v>
      </c>
      <c r="E266" t="s">
        <v>1274</v>
      </c>
      <c r="F266" t="s">
        <v>2171</v>
      </c>
      <c r="G266" t="s">
        <v>1298</v>
      </c>
      <c r="H266" t="s">
        <v>109</v>
      </c>
      <c r="I266" s="91">
        <v>348</v>
      </c>
      <c r="J266" s="91">
        <v>18865</v>
      </c>
      <c r="K266" s="91">
        <v>0</v>
      </c>
      <c r="L266" s="91">
        <v>246.0569496</v>
      </c>
      <c r="M266" s="91">
        <v>0</v>
      </c>
      <c r="N266" s="91">
        <v>0.01</v>
      </c>
      <c r="O266" s="91">
        <f>L266/'סכום נכסי הקרן'!$C$42*100</f>
        <v>1.4867664974733382E-3</v>
      </c>
    </row>
    <row r="267" spans="2:15">
      <c r="B267" t="s">
        <v>2172</v>
      </c>
      <c r="C267" t="s">
        <v>2173</v>
      </c>
      <c r="D267" t="s">
        <v>1594</v>
      </c>
      <c r="E267" t="s">
        <v>1274</v>
      </c>
      <c r="F267" t="s">
        <v>2174</v>
      </c>
      <c r="G267" t="s">
        <v>1298</v>
      </c>
      <c r="H267" t="s">
        <v>109</v>
      </c>
      <c r="I267" s="91">
        <v>2613</v>
      </c>
      <c r="J267" s="91">
        <v>10157</v>
      </c>
      <c r="K267" s="91">
        <v>0</v>
      </c>
      <c r="L267" s="91">
        <v>994.72823268000002</v>
      </c>
      <c r="M267" s="91">
        <v>0</v>
      </c>
      <c r="N267" s="91">
        <v>0.05</v>
      </c>
      <c r="O267" s="91">
        <f>L267/'סכום נכסי הקרן'!$C$42*100</f>
        <v>6.0105134719571733E-3</v>
      </c>
    </row>
    <row r="268" spans="2:15">
      <c r="B268" t="s">
        <v>2175</v>
      </c>
      <c r="C268" t="s">
        <v>2173</v>
      </c>
      <c r="D268" t="s">
        <v>1594</v>
      </c>
      <c r="E268" t="s">
        <v>1274</v>
      </c>
      <c r="F268" t="s">
        <v>2174</v>
      </c>
      <c r="G268" t="s">
        <v>1298</v>
      </c>
      <c r="H268" t="s">
        <v>109</v>
      </c>
      <c r="I268" s="91">
        <v>37315</v>
      </c>
      <c r="J268" s="91">
        <v>10157</v>
      </c>
      <c r="K268" s="91">
        <v>0</v>
      </c>
      <c r="L268" s="91">
        <v>14205.236893400001</v>
      </c>
      <c r="M268" s="91">
        <v>0</v>
      </c>
      <c r="N268" s="91">
        <v>0.75</v>
      </c>
      <c r="O268" s="91">
        <f>L268/'סכום נכסי הקרן'!$C$42*100</f>
        <v>8.5833260698844976E-2</v>
      </c>
    </row>
    <row r="269" spans="2:15">
      <c r="B269" t="s">
        <v>2176</v>
      </c>
      <c r="C269" t="s">
        <v>2177</v>
      </c>
      <c r="D269" t="s">
        <v>1594</v>
      </c>
      <c r="E269" t="s">
        <v>1274</v>
      </c>
      <c r="F269" t="s">
        <v>2178</v>
      </c>
      <c r="G269" t="s">
        <v>1298</v>
      </c>
      <c r="H269" t="s">
        <v>109</v>
      </c>
      <c r="I269" s="91">
        <v>10070</v>
      </c>
      <c r="J269" s="91">
        <v>8409</v>
      </c>
      <c r="K269" s="91">
        <v>0</v>
      </c>
      <c r="L269" s="91">
        <v>3173.7550523999998</v>
      </c>
      <c r="M269" s="91">
        <v>0</v>
      </c>
      <c r="N269" s="91">
        <v>0.17</v>
      </c>
      <c r="O269" s="91">
        <f>L269/'סכום נכסי הקרן'!$C$42*100</f>
        <v>1.9176994150199196E-2</v>
      </c>
    </row>
    <row r="270" spans="2:15">
      <c r="B270" t="s">
        <v>2179</v>
      </c>
      <c r="C270" t="s">
        <v>2177</v>
      </c>
      <c r="D270" t="s">
        <v>1594</v>
      </c>
      <c r="E270" t="s">
        <v>1274</v>
      </c>
      <c r="F270" t="s">
        <v>2178</v>
      </c>
      <c r="G270" t="s">
        <v>1298</v>
      </c>
      <c r="H270" t="s">
        <v>109</v>
      </c>
      <c r="I270" s="91">
        <v>420</v>
      </c>
      <c r="J270" s="91">
        <v>8409</v>
      </c>
      <c r="K270" s="91">
        <v>0</v>
      </c>
      <c r="L270" s="91">
        <v>132.37111440000001</v>
      </c>
      <c r="M270" s="91">
        <v>0</v>
      </c>
      <c r="N270" s="91">
        <v>0.01</v>
      </c>
      <c r="O270" s="91">
        <f>L270/'סכום נכסי הקרן'!$C$42*100</f>
        <v>7.998349099387948E-4</v>
      </c>
    </row>
    <row r="271" spans="2:15">
      <c r="B271" t="s">
        <v>2180</v>
      </c>
      <c r="C271" t="s">
        <v>2181</v>
      </c>
      <c r="D271" t="s">
        <v>1594</v>
      </c>
      <c r="E271" t="s">
        <v>1274</v>
      </c>
      <c r="F271" t="s">
        <v>2182</v>
      </c>
      <c r="G271" t="s">
        <v>1298</v>
      </c>
      <c r="H271" t="s">
        <v>109</v>
      </c>
      <c r="I271" s="91">
        <v>24628.05</v>
      </c>
      <c r="J271" s="91">
        <v>5290</v>
      </c>
      <c r="K271" s="91">
        <v>0</v>
      </c>
      <c r="L271" s="91">
        <v>4882.9837710600004</v>
      </c>
      <c r="M271" s="91">
        <v>0.08</v>
      </c>
      <c r="N271" s="91">
        <v>0.26</v>
      </c>
      <c r="O271" s="91">
        <f>L271/'סכום נכסי הקרן'!$C$42*100</f>
        <v>2.9504782085285303E-2</v>
      </c>
    </row>
    <row r="272" spans="2:15">
      <c r="B272" t="s">
        <v>2183</v>
      </c>
      <c r="C272" t="s">
        <v>2184</v>
      </c>
      <c r="D272" t="s">
        <v>1594</v>
      </c>
      <c r="E272" t="s">
        <v>1274</v>
      </c>
      <c r="F272" t="s">
        <v>2185</v>
      </c>
      <c r="G272" t="s">
        <v>1298</v>
      </c>
      <c r="H272" t="s">
        <v>109</v>
      </c>
      <c r="I272" s="91">
        <v>10652</v>
      </c>
      <c r="J272" s="91">
        <v>13194</v>
      </c>
      <c r="K272" s="91">
        <v>0</v>
      </c>
      <c r="L272" s="91">
        <v>5267.5324502399999</v>
      </c>
      <c r="M272" s="91">
        <v>0</v>
      </c>
      <c r="N272" s="91">
        <v>0.28000000000000003</v>
      </c>
      <c r="O272" s="91">
        <f>L272/'סכום נכסי הקרן'!$C$42*100</f>
        <v>3.1828366498494846E-2</v>
      </c>
    </row>
    <row r="273" spans="2:15">
      <c r="B273" t="s">
        <v>2183</v>
      </c>
      <c r="C273" t="s">
        <v>2184</v>
      </c>
      <c r="D273" t="s">
        <v>1594</v>
      </c>
      <c r="E273" t="s">
        <v>1274</v>
      </c>
      <c r="F273" t="s">
        <v>2185</v>
      </c>
      <c r="G273" t="s">
        <v>1298</v>
      </c>
      <c r="H273" t="s">
        <v>109</v>
      </c>
      <c r="I273" s="91">
        <v>511</v>
      </c>
      <c r="J273" s="91">
        <v>13194</v>
      </c>
      <c r="K273" s="91">
        <v>0</v>
      </c>
      <c r="L273" s="91">
        <v>252.69518231999999</v>
      </c>
      <c r="M273" s="91">
        <v>0</v>
      </c>
      <c r="N273" s="91">
        <v>0.01</v>
      </c>
      <c r="O273" s="91">
        <f>L273/'סכום נכסי הקרן'!$C$42*100</f>
        <v>1.5268771386341407E-3</v>
      </c>
    </row>
    <row r="274" spans="2:15">
      <c r="B274" t="s">
        <v>2186</v>
      </c>
      <c r="C274" t="s">
        <v>2187</v>
      </c>
      <c r="D274" t="s">
        <v>1594</v>
      </c>
      <c r="E274" t="s">
        <v>1274</v>
      </c>
      <c r="F274" t="s">
        <v>1784</v>
      </c>
      <c r="G274" t="s">
        <v>1298</v>
      </c>
      <c r="H274" t="s">
        <v>109</v>
      </c>
      <c r="I274" s="91">
        <v>87298.16</v>
      </c>
      <c r="J274" s="91">
        <v>1103</v>
      </c>
      <c r="K274" s="91">
        <v>0</v>
      </c>
      <c r="L274" s="91">
        <v>3608.9443455904002</v>
      </c>
      <c r="M274" s="91">
        <v>0.18</v>
      </c>
      <c r="N274" s="91">
        <v>0.19</v>
      </c>
      <c r="O274" s="91">
        <f>L274/'סכום נכסי הקרן'!$C$42*100</f>
        <v>2.1806567759993262E-2</v>
      </c>
    </row>
    <row r="275" spans="2:15">
      <c r="B275" t="s">
        <v>2188</v>
      </c>
      <c r="C275" t="s">
        <v>2189</v>
      </c>
      <c r="D275" t="s">
        <v>1594</v>
      </c>
      <c r="E275" t="s">
        <v>1274</v>
      </c>
      <c r="F275" t="s">
        <v>2190</v>
      </c>
      <c r="G275" t="s">
        <v>1962</v>
      </c>
      <c r="H275" t="s">
        <v>109</v>
      </c>
      <c r="I275" s="91">
        <v>476</v>
      </c>
      <c r="J275" s="91">
        <v>15774</v>
      </c>
      <c r="K275" s="91">
        <v>0</v>
      </c>
      <c r="L275" s="91">
        <v>281.41573152000001</v>
      </c>
      <c r="M275" s="91">
        <v>0</v>
      </c>
      <c r="N275" s="91">
        <v>0.01</v>
      </c>
      <c r="O275" s="91">
        <f>L275/'סכום נכסי הקרן'!$C$42*100</f>
        <v>1.7004172496084932E-3</v>
      </c>
    </row>
    <row r="276" spans="2:15">
      <c r="B276" t="s">
        <v>2191</v>
      </c>
      <c r="C276" t="s">
        <v>2189</v>
      </c>
      <c r="D276" t="s">
        <v>1594</v>
      </c>
      <c r="E276" t="s">
        <v>1274</v>
      </c>
      <c r="F276" t="s">
        <v>2190</v>
      </c>
      <c r="G276" t="s">
        <v>1962</v>
      </c>
      <c r="H276" t="s">
        <v>109</v>
      </c>
      <c r="I276" s="91">
        <v>9934</v>
      </c>
      <c r="J276" s="91">
        <v>15774</v>
      </c>
      <c r="K276" s="91">
        <v>0</v>
      </c>
      <c r="L276" s="91">
        <v>5873.07537168</v>
      </c>
      <c r="M276" s="91">
        <v>0</v>
      </c>
      <c r="N276" s="91">
        <v>0.31</v>
      </c>
      <c r="O276" s="91">
        <f>L276/'סכום נכסי הקרן'!$C$42*100</f>
        <v>3.5487279322711708E-2</v>
      </c>
    </row>
    <row r="277" spans="2:15">
      <c r="B277" t="s">
        <v>2192</v>
      </c>
      <c r="C277" t="s">
        <v>2193</v>
      </c>
      <c r="D277" t="s">
        <v>1594</v>
      </c>
      <c r="E277" t="s">
        <v>1274</v>
      </c>
      <c r="F277" t="s">
        <v>2194</v>
      </c>
      <c r="G277" t="s">
        <v>1962</v>
      </c>
      <c r="H277" t="s">
        <v>109</v>
      </c>
      <c r="I277" s="91">
        <v>1716</v>
      </c>
      <c r="J277" s="91">
        <v>4333</v>
      </c>
      <c r="K277" s="91">
        <v>0</v>
      </c>
      <c r="L277" s="91">
        <v>278.67984144000002</v>
      </c>
      <c r="M277" s="91">
        <v>0</v>
      </c>
      <c r="N277" s="91">
        <v>0.01</v>
      </c>
      <c r="O277" s="91">
        <f>L277/'סכום נכסי הקרן'!$C$42*100</f>
        <v>1.6838859965049896E-3</v>
      </c>
    </row>
    <row r="278" spans="2:15">
      <c r="B278" t="s">
        <v>2195</v>
      </c>
      <c r="C278" t="s">
        <v>2193</v>
      </c>
      <c r="D278" t="s">
        <v>1594</v>
      </c>
      <c r="E278" t="s">
        <v>1274</v>
      </c>
      <c r="F278" t="s">
        <v>2194</v>
      </c>
      <c r="G278" t="s">
        <v>1962</v>
      </c>
      <c r="H278" t="s">
        <v>109</v>
      </c>
      <c r="I278" s="91">
        <v>26943</v>
      </c>
      <c r="J278" s="91">
        <v>4333</v>
      </c>
      <c r="K278" s="91">
        <v>0</v>
      </c>
      <c r="L278" s="91">
        <v>4375.5658321199999</v>
      </c>
      <c r="M278" s="91">
        <v>0</v>
      </c>
      <c r="N278" s="91">
        <v>0.23</v>
      </c>
      <c r="O278" s="91">
        <f>L278/'סכום נכסי הקרן'!$C$42*100</f>
        <v>2.6438776459110684E-2</v>
      </c>
    </row>
    <row r="279" spans="2:15">
      <c r="B279" t="s">
        <v>2196</v>
      </c>
      <c r="C279" t="s">
        <v>2197</v>
      </c>
      <c r="D279" t="s">
        <v>1594</v>
      </c>
      <c r="E279" t="s">
        <v>1274</v>
      </c>
      <c r="F279" t="s">
        <v>2198</v>
      </c>
      <c r="G279" t="s">
        <v>1962</v>
      </c>
      <c r="H279" t="s">
        <v>113</v>
      </c>
      <c r="I279" s="91">
        <v>99528</v>
      </c>
      <c r="J279" s="91">
        <v>503</v>
      </c>
      <c r="K279" s="91">
        <v>0</v>
      </c>
      <c r="L279" s="91">
        <v>2148.485854944</v>
      </c>
      <c r="M279" s="91">
        <v>0</v>
      </c>
      <c r="N279" s="91">
        <v>0.11</v>
      </c>
      <c r="O279" s="91">
        <f>L279/'סכום נכסי הקרן'!$C$42*100</f>
        <v>1.2981940947487473E-2</v>
      </c>
    </row>
    <row r="280" spans="2:15">
      <c r="B280" t="s">
        <v>2196</v>
      </c>
      <c r="C280" t="s">
        <v>2197</v>
      </c>
      <c r="D280" t="s">
        <v>1594</v>
      </c>
      <c r="E280" t="s">
        <v>1274</v>
      </c>
      <c r="F280" t="s">
        <v>2198</v>
      </c>
      <c r="G280" t="s">
        <v>1962</v>
      </c>
      <c r="H280" t="s">
        <v>113</v>
      </c>
      <c r="I280" s="91">
        <v>5741</v>
      </c>
      <c r="J280" s="91">
        <v>503</v>
      </c>
      <c r="K280" s="91">
        <v>0</v>
      </c>
      <c r="L280" s="91">
        <v>123.929520268</v>
      </c>
      <c r="M280" s="91">
        <v>0</v>
      </c>
      <c r="N280" s="91">
        <v>0.01</v>
      </c>
      <c r="O280" s="91">
        <f>L280/'סכום נכסי הקרן'!$C$42*100</f>
        <v>7.4882769652284361E-4</v>
      </c>
    </row>
    <row r="281" spans="2:15">
      <c r="B281" t="s">
        <v>2199</v>
      </c>
      <c r="C281" t="s">
        <v>2200</v>
      </c>
      <c r="D281" t="s">
        <v>1521</v>
      </c>
      <c r="E281" t="s">
        <v>1274</v>
      </c>
      <c r="F281" t="s">
        <v>2201</v>
      </c>
      <c r="G281" t="s">
        <v>1962</v>
      </c>
      <c r="H281" t="s">
        <v>109</v>
      </c>
      <c r="I281" s="91">
        <v>5353.17</v>
      </c>
      <c r="J281" s="91">
        <v>18835</v>
      </c>
      <c r="K281" s="91">
        <v>0</v>
      </c>
      <c r="L281" s="91">
        <v>3778.9943464859998</v>
      </c>
      <c r="M281" s="91">
        <v>0</v>
      </c>
      <c r="N281" s="91">
        <v>0.2</v>
      </c>
      <c r="O281" s="91">
        <f>L281/'סכום נכסי הקרן'!$C$42*100</f>
        <v>2.283407234638227E-2</v>
      </c>
    </row>
    <row r="282" spans="2:15">
      <c r="B282" t="s">
        <v>2202</v>
      </c>
      <c r="C282" t="s">
        <v>2203</v>
      </c>
      <c r="D282" t="s">
        <v>1594</v>
      </c>
      <c r="E282" t="s">
        <v>1274</v>
      </c>
      <c r="F282" t="s">
        <v>2204</v>
      </c>
      <c r="G282" t="s">
        <v>1962</v>
      </c>
      <c r="H282" t="s">
        <v>224</v>
      </c>
      <c r="I282" s="91">
        <v>9722</v>
      </c>
      <c r="J282" s="91">
        <v>7792</v>
      </c>
      <c r="K282" s="91">
        <v>0</v>
      </c>
      <c r="L282" s="91">
        <v>317.33276873599999</v>
      </c>
      <c r="M282" s="91">
        <v>0</v>
      </c>
      <c r="N282" s="91">
        <v>0.02</v>
      </c>
      <c r="O282" s="91">
        <f>L282/'סכום נכסי הקרן'!$C$42*100</f>
        <v>1.917441185360202E-3</v>
      </c>
    </row>
    <row r="283" spans="2:15">
      <c r="B283" t="s">
        <v>2205</v>
      </c>
      <c r="C283" t="s">
        <v>2203</v>
      </c>
      <c r="D283" t="s">
        <v>1594</v>
      </c>
      <c r="E283" t="s">
        <v>1274</v>
      </c>
      <c r="F283" t="s">
        <v>2204</v>
      </c>
      <c r="G283" t="s">
        <v>1962</v>
      </c>
      <c r="H283" t="s">
        <v>224</v>
      </c>
      <c r="I283" s="91">
        <v>168529</v>
      </c>
      <c r="J283" s="91">
        <v>7792</v>
      </c>
      <c r="K283" s="91">
        <v>0</v>
      </c>
      <c r="L283" s="91">
        <v>5500.9025079519997</v>
      </c>
      <c r="M283" s="91">
        <v>0</v>
      </c>
      <c r="N283" s="91">
        <v>0.28999999999999998</v>
      </c>
      <c r="O283" s="91">
        <f>L283/'סכום נכסי הקרן'!$C$42*100</f>
        <v>3.3238474133673056E-2</v>
      </c>
    </row>
    <row r="284" spans="2:15">
      <c r="B284" t="s">
        <v>2206</v>
      </c>
      <c r="C284" t="s">
        <v>2207</v>
      </c>
      <c r="D284" t="s">
        <v>1594</v>
      </c>
      <c r="E284" t="s">
        <v>1274</v>
      </c>
      <c r="F284" t="s">
        <v>2208</v>
      </c>
      <c r="G284" t="s">
        <v>2209</v>
      </c>
      <c r="H284" t="s">
        <v>113</v>
      </c>
      <c r="I284" s="91">
        <v>22390</v>
      </c>
      <c r="J284" s="91">
        <v>2391</v>
      </c>
      <c r="K284" s="91">
        <v>0</v>
      </c>
      <c r="L284" s="91">
        <v>2297.4861728400001</v>
      </c>
      <c r="M284" s="91">
        <v>0</v>
      </c>
      <c r="N284" s="91">
        <v>0.12</v>
      </c>
      <c r="O284" s="91">
        <f>L284/'סכום נכסי הקרן'!$C$42*100</f>
        <v>1.3882255614969027E-2</v>
      </c>
    </row>
    <row r="285" spans="2:15">
      <c r="B285" t="s">
        <v>2210</v>
      </c>
      <c r="C285" t="s">
        <v>2207</v>
      </c>
      <c r="D285" t="s">
        <v>1594</v>
      </c>
      <c r="E285" t="s">
        <v>1274</v>
      </c>
      <c r="F285" t="s">
        <v>2208</v>
      </c>
      <c r="G285" t="s">
        <v>2209</v>
      </c>
      <c r="H285" t="s">
        <v>113</v>
      </c>
      <c r="I285" s="91">
        <v>1333</v>
      </c>
      <c r="J285" s="91">
        <v>2391</v>
      </c>
      <c r="K285" s="91">
        <v>0</v>
      </c>
      <c r="L285" s="91">
        <v>136.78200394800001</v>
      </c>
      <c r="M285" s="91">
        <v>0</v>
      </c>
      <c r="N285" s="91">
        <v>0.01</v>
      </c>
      <c r="O285" s="91">
        <f>L285/'סכום נכסי הקרן'!$C$42*100</f>
        <v>8.2648712526814275E-4</v>
      </c>
    </row>
    <row r="286" spans="2:15">
      <c r="B286" t="s">
        <v>2211</v>
      </c>
      <c r="C286" t="s">
        <v>2212</v>
      </c>
      <c r="D286" t="s">
        <v>1594</v>
      </c>
      <c r="E286" t="s">
        <v>1274</v>
      </c>
      <c r="F286" t="s">
        <v>1669</v>
      </c>
      <c r="G286" t="s">
        <v>1304</v>
      </c>
      <c r="H286" t="s">
        <v>109</v>
      </c>
      <c r="I286" s="91">
        <v>87169.44</v>
      </c>
      <c r="J286" s="91">
        <v>5230</v>
      </c>
      <c r="K286" s="91">
        <v>0</v>
      </c>
      <c r="L286" s="91">
        <v>17086.988496575999</v>
      </c>
      <c r="M286" s="91">
        <v>0.18</v>
      </c>
      <c r="N286" s="91">
        <v>0.91</v>
      </c>
      <c r="O286" s="91">
        <f>L286/'סכום נכסי הקרן'!$C$42*100</f>
        <v>0.10324586271885375</v>
      </c>
    </row>
    <row r="287" spans="2:15">
      <c r="B287" t="s">
        <v>2213</v>
      </c>
      <c r="C287" t="s">
        <v>2214</v>
      </c>
      <c r="D287" t="s">
        <v>1594</v>
      </c>
      <c r="E287" t="s">
        <v>1274</v>
      </c>
      <c r="F287" t="s">
        <v>2215</v>
      </c>
      <c r="G287" t="s">
        <v>131</v>
      </c>
      <c r="H287" t="s">
        <v>109</v>
      </c>
      <c r="I287" s="91">
        <v>31964</v>
      </c>
      <c r="J287" s="91">
        <v>5872</v>
      </c>
      <c r="K287" s="91">
        <v>0</v>
      </c>
      <c r="L287" s="91">
        <v>7034.7189478399996</v>
      </c>
      <c r="M287" s="91">
        <v>0.01</v>
      </c>
      <c r="N287" s="91">
        <v>0.37</v>
      </c>
      <c r="O287" s="91">
        <f>L287/'סכום נכסי הקרן'!$C$42*100</f>
        <v>4.2506356629194761E-2</v>
      </c>
    </row>
    <row r="288" spans="2:15">
      <c r="B288" t="s">
        <v>2213</v>
      </c>
      <c r="C288" t="s">
        <v>2214</v>
      </c>
      <c r="D288" t="s">
        <v>1594</v>
      </c>
      <c r="E288" t="s">
        <v>1274</v>
      </c>
      <c r="F288" t="s">
        <v>2215</v>
      </c>
      <c r="G288" t="s">
        <v>131</v>
      </c>
      <c r="H288" t="s">
        <v>109</v>
      </c>
      <c r="I288" s="91">
        <v>2378</v>
      </c>
      <c r="J288" s="91">
        <v>5872</v>
      </c>
      <c r="K288" s="91">
        <v>0</v>
      </c>
      <c r="L288" s="91">
        <v>523.35632768000005</v>
      </c>
      <c r="M288" s="91">
        <v>0</v>
      </c>
      <c r="N288" s="91">
        <v>0.03</v>
      </c>
      <c r="O288" s="91">
        <f>L288/'סכום נכסי הקרן'!$C$42*100</f>
        <v>3.1623112271375658E-3</v>
      </c>
    </row>
    <row r="289" spans="2:7">
      <c r="B289" t="s">
        <v>305</v>
      </c>
      <c r="E289" s="16"/>
      <c r="F289" s="16"/>
      <c r="G289" s="16"/>
    </row>
    <row r="290" spans="2:7">
      <c r="B290" t="s">
        <v>447</v>
      </c>
      <c r="E290" s="16"/>
      <c r="F290" s="16"/>
      <c r="G290" s="16"/>
    </row>
    <row r="291" spans="2:7">
      <c r="B291" t="s">
        <v>448</v>
      </c>
      <c r="E291" s="16"/>
      <c r="F291" s="16"/>
      <c r="G291" s="16"/>
    </row>
    <row r="292" spans="2:7">
      <c r="B292" t="s">
        <v>449</v>
      </c>
      <c r="E292" s="16"/>
      <c r="F292" s="16"/>
      <c r="G292" s="16"/>
    </row>
    <row r="293" spans="2:7">
      <c r="B293" t="s">
        <v>450</v>
      </c>
      <c r="E293" s="16"/>
      <c r="F293" s="16"/>
      <c r="G293" s="16"/>
    </row>
    <row r="294" spans="2:7">
      <c r="E294" s="16"/>
      <c r="F294" s="16"/>
      <c r="G294" s="16"/>
    </row>
    <row r="295" spans="2:7">
      <c r="E295" s="16"/>
      <c r="F295" s="16"/>
      <c r="G295" s="16"/>
    </row>
    <row r="296" spans="2:7">
      <c r="E296" s="16"/>
      <c r="F296" s="16"/>
      <c r="G296" s="16"/>
    </row>
    <row r="297" spans="2:7">
      <c r="E297" s="16"/>
      <c r="F297" s="16"/>
      <c r="G297" s="16"/>
    </row>
    <row r="298" spans="2:7">
      <c r="E298" s="16"/>
      <c r="F298" s="16"/>
      <c r="G298" s="16"/>
    </row>
    <row r="299" spans="2:7">
      <c r="E299" s="16"/>
      <c r="F299" s="16"/>
      <c r="G299" s="16"/>
    </row>
    <row r="300" spans="2:7">
      <c r="E300" s="16"/>
      <c r="F300" s="16"/>
      <c r="G300" s="16"/>
    </row>
    <row r="301" spans="2:7">
      <c r="E301" s="16"/>
      <c r="F301" s="16"/>
      <c r="G301" s="16"/>
    </row>
    <row r="302" spans="2:7">
      <c r="E302" s="16"/>
      <c r="F302" s="16"/>
      <c r="G302" s="16"/>
    </row>
    <row r="303" spans="2:7">
      <c r="E303" s="16"/>
      <c r="F303" s="16"/>
      <c r="G303" s="16"/>
    </row>
    <row r="304" spans="2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A1:XFD3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30"/>
  <sheetViews>
    <sheetView rightToLeft="1" topLeftCell="G1" workbookViewId="0">
      <selection activeCell="N12" sqref="N12:N22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95">
        <v>43465</v>
      </c>
      <c r="E1" s="16"/>
      <c r="F1" s="16"/>
      <c r="G1" s="16"/>
    </row>
    <row r="2" spans="2:63">
      <c r="B2" s="2" t="s">
        <v>1</v>
      </c>
      <c r="C2" s="12" t="s">
        <v>218</v>
      </c>
      <c r="E2" s="16"/>
      <c r="F2" s="16"/>
      <c r="G2" s="16"/>
    </row>
    <row r="3" spans="2:63">
      <c r="B3" s="2" t="s">
        <v>2</v>
      </c>
      <c r="C3" s="26" t="s">
        <v>4471</v>
      </c>
      <c r="E3" s="16"/>
      <c r="F3" s="16"/>
      <c r="G3" s="16"/>
    </row>
    <row r="4" spans="2:63" s="1" customFormat="1">
      <c r="B4" s="2" t="s">
        <v>3</v>
      </c>
    </row>
    <row r="5" spans="2:63">
      <c r="B5" s="89" t="s">
        <v>219</v>
      </c>
      <c r="C5" t="s">
        <v>220</v>
      </c>
    </row>
    <row r="6" spans="2:63" ht="26.25" customHeight="1">
      <c r="B6" s="113" t="s">
        <v>69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5"/>
      <c r="BK6" s="19"/>
    </row>
    <row r="7" spans="2:63" ht="26.25" customHeight="1">
      <c r="B7" s="113" t="s">
        <v>94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5"/>
      <c r="BH7" s="19"/>
      <c r="BK7" s="19"/>
    </row>
    <row r="8" spans="2:63" s="19" customFormat="1" ht="78.75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90">
        <v>59816613.780000001</v>
      </c>
      <c r="I11" s="7"/>
      <c r="J11" s="90">
        <v>88.296878613999993</v>
      </c>
      <c r="K11" s="90">
        <v>2172726.6143636671</v>
      </c>
      <c r="L11" s="7"/>
      <c r="M11" s="90">
        <v>100</v>
      </c>
      <c r="N11" s="90">
        <f>K11/'סכום נכסי הקרן'!$C$42*100</f>
        <v>13.128412522612908</v>
      </c>
      <c r="O11" s="35"/>
      <c r="BH11" s="16"/>
      <c r="BI11" s="19"/>
      <c r="BK11" s="16"/>
    </row>
    <row r="12" spans="2:63">
      <c r="B12" s="92" t="s">
        <v>228</v>
      </c>
      <c r="D12" s="16"/>
      <c r="E12" s="16"/>
      <c r="F12" s="16"/>
      <c r="G12" s="16"/>
      <c r="H12" s="93">
        <v>42951275.780000001</v>
      </c>
      <c r="J12" s="93">
        <v>0</v>
      </c>
      <c r="K12" s="93">
        <v>170706.63290030591</v>
      </c>
      <c r="M12" s="93">
        <v>7.86</v>
      </c>
      <c r="N12" s="93">
        <f>K12/'סכום נכסי הקרן'!$C$42*100</f>
        <v>1.0314721982258319</v>
      </c>
    </row>
    <row r="13" spans="2:63">
      <c r="B13" s="92" t="s">
        <v>2216</v>
      </c>
      <c r="D13" s="16"/>
      <c r="E13" s="16"/>
      <c r="F13" s="16"/>
      <c r="G13" s="16"/>
      <c r="H13" s="93">
        <v>1193771.72</v>
      </c>
      <c r="J13" s="93">
        <v>0</v>
      </c>
      <c r="K13" s="93">
        <v>20834.860345780002</v>
      </c>
      <c r="M13" s="93">
        <v>0.96</v>
      </c>
      <c r="N13" s="93">
        <f>K13/'סכום נכסי הקרן'!$C$42*100</f>
        <v>0.12589188150140943</v>
      </c>
    </row>
    <row r="14" spans="2:63">
      <c r="B14" t="s">
        <v>2217</v>
      </c>
      <c r="C14" t="s">
        <v>2218</v>
      </c>
      <c r="D14" t="s">
        <v>103</v>
      </c>
      <c r="E14" t="s">
        <v>2219</v>
      </c>
      <c r="F14" t="s">
        <v>126</v>
      </c>
      <c r="G14" t="s">
        <v>105</v>
      </c>
      <c r="H14" s="91">
        <v>259641</v>
      </c>
      <c r="I14" s="91">
        <v>1332</v>
      </c>
      <c r="J14" s="91">
        <v>0</v>
      </c>
      <c r="K14" s="91">
        <v>3458.4181199999998</v>
      </c>
      <c r="L14" s="91">
        <v>1.37</v>
      </c>
      <c r="M14" s="91">
        <v>0.16</v>
      </c>
      <c r="N14" s="91">
        <f>K14/'סכום נכסי הקרן'!$C$42*100</f>
        <v>2.089703299756231E-2</v>
      </c>
    </row>
    <row r="15" spans="2:63">
      <c r="B15" t="s">
        <v>2220</v>
      </c>
      <c r="C15" t="s">
        <v>2221</v>
      </c>
      <c r="D15" t="s">
        <v>103</v>
      </c>
      <c r="E15" t="s">
        <v>2222</v>
      </c>
      <c r="F15" t="s">
        <v>216</v>
      </c>
      <c r="G15" t="s">
        <v>105</v>
      </c>
      <c r="H15" s="91">
        <v>0.19</v>
      </c>
      <c r="I15" s="91">
        <v>1462</v>
      </c>
      <c r="J15" s="91">
        <v>0</v>
      </c>
      <c r="K15" s="91">
        <v>2.7778E-3</v>
      </c>
      <c r="L15" s="91">
        <v>0</v>
      </c>
      <c r="M15" s="91">
        <v>0</v>
      </c>
      <c r="N15" s="91">
        <f>K15/'סכום נכסי הקרן'!$C$42*100</f>
        <v>1.6784488238983834E-8</v>
      </c>
    </row>
    <row r="16" spans="2:63">
      <c r="B16" t="s">
        <v>2223</v>
      </c>
      <c r="C16" t="s">
        <v>2224</v>
      </c>
      <c r="D16" t="s">
        <v>103</v>
      </c>
      <c r="E16" t="s">
        <v>2219</v>
      </c>
      <c r="F16" t="s">
        <v>131</v>
      </c>
      <c r="G16" t="s">
        <v>105</v>
      </c>
      <c r="H16" s="91">
        <v>79919</v>
      </c>
      <c r="I16" s="91">
        <v>1334</v>
      </c>
      <c r="J16" s="91">
        <v>0</v>
      </c>
      <c r="K16" s="91">
        <v>1066.1194599999999</v>
      </c>
      <c r="L16" s="91">
        <v>0.04</v>
      </c>
      <c r="M16" s="91">
        <v>0.05</v>
      </c>
      <c r="N16" s="91">
        <f>K16/'סכום נכסי הקרן'!$C$42*100</f>
        <v>6.4418854984958579E-3</v>
      </c>
    </row>
    <row r="17" spans="2:14">
      <c r="B17" t="s">
        <v>2225</v>
      </c>
      <c r="C17" t="s">
        <v>2226</v>
      </c>
      <c r="D17" t="s">
        <v>103</v>
      </c>
      <c r="E17" t="s">
        <v>2219</v>
      </c>
      <c r="F17" t="s">
        <v>131</v>
      </c>
      <c r="G17" t="s">
        <v>105</v>
      </c>
      <c r="H17" s="91">
        <v>1901</v>
      </c>
      <c r="I17" s="91">
        <v>1006</v>
      </c>
      <c r="J17" s="91">
        <v>0</v>
      </c>
      <c r="K17" s="91">
        <v>19.12406</v>
      </c>
      <c r="L17" s="91">
        <v>0</v>
      </c>
      <c r="M17" s="91">
        <v>0</v>
      </c>
      <c r="N17" s="91">
        <f>K17/'סכום נכסי הקרן'!$C$42*100</f>
        <v>1.1555459721780589E-4</v>
      </c>
    </row>
    <row r="18" spans="2:14">
      <c r="B18" t="s">
        <v>2227</v>
      </c>
      <c r="C18" t="s">
        <v>2228</v>
      </c>
      <c r="D18" t="s">
        <v>103</v>
      </c>
      <c r="E18" t="s">
        <v>2229</v>
      </c>
      <c r="F18" t="s">
        <v>131</v>
      </c>
      <c r="G18" t="s">
        <v>105</v>
      </c>
      <c r="H18" s="91">
        <v>311161</v>
      </c>
      <c r="I18" s="91">
        <v>1336</v>
      </c>
      <c r="J18" s="91">
        <v>0</v>
      </c>
      <c r="K18" s="91">
        <v>4157.11096</v>
      </c>
      <c r="L18" s="91">
        <v>1.53</v>
      </c>
      <c r="M18" s="91">
        <v>0.19</v>
      </c>
      <c r="N18" s="91">
        <f>K18/'סכום נכסי הקרן'!$C$42*100</f>
        <v>2.5118791855522644E-2</v>
      </c>
    </row>
    <row r="19" spans="2:14">
      <c r="B19" t="s">
        <v>2230</v>
      </c>
      <c r="C19" t="s">
        <v>2231</v>
      </c>
      <c r="D19" t="s">
        <v>103</v>
      </c>
      <c r="E19" t="s">
        <v>2232</v>
      </c>
      <c r="F19" t="s">
        <v>131</v>
      </c>
      <c r="G19" t="s">
        <v>105</v>
      </c>
      <c r="H19" s="91">
        <v>109482.31</v>
      </c>
      <c r="I19" s="91">
        <v>1327</v>
      </c>
      <c r="J19" s="91">
        <v>0</v>
      </c>
      <c r="K19" s="91">
        <v>1452.8302537</v>
      </c>
      <c r="L19" s="91">
        <v>0.03</v>
      </c>
      <c r="M19" s="91">
        <v>7.0000000000000007E-2</v>
      </c>
      <c r="N19" s="91">
        <f>K19/'סכום נכסי הקרן'!$C$42*100</f>
        <v>8.7785342020547021E-3</v>
      </c>
    </row>
    <row r="20" spans="2:14">
      <c r="B20" t="s">
        <v>2233</v>
      </c>
      <c r="C20" t="s">
        <v>2234</v>
      </c>
      <c r="D20" t="s">
        <v>103</v>
      </c>
      <c r="E20" t="s">
        <v>2232</v>
      </c>
      <c r="F20" t="s">
        <v>131</v>
      </c>
      <c r="G20" t="s">
        <v>105</v>
      </c>
      <c r="H20" s="91">
        <v>684.13</v>
      </c>
      <c r="I20" s="91">
        <v>995.6</v>
      </c>
      <c r="J20" s="91">
        <v>0</v>
      </c>
      <c r="K20" s="91">
        <v>6.8111982800000002</v>
      </c>
      <c r="L20" s="91">
        <v>0</v>
      </c>
      <c r="M20" s="91">
        <v>0</v>
      </c>
      <c r="N20" s="91">
        <f>K20/'סכום נכסי הקרן'!$C$42*100</f>
        <v>4.1155762626555881E-5</v>
      </c>
    </row>
    <row r="21" spans="2:14">
      <c r="B21" t="s">
        <v>2235</v>
      </c>
      <c r="C21" t="s">
        <v>2236</v>
      </c>
      <c r="D21" t="s">
        <v>103</v>
      </c>
      <c r="E21" t="s">
        <v>2237</v>
      </c>
      <c r="F21" t="s">
        <v>131</v>
      </c>
      <c r="G21" t="s">
        <v>105</v>
      </c>
      <c r="H21" s="91">
        <v>11431</v>
      </c>
      <c r="I21" s="91">
        <v>13270</v>
      </c>
      <c r="J21" s="91">
        <v>0</v>
      </c>
      <c r="K21" s="91">
        <v>1516.8937000000001</v>
      </c>
      <c r="L21" s="91">
        <v>0.01</v>
      </c>
      <c r="M21" s="91">
        <v>7.0000000000000007E-2</v>
      </c>
      <c r="N21" s="91">
        <f>K21/'סכום נכסי הקרן'!$C$42*100</f>
        <v>9.165629083245256E-3</v>
      </c>
    </row>
    <row r="22" spans="2:14">
      <c r="B22" t="s">
        <v>2238</v>
      </c>
      <c r="C22" t="s">
        <v>2239</v>
      </c>
      <c r="D22" t="s">
        <v>103</v>
      </c>
      <c r="E22" t="s">
        <v>2237</v>
      </c>
      <c r="F22" t="s">
        <v>131</v>
      </c>
      <c r="G22" t="s">
        <v>105</v>
      </c>
      <c r="H22" s="91">
        <v>150</v>
      </c>
      <c r="I22" s="91">
        <v>19030</v>
      </c>
      <c r="J22" s="91">
        <v>0</v>
      </c>
      <c r="K22" s="91">
        <v>28.545000000000002</v>
      </c>
      <c r="L22" s="91">
        <v>0</v>
      </c>
      <c r="M22" s="91">
        <v>0</v>
      </c>
      <c r="N22" s="91">
        <f>K22/'סכום נכסי הקרן'!$C$42*100</f>
        <v>1.7247937820642005E-4</v>
      </c>
    </row>
    <row r="23" spans="2:14">
      <c r="B23" t="s">
        <v>2240</v>
      </c>
      <c r="C23" t="s">
        <v>2241</v>
      </c>
      <c r="D23" t="s">
        <v>103</v>
      </c>
      <c r="E23" t="s">
        <v>2237</v>
      </c>
      <c r="F23" t="s">
        <v>131</v>
      </c>
      <c r="G23" t="s">
        <v>105</v>
      </c>
      <c r="H23" s="91">
        <v>0.09</v>
      </c>
      <c r="I23" s="91">
        <v>14640</v>
      </c>
      <c r="J23" s="91">
        <v>0</v>
      </c>
      <c r="K23" s="91">
        <v>1.3176E-2</v>
      </c>
      <c r="L23" s="91">
        <v>0</v>
      </c>
      <c r="M23" s="91">
        <v>0</v>
      </c>
      <c r="N23" s="91">
        <f>K23/'סכום נכסי הקרן'!$C$42*100</f>
        <v>7.9614233219400617E-8</v>
      </c>
    </row>
    <row r="24" spans="2:14">
      <c r="B24" t="s">
        <v>2242</v>
      </c>
      <c r="C24" t="s">
        <v>2243</v>
      </c>
      <c r="D24" t="s">
        <v>103</v>
      </c>
      <c r="E24" t="s">
        <v>2244</v>
      </c>
      <c r="F24" t="s">
        <v>131</v>
      </c>
      <c r="G24" t="s">
        <v>105</v>
      </c>
      <c r="H24" s="91">
        <v>29631</v>
      </c>
      <c r="I24" s="91">
        <v>13280</v>
      </c>
      <c r="J24" s="91">
        <v>0</v>
      </c>
      <c r="K24" s="91">
        <v>3934.9967999999999</v>
      </c>
      <c r="L24" s="91">
        <v>1.41</v>
      </c>
      <c r="M24" s="91">
        <v>0.18</v>
      </c>
      <c r="N24" s="91">
        <f>K24/'סכום נכסי הקרן'!$C$42*100</f>
        <v>2.3776696490042128E-2</v>
      </c>
    </row>
    <row r="25" spans="2:14">
      <c r="B25" t="s">
        <v>2245</v>
      </c>
      <c r="C25" t="s">
        <v>2246</v>
      </c>
      <c r="D25" t="s">
        <v>103</v>
      </c>
      <c r="E25" t="s">
        <v>2244</v>
      </c>
      <c r="F25" t="s">
        <v>131</v>
      </c>
      <c r="G25" t="s">
        <v>105</v>
      </c>
      <c r="H25" s="91">
        <v>499</v>
      </c>
      <c r="I25" s="91">
        <v>2660</v>
      </c>
      <c r="J25" s="91">
        <v>0</v>
      </c>
      <c r="K25" s="91">
        <v>13.273400000000001</v>
      </c>
      <c r="L25" s="91">
        <v>0.01</v>
      </c>
      <c r="M25" s="91">
        <v>0</v>
      </c>
      <c r="N25" s="91">
        <f>K25/'סכום נכסי הקרן'!$C$42*100</f>
        <v>8.0202759806799646E-5</v>
      </c>
    </row>
    <row r="26" spans="2:14">
      <c r="B26" t="s">
        <v>2247</v>
      </c>
      <c r="C26" t="s">
        <v>2248</v>
      </c>
      <c r="D26" t="s">
        <v>103</v>
      </c>
      <c r="E26" t="s">
        <v>2222</v>
      </c>
      <c r="F26" t="s">
        <v>131</v>
      </c>
      <c r="G26" t="s">
        <v>105</v>
      </c>
      <c r="H26" s="91">
        <v>279732</v>
      </c>
      <c r="I26" s="91">
        <v>1332</v>
      </c>
      <c r="J26" s="91">
        <v>0</v>
      </c>
      <c r="K26" s="91">
        <v>3726.03024</v>
      </c>
      <c r="L26" s="91">
        <v>1.32</v>
      </c>
      <c r="M26" s="91">
        <v>0.17</v>
      </c>
      <c r="N26" s="91">
        <f>K26/'סכום נכסי הקרן'!$C$42*100</f>
        <v>2.2514043754546086E-2</v>
      </c>
    </row>
    <row r="27" spans="2:14">
      <c r="B27" t="s">
        <v>2249</v>
      </c>
      <c r="C27" t="s">
        <v>2250</v>
      </c>
      <c r="D27" t="s">
        <v>103</v>
      </c>
      <c r="E27" t="s">
        <v>2222</v>
      </c>
      <c r="F27" t="s">
        <v>131</v>
      </c>
      <c r="G27" t="s">
        <v>105</v>
      </c>
      <c r="H27" s="91">
        <v>109540</v>
      </c>
      <c r="I27" s="91">
        <v>1328</v>
      </c>
      <c r="J27" s="91">
        <v>0</v>
      </c>
      <c r="K27" s="91">
        <v>1454.6912</v>
      </c>
      <c r="L27" s="91">
        <v>0.02</v>
      </c>
      <c r="M27" s="91">
        <v>7.0000000000000007E-2</v>
      </c>
      <c r="N27" s="91">
        <f>K27/'סכום נכסי הקרן'!$C$42*100</f>
        <v>8.7897787233613949E-3</v>
      </c>
    </row>
    <row r="28" spans="2:14">
      <c r="B28" s="92" t="s">
        <v>2251</v>
      </c>
      <c r="D28" s="16"/>
      <c r="E28" s="16"/>
      <c r="F28" s="16"/>
      <c r="G28" s="16"/>
      <c r="H28" s="93">
        <v>7979.34</v>
      </c>
      <c r="J28" s="93">
        <v>0</v>
      </c>
      <c r="K28" s="93">
        <v>134.11920850000001</v>
      </c>
      <c r="M28" s="93">
        <v>0.01</v>
      </c>
      <c r="N28" s="93">
        <f>K28/'סכום נכסי הקרן'!$C$42*100</f>
        <v>8.1039753678813122E-4</v>
      </c>
    </row>
    <row r="29" spans="2:14">
      <c r="B29" t="s">
        <v>2252</v>
      </c>
      <c r="C29" t="s">
        <v>2253</v>
      </c>
      <c r="D29" t="s">
        <v>103</v>
      </c>
      <c r="E29" t="s">
        <v>2232</v>
      </c>
      <c r="F29" t="s">
        <v>126</v>
      </c>
      <c r="G29" t="s">
        <v>105</v>
      </c>
      <c r="H29" s="91">
        <v>495</v>
      </c>
      <c r="I29" s="91">
        <v>1247</v>
      </c>
      <c r="J29" s="91">
        <v>0</v>
      </c>
      <c r="K29" s="91">
        <v>6.17265</v>
      </c>
      <c r="L29" s="91">
        <v>0</v>
      </c>
      <c r="M29" s="91">
        <v>0</v>
      </c>
      <c r="N29" s="91">
        <f>K29/'סכום נכסי הקרן'!$C$42*100</f>
        <v>3.7297419298856492E-5</v>
      </c>
    </row>
    <row r="30" spans="2:14">
      <c r="B30" t="s">
        <v>2254</v>
      </c>
      <c r="C30" t="s">
        <v>2255</v>
      </c>
      <c r="D30" t="s">
        <v>103</v>
      </c>
      <c r="E30" t="s">
        <v>2232</v>
      </c>
      <c r="F30" t="s">
        <v>126</v>
      </c>
      <c r="G30" t="s">
        <v>105</v>
      </c>
      <c r="H30" s="91">
        <v>259</v>
      </c>
      <c r="I30" s="91">
        <v>3381</v>
      </c>
      <c r="J30" s="91">
        <v>0</v>
      </c>
      <c r="K30" s="91">
        <v>8.7567900000000005</v>
      </c>
      <c r="L30" s="91">
        <v>0</v>
      </c>
      <c r="M30" s="91">
        <v>0</v>
      </c>
      <c r="N30" s="91">
        <f>K30/'סכום נכסי הקרן'!$C$42*100</f>
        <v>5.2911742661909165E-5</v>
      </c>
    </row>
    <row r="31" spans="2:14">
      <c r="B31" t="s">
        <v>2256</v>
      </c>
      <c r="C31" t="s">
        <v>2257</v>
      </c>
      <c r="D31" t="s">
        <v>103</v>
      </c>
      <c r="E31" t="s">
        <v>2222</v>
      </c>
      <c r="F31" t="s">
        <v>126</v>
      </c>
      <c r="G31" t="s">
        <v>105</v>
      </c>
      <c r="H31" s="91">
        <v>84</v>
      </c>
      <c r="I31" s="91">
        <v>7082</v>
      </c>
      <c r="J31" s="91">
        <v>0</v>
      </c>
      <c r="K31" s="91">
        <v>5.9488799999999999</v>
      </c>
      <c r="L31" s="91">
        <v>0</v>
      </c>
      <c r="M31" s="91">
        <v>0</v>
      </c>
      <c r="N31" s="91">
        <f>K31/'סכום נכסי הקרן'!$C$42*100</f>
        <v>3.5945318739695494E-5</v>
      </c>
    </row>
    <row r="32" spans="2:14">
      <c r="B32" t="s">
        <v>2258</v>
      </c>
      <c r="C32" t="s">
        <v>2259</v>
      </c>
      <c r="D32" t="s">
        <v>103</v>
      </c>
      <c r="E32" t="s">
        <v>2222</v>
      </c>
      <c r="F32" t="s">
        <v>126</v>
      </c>
      <c r="G32" t="s">
        <v>105</v>
      </c>
      <c r="H32" s="91">
        <v>105.49</v>
      </c>
      <c r="I32" s="91">
        <v>6010</v>
      </c>
      <c r="J32" s="91">
        <v>0</v>
      </c>
      <c r="K32" s="91">
        <v>6.3399489999999998</v>
      </c>
      <c r="L32" s="91">
        <v>0</v>
      </c>
      <c r="M32" s="91">
        <v>0</v>
      </c>
      <c r="N32" s="91">
        <f>K32/'סכום נכסי הקרן'!$C$42*100</f>
        <v>3.8308301327042026E-5</v>
      </c>
    </row>
    <row r="33" spans="2:14">
      <c r="B33" t="s">
        <v>2260</v>
      </c>
      <c r="C33" t="s">
        <v>2261</v>
      </c>
      <c r="D33" t="s">
        <v>103</v>
      </c>
      <c r="E33" t="s">
        <v>2262</v>
      </c>
      <c r="F33" t="s">
        <v>131</v>
      </c>
      <c r="G33" t="s">
        <v>105</v>
      </c>
      <c r="H33" s="91">
        <v>853.85</v>
      </c>
      <c r="I33" s="91">
        <v>3079</v>
      </c>
      <c r="J33" s="91">
        <v>0</v>
      </c>
      <c r="K33" s="91">
        <v>26.290041500000001</v>
      </c>
      <c r="L33" s="91">
        <v>0.01</v>
      </c>
      <c r="M33" s="91">
        <v>0</v>
      </c>
      <c r="N33" s="91">
        <f>K33/'סכום נכסי הקרן'!$C$42*100</f>
        <v>1.5885409041656957E-4</v>
      </c>
    </row>
    <row r="34" spans="2:14">
      <c r="B34" t="s">
        <v>2263</v>
      </c>
      <c r="C34" t="s">
        <v>2264</v>
      </c>
      <c r="D34" t="s">
        <v>103</v>
      </c>
      <c r="E34" t="s">
        <v>2232</v>
      </c>
      <c r="F34" t="s">
        <v>131</v>
      </c>
      <c r="G34" t="s">
        <v>105</v>
      </c>
      <c r="H34" s="91">
        <v>161</v>
      </c>
      <c r="I34" s="91">
        <v>3481</v>
      </c>
      <c r="J34" s="91">
        <v>0</v>
      </c>
      <c r="K34" s="91">
        <v>5.6044099999999997</v>
      </c>
      <c r="L34" s="91">
        <v>0</v>
      </c>
      <c r="M34" s="91">
        <v>0</v>
      </c>
      <c r="N34" s="91">
        <f>K34/'סכום נכסי הקרן'!$C$42*100</f>
        <v>3.3863904432084161E-5</v>
      </c>
    </row>
    <row r="35" spans="2:14">
      <c r="B35" t="s">
        <v>2265</v>
      </c>
      <c r="C35" t="s">
        <v>2266</v>
      </c>
      <c r="D35" t="s">
        <v>103</v>
      </c>
      <c r="E35" t="s">
        <v>2267</v>
      </c>
      <c r="F35" t="s">
        <v>131</v>
      </c>
      <c r="G35" t="s">
        <v>105</v>
      </c>
      <c r="H35" s="91">
        <v>901</v>
      </c>
      <c r="I35" s="91">
        <v>2522</v>
      </c>
      <c r="J35" s="91">
        <v>0</v>
      </c>
      <c r="K35" s="91">
        <v>22.723220000000001</v>
      </c>
      <c r="L35" s="91">
        <v>0.01</v>
      </c>
      <c r="M35" s="91">
        <v>0</v>
      </c>
      <c r="N35" s="91">
        <f>K35/'סכום נכסי הקרן'!$C$42*100</f>
        <v>1.3730204436670829E-4</v>
      </c>
    </row>
    <row r="36" spans="2:14">
      <c r="B36" t="s">
        <v>2268</v>
      </c>
      <c r="C36" t="s">
        <v>2269</v>
      </c>
      <c r="D36" t="s">
        <v>103</v>
      </c>
      <c r="E36" t="s">
        <v>2237</v>
      </c>
      <c r="F36" t="s">
        <v>131</v>
      </c>
      <c r="G36" t="s">
        <v>105</v>
      </c>
      <c r="H36" s="91">
        <v>153</v>
      </c>
      <c r="I36" s="91">
        <v>9709</v>
      </c>
      <c r="J36" s="91">
        <v>0</v>
      </c>
      <c r="K36" s="91">
        <v>14.85477</v>
      </c>
      <c r="L36" s="91">
        <v>0</v>
      </c>
      <c r="M36" s="91">
        <v>0</v>
      </c>
      <c r="N36" s="91">
        <f>K36/'סכום נכסי הקרן'!$C$42*100</f>
        <v>8.9757978384984494E-5</v>
      </c>
    </row>
    <row r="37" spans="2:14">
      <c r="B37" t="s">
        <v>2270</v>
      </c>
      <c r="C37" t="s">
        <v>2271</v>
      </c>
      <c r="D37" t="s">
        <v>103</v>
      </c>
      <c r="E37" t="s">
        <v>2237</v>
      </c>
      <c r="F37" t="s">
        <v>131</v>
      </c>
      <c r="G37" t="s">
        <v>105</v>
      </c>
      <c r="H37" s="91">
        <v>3648</v>
      </c>
      <c r="I37" s="91">
        <v>223.6</v>
      </c>
      <c r="J37" s="91">
        <v>0</v>
      </c>
      <c r="K37" s="91">
        <v>8.1569280000000006</v>
      </c>
      <c r="L37" s="91">
        <v>0</v>
      </c>
      <c r="M37" s="91">
        <v>0</v>
      </c>
      <c r="N37" s="91">
        <f>K37/'סכום נכסי הקרן'!$C$42*100</f>
        <v>4.9287156052357239E-5</v>
      </c>
    </row>
    <row r="38" spans="2:14">
      <c r="B38" t="s">
        <v>2272</v>
      </c>
      <c r="C38" t="s">
        <v>2273</v>
      </c>
      <c r="D38" t="s">
        <v>103</v>
      </c>
      <c r="E38" t="s">
        <v>2222</v>
      </c>
      <c r="F38" t="s">
        <v>131</v>
      </c>
      <c r="G38" t="s">
        <v>105</v>
      </c>
      <c r="H38" s="91">
        <v>484</v>
      </c>
      <c r="I38" s="91">
        <v>2428</v>
      </c>
      <c r="J38" s="91">
        <v>0</v>
      </c>
      <c r="K38" s="91">
        <v>11.751519999999999</v>
      </c>
      <c r="L38" s="91">
        <v>0</v>
      </c>
      <c r="M38" s="91">
        <v>0</v>
      </c>
      <c r="N38" s="91">
        <f>K38/'סכום נכסי הקרן'!$C$42*100</f>
        <v>7.1007001666852657E-5</v>
      </c>
    </row>
    <row r="39" spans="2:14">
      <c r="B39" t="s">
        <v>2274</v>
      </c>
      <c r="C39" t="s">
        <v>2275</v>
      </c>
      <c r="D39" t="s">
        <v>103</v>
      </c>
      <c r="E39" t="s">
        <v>2222</v>
      </c>
      <c r="F39" t="s">
        <v>131</v>
      </c>
      <c r="G39" t="s">
        <v>105</v>
      </c>
      <c r="H39" s="91">
        <v>175</v>
      </c>
      <c r="I39" s="91">
        <v>5135</v>
      </c>
      <c r="J39" s="91">
        <v>0</v>
      </c>
      <c r="K39" s="91">
        <v>8.9862500000000001</v>
      </c>
      <c r="L39" s="91">
        <v>0</v>
      </c>
      <c r="M39" s="91">
        <v>0</v>
      </c>
      <c r="N39" s="91">
        <f>K39/'סכום נכסי הקרן'!$C$42*100</f>
        <v>5.4298224291730324E-5</v>
      </c>
    </row>
    <row r="40" spans="2:14">
      <c r="B40" t="s">
        <v>2276</v>
      </c>
      <c r="C40" t="s">
        <v>2277</v>
      </c>
      <c r="D40" t="s">
        <v>103</v>
      </c>
      <c r="E40" t="s">
        <v>2222</v>
      </c>
      <c r="F40" t="s">
        <v>131</v>
      </c>
      <c r="G40" t="s">
        <v>105</v>
      </c>
      <c r="H40" s="91">
        <v>660</v>
      </c>
      <c r="I40" s="91">
        <v>1293</v>
      </c>
      <c r="J40" s="91">
        <v>0</v>
      </c>
      <c r="K40" s="91">
        <v>8.5337999999999994</v>
      </c>
      <c r="L40" s="91">
        <v>0</v>
      </c>
      <c r="M40" s="91">
        <v>0</v>
      </c>
      <c r="N40" s="91">
        <f>K40/'סכום נכסי הקרן'!$C$42*100</f>
        <v>5.1564355149341288E-5</v>
      </c>
    </row>
    <row r="41" spans="2:14">
      <c r="B41" s="92" t="s">
        <v>2278</v>
      </c>
      <c r="D41" s="16"/>
      <c r="E41" s="16"/>
      <c r="F41" s="16"/>
      <c r="G41" s="16"/>
      <c r="H41" s="93">
        <v>41749179.719999999</v>
      </c>
      <c r="J41" s="93">
        <v>0</v>
      </c>
      <c r="K41" s="93">
        <v>149713.82764602589</v>
      </c>
      <c r="M41" s="93">
        <v>6.89</v>
      </c>
      <c r="N41" s="93">
        <f>K41/'סכום נכסי הקרן'!$C$42*100</f>
        <v>0.90462595555402636</v>
      </c>
    </row>
    <row r="42" spans="2:14">
      <c r="B42" t="s">
        <v>2279</v>
      </c>
      <c r="C42" t="s">
        <v>2280</v>
      </c>
      <c r="D42" t="s">
        <v>103</v>
      </c>
      <c r="E42" t="s">
        <v>2281</v>
      </c>
      <c r="F42" t="s">
        <v>126</v>
      </c>
      <c r="G42" t="s">
        <v>105</v>
      </c>
      <c r="H42" s="91">
        <v>2192492.7599999998</v>
      </c>
      <c r="I42" s="91">
        <v>118.48</v>
      </c>
      <c r="J42" s="91">
        <v>0</v>
      </c>
      <c r="K42" s="91">
        <v>2597.665422048</v>
      </c>
      <c r="L42" s="91">
        <v>0</v>
      </c>
      <c r="M42" s="91">
        <v>0.12</v>
      </c>
      <c r="N42" s="91">
        <f>K42/'סכום נכסי הקרן'!$C$42*100</f>
        <v>1.569604893267321E-2</v>
      </c>
    </row>
    <row r="43" spans="2:14">
      <c r="B43" t="s">
        <v>2282</v>
      </c>
      <c r="C43" t="s">
        <v>2283</v>
      </c>
      <c r="D43" t="s">
        <v>103</v>
      </c>
      <c r="E43" t="s">
        <v>2284</v>
      </c>
      <c r="F43" t="s">
        <v>126</v>
      </c>
      <c r="G43" t="s">
        <v>105</v>
      </c>
      <c r="H43" s="91">
        <v>433839.54</v>
      </c>
      <c r="I43" s="91">
        <v>262.91000000000003</v>
      </c>
      <c r="J43" s="91">
        <v>0</v>
      </c>
      <c r="K43" s="91">
        <v>1140.6075346140001</v>
      </c>
      <c r="L43" s="91">
        <v>0.04</v>
      </c>
      <c r="M43" s="91">
        <v>0.05</v>
      </c>
      <c r="N43" s="91">
        <f>K43/'סכום נכסי הקרן'!$C$42*100</f>
        <v>6.8919698142504981E-3</v>
      </c>
    </row>
    <row r="44" spans="2:14">
      <c r="B44" t="s">
        <v>2285</v>
      </c>
      <c r="C44" t="s">
        <v>2286</v>
      </c>
      <c r="D44" t="s">
        <v>103</v>
      </c>
      <c r="E44" t="s">
        <v>2284</v>
      </c>
      <c r="F44" t="s">
        <v>126</v>
      </c>
      <c r="G44" t="s">
        <v>105</v>
      </c>
      <c r="H44" s="91">
        <v>24425.07</v>
      </c>
      <c r="I44" s="91">
        <v>5948.2</v>
      </c>
      <c r="J44" s="91">
        <v>0</v>
      </c>
      <c r="K44" s="91">
        <v>1452.8520137400001</v>
      </c>
      <c r="L44" s="91">
        <v>0.05</v>
      </c>
      <c r="M44" s="91">
        <v>7.0000000000000007E-2</v>
      </c>
      <c r="N44" s="91">
        <f>K44/'סכום נכסי הקרן'!$C$42*100</f>
        <v>8.7786656842116107E-3</v>
      </c>
    </row>
    <row r="45" spans="2:14">
      <c r="B45" t="s">
        <v>2287</v>
      </c>
      <c r="C45" t="s">
        <v>2288</v>
      </c>
      <c r="D45" t="s">
        <v>103</v>
      </c>
      <c r="E45" t="s">
        <v>2232</v>
      </c>
      <c r="F45" t="s">
        <v>126</v>
      </c>
      <c r="G45" t="s">
        <v>105</v>
      </c>
      <c r="H45" s="91">
        <v>857</v>
      </c>
      <c r="I45" s="91">
        <v>3356.69</v>
      </c>
      <c r="J45" s="91">
        <v>0</v>
      </c>
      <c r="K45" s="91">
        <v>28.766833299999998</v>
      </c>
      <c r="L45" s="91">
        <v>0</v>
      </c>
      <c r="M45" s="91">
        <v>0</v>
      </c>
      <c r="N45" s="91">
        <f>K45/'סכום נכסי הקרן'!$C$42*100</f>
        <v>1.7381977651258497E-4</v>
      </c>
    </row>
    <row r="46" spans="2:14">
      <c r="B46" t="s">
        <v>2289</v>
      </c>
      <c r="C46" t="s">
        <v>2290</v>
      </c>
      <c r="D46" t="s">
        <v>103</v>
      </c>
      <c r="E46" t="s">
        <v>2232</v>
      </c>
      <c r="F46" t="s">
        <v>126</v>
      </c>
      <c r="G46" t="s">
        <v>105</v>
      </c>
      <c r="H46" s="91">
        <v>1582</v>
      </c>
      <c r="I46" s="91">
        <v>3683.87</v>
      </c>
      <c r="J46" s="91">
        <v>0</v>
      </c>
      <c r="K46" s="91">
        <v>58.2788234</v>
      </c>
      <c r="L46" s="91">
        <v>0.01</v>
      </c>
      <c r="M46" s="91">
        <v>0</v>
      </c>
      <c r="N46" s="91">
        <f>K46/'סכום נכסי הקרן'!$C$42*100</f>
        <v>3.5214206420156811E-4</v>
      </c>
    </row>
    <row r="47" spans="2:14">
      <c r="B47" t="s">
        <v>2291</v>
      </c>
      <c r="C47" t="s">
        <v>2292</v>
      </c>
      <c r="D47" t="s">
        <v>103</v>
      </c>
      <c r="E47" t="s">
        <v>2244</v>
      </c>
      <c r="F47" t="s">
        <v>126</v>
      </c>
      <c r="G47" t="s">
        <v>105</v>
      </c>
      <c r="H47" s="91">
        <v>26635</v>
      </c>
      <c r="I47" s="91">
        <v>6011.02</v>
      </c>
      <c r="J47" s="91">
        <v>0</v>
      </c>
      <c r="K47" s="91">
        <v>1601.035177</v>
      </c>
      <c r="L47" s="91">
        <v>0.28999999999999998</v>
      </c>
      <c r="M47" s="91">
        <v>7.0000000000000007E-2</v>
      </c>
      <c r="N47" s="91">
        <f>K47/'סכום נכסי הקרן'!$C$42*100</f>
        <v>9.6740428031376995E-3</v>
      </c>
    </row>
    <row r="48" spans="2:14">
      <c r="B48" t="s">
        <v>2293</v>
      </c>
      <c r="C48" t="s">
        <v>2294</v>
      </c>
      <c r="D48" t="s">
        <v>103</v>
      </c>
      <c r="E48" t="s">
        <v>2222</v>
      </c>
      <c r="F48" t="s">
        <v>126</v>
      </c>
      <c r="G48" t="s">
        <v>105</v>
      </c>
      <c r="H48" s="91">
        <v>338596.4</v>
      </c>
      <c r="I48" s="91">
        <v>311.27</v>
      </c>
      <c r="J48" s="91">
        <v>0</v>
      </c>
      <c r="K48" s="91">
        <v>1053.94901428</v>
      </c>
      <c r="L48" s="91">
        <v>0.02</v>
      </c>
      <c r="M48" s="91">
        <v>0.05</v>
      </c>
      <c r="N48" s="91">
        <f>K48/'סכום נכסי הקרן'!$C$42*100</f>
        <v>6.3683471937041065E-3</v>
      </c>
    </row>
    <row r="49" spans="2:14">
      <c r="B49" t="s">
        <v>2295</v>
      </c>
      <c r="C49" t="s">
        <v>2296</v>
      </c>
      <c r="D49" t="s">
        <v>103</v>
      </c>
      <c r="E49" t="s">
        <v>2297</v>
      </c>
      <c r="F49" t="s">
        <v>126</v>
      </c>
      <c r="G49" t="s">
        <v>105</v>
      </c>
      <c r="H49" s="91">
        <v>652378.03</v>
      </c>
      <c r="I49" s="91">
        <v>417.86</v>
      </c>
      <c r="J49" s="91">
        <v>0</v>
      </c>
      <c r="K49" s="91">
        <v>2726.0268361580002</v>
      </c>
      <c r="L49" s="91">
        <v>0.18</v>
      </c>
      <c r="M49" s="91">
        <v>0.13</v>
      </c>
      <c r="N49" s="91">
        <f>K49/'סכום נכסי הקרן'!$C$42*100</f>
        <v>1.6471655760187297E-2</v>
      </c>
    </row>
    <row r="50" spans="2:14">
      <c r="B50" t="s">
        <v>2298</v>
      </c>
      <c r="C50" t="s">
        <v>2299</v>
      </c>
      <c r="D50" t="s">
        <v>103</v>
      </c>
      <c r="E50" t="s">
        <v>2281</v>
      </c>
      <c r="F50" t="s">
        <v>131</v>
      </c>
      <c r="G50" t="s">
        <v>105</v>
      </c>
      <c r="H50" s="91">
        <v>3671005</v>
      </c>
      <c r="I50" s="91">
        <v>332.17</v>
      </c>
      <c r="J50" s="91">
        <v>0</v>
      </c>
      <c r="K50" s="91">
        <v>12193.9773085</v>
      </c>
      <c r="L50" s="91">
        <v>4.8899999999999997</v>
      </c>
      <c r="M50" s="91">
        <v>0.56000000000000005</v>
      </c>
      <c r="N50" s="91">
        <f>K50/'סכום נכסי הקרן'!$C$42*100</f>
        <v>7.3680491295613076E-2</v>
      </c>
    </row>
    <row r="51" spans="2:14">
      <c r="B51" t="s">
        <v>2300</v>
      </c>
      <c r="C51" t="s">
        <v>2301</v>
      </c>
      <c r="D51" t="s">
        <v>103</v>
      </c>
      <c r="E51" t="s">
        <v>2219</v>
      </c>
      <c r="F51" t="s">
        <v>131</v>
      </c>
      <c r="G51" t="s">
        <v>105</v>
      </c>
      <c r="H51" s="91">
        <v>321820</v>
      </c>
      <c r="I51" s="91">
        <v>349.86</v>
      </c>
      <c r="J51" s="91">
        <v>0</v>
      </c>
      <c r="K51" s="91">
        <v>1125.9194520000001</v>
      </c>
      <c r="L51" s="91">
        <v>0.43</v>
      </c>
      <c r="M51" s="91">
        <v>0.05</v>
      </c>
      <c r="N51" s="91">
        <f>K51/'סכום נכסי הקרן'!$C$42*100</f>
        <v>6.8032190222971868E-3</v>
      </c>
    </row>
    <row r="52" spans="2:14">
      <c r="B52" t="s">
        <v>2302</v>
      </c>
      <c r="C52" t="s">
        <v>2303</v>
      </c>
      <c r="D52" t="s">
        <v>103</v>
      </c>
      <c r="E52" t="s">
        <v>2219</v>
      </c>
      <c r="F52" t="s">
        <v>131</v>
      </c>
      <c r="G52" t="s">
        <v>105</v>
      </c>
      <c r="H52" s="91">
        <v>5313680.6500000004</v>
      </c>
      <c r="I52" s="91">
        <v>322.60000000000002</v>
      </c>
      <c r="J52" s="91">
        <v>0</v>
      </c>
      <c r="K52" s="91">
        <v>17141.933776900001</v>
      </c>
      <c r="L52" s="91">
        <v>1.72</v>
      </c>
      <c r="M52" s="91">
        <v>0.79</v>
      </c>
      <c r="N52" s="91">
        <f>K52/'סכום נכסי הקרן'!$C$42*100</f>
        <v>0.1035778622909561</v>
      </c>
    </row>
    <row r="53" spans="2:14">
      <c r="B53" t="s">
        <v>2304</v>
      </c>
      <c r="C53" t="s">
        <v>2305</v>
      </c>
      <c r="D53" t="s">
        <v>103</v>
      </c>
      <c r="E53" t="s">
        <v>2219</v>
      </c>
      <c r="F53" t="s">
        <v>131</v>
      </c>
      <c r="G53" t="s">
        <v>105</v>
      </c>
      <c r="H53" s="91">
        <v>94524.15</v>
      </c>
      <c r="I53" s="91">
        <v>353.47</v>
      </c>
      <c r="J53" s="91">
        <v>0</v>
      </c>
      <c r="K53" s="91">
        <v>334.11451300499999</v>
      </c>
      <c r="L53" s="91">
        <v>0.04</v>
      </c>
      <c r="M53" s="91">
        <v>0.02</v>
      </c>
      <c r="N53" s="91">
        <f>K53/'סכום נכסי הקרן'!$C$42*100</f>
        <v>2.018842650301042E-3</v>
      </c>
    </row>
    <row r="54" spans="2:14">
      <c r="B54" t="s">
        <v>2306</v>
      </c>
      <c r="C54" t="s">
        <v>2307</v>
      </c>
      <c r="D54" t="s">
        <v>103</v>
      </c>
      <c r="E54" t="s">
        <v>2219</v>
      </c>
      <c r="F54" t="s">
        <v>131</v>
      </c>
      <c r="G54" t="s">
        <v>105</v>
      </c>
      <c r="H54" s="91">
        <v>325123.99</v>
      </c>
      <c r="I54" s="91">
        <v>332.84</v>
      </c>
      <c r="J54" s="91">
        <v>0</v>
      </c>
      <c r="K54" s="91">
        <v>1082.142688316</v>
      </c>
      <c r="L54" s="91">
        <v>0.13</v>
      </c>
      <c r="M54" s="91">
        <v>0.05</v>
      </c>
      <c r="N54" s="91">
        <f>K54/'סכום נכסי הקרן'!$C$42*100</f>
        <v>6.5387037313493603E-3</v>
      </c>
    </row>
    <row r="55" spans="2:14">
      <c r="B55" t="s">
        <v>2308</v>
      </c>
      <c r="C55" t="s">
        <v>2309</v>
      </c>
      <c r="D55" t="s">
        <v>103</v>
      </c>
      <c r="E55" t="s">
        <v>2219</v>
      </c>
      <c r="F55" t="s">
        <v>131</v>
      </c>
      <c r="G55" t="s">
        <v>105</v>
      </c>
      <c r="H55" s="91">
        <v>749344.26</v>
      </c>
      <c r="I55" s="91">
        <v>311.19</v>
      </c>
      <c r="J55" s="91">
        <v>0</v>
      </c>
      <c r="K55" s="91">
        <v>2331.8844026940001</v>
      </c>
      <c r="L55" s="91">
        <v>0.52</v>
      </c>
      <c r="M55" s="91">
        <v>0.11</v>
      </c>
      <c r="N55" s="91">
        <f>K55/'סכום נכסי הקרן'!$C$42*100</f>
        <v>1.4090102358588555E-2</v>
      </c>
    </row>
    <row r="56" spans="2:14">
      <c r="B56" t="s">
        <v>2310</v>
      </c>
      <c r="C56" t="s">
        <v>2311</v>
      </c>
      <c r="D56" t="s">
        <v>103</v>
      </c>
      <c r="E56" t="s">
        <v>2232</v>
      </c>
      <c r="F56" t="s">
        <v>131</v>
      </c>
      <c r="G56" t="s">
        <v>105</v>
      </c>
      <c r="H56" s="91">
        <v>3875885.8640000001</v>
      </c>
      <c r="I56" s="91">
        <v>323.2</v>
      </c>
      <c r="J56" s="91">
        <v>0</v>
      </c>
      <c r="K56" s="91">
        <v>12526.863112448</v>
      </c>
      <c r="L56" s="91">
        <v>0.28000000000000003</v>
      </c>
      <c r="M56" s="91">
        <v>0.57999999999999996</v>
      </c>
      <c r="N56" s="91">
        <f>K56/'סכום נכסי הקרן'!$C$42*100</f>
        <v>7.5691909634330728E-2</v>
      </c>
    </row>
    <row r="57" spans="2:14">
      <c r="B57" t="s">
        <v>2312</v>
      </c>
      <c r="C57" t="s">
        <v>2313</v>
      </c>
      <c r="D57" t="s">
        <v>103</v>
      </c>
      <c r="E57" t="s">
        <v>2232</v>
      </c>
      <c r="F57" t="s">
        <v>131</v>
      </c>
      <c r="G57" t="s">
        <v>105</v>
      </c>
      <c r="H57" s="91">
        <v>334780</v>
      </c>
      <c r="I57" s="91">
        <v>351.31</v>
      </c>
      <c r="J57" s="91">
        <v>0</v>
      </c>
      <c r="K57" s="91">
        <v>1176.115618</v>
      </c>
      <c r="L57" s="91">
        <v>0.41</v>
      </c>
      <c r="M57" s="91">
        <v>0.05</v>
      </c>
      <c r="N57" s="91">
        <f>K57/'סכום נכסי הקרן'!$C$42*100</f>
        <v>7.1065227007006291E-3</v>
      </c>
    </row>
    <row r="58" spans="2:14">
      <c r="B58" t="s">
        <v>2314</v>
      </c>
      <c r="C58" t="s">
        <v>2315</v>
      </c>
      <c r="D58" t="s">
        <v>103</v>
      </c>
      <c r="E58" t="s">
        <v>2232</v>
      </c>
      <c r="F58" t="s">
        <v>131</v>
      </c>
      <c r="G58" t="s">
        <v>105</v>
      </c>
      <c r="H58" s="91">
        <v>2062434.3330000001</v>
      </c>
      <c r="I58" s="91">
        <v>350.57</v>
      </c>
      <c r="J58" s="91">
        <v>0</v>
      </c>
      <c r="K58" s="91">
        <v>7230.2760411980998</v>
      </c>
      <c r="L58" s="91">
        <v>0.21</v>
      </c>
      <c r="M58" s="91">
        <v>0.33</v>
      </c>
      <c r="N58" s="91">
        <f>K58/'סכום נכסי הקרן'!$C$42*100</f>
        <v>4.368798444023908E-2</v>
      </c>
    </row>
    <row r="59" spans="2:14">
      <c r="B59" t="s">
        <v>2316</v>
      </c>
      <c r="C59" t="s">
        <v>2317</v>
      </c>
      <c r="D59" t="s">
        <v>103</v>
      </c>
      <c r="E59" t="s">
        <v>2232</v>
      </c>
      <c r="F59" t="s">
        <v>131</v>
      </c>
      <c r="G59" t="s">
        <v>105</v>
      </c>
      <c r="H59" s="91">
        <v>549</v>
      </c>
      <c r="I59" s="91">
        <v>3172.61</v>
      </c>
      <c r="J59" s="91">
        <v>0</v>
      </c>
      <c r="K59" s="91">
        <v>17.4176289</v>
      </c>
      <c r="L59" s="91">
        <v>0</v>
      </c>
      <c r="M59" s="91">
        <v>0</v>
      </c>
      <c r="N59" s="91">
        <f>K59/'סכום נכסי הקרן'!$C$42*100</f>
        <v>1.052437135225844E-4</v>
      </c>
    </row>
    <row r="60" spans="2:14">
      <c r="B60" t="s">
        <v>2318</v>
      </c>
      <c r="C60" t="s">
        <v>2319</v>
      </c>
      <c r="D60" t="s">
        <v>103</v>
      </c>
      <c r="E60" t="s">
        <v>2232</v>
      </c>
      <c r="F60" t="s">
        <v>131</v>
      </c>
      <c r="G60" t="s">
        <v>105</v>
      </c>
      <c r="H60" s="91">
        <v>408807.53600000002</v>
      </c>
      <c r="I60" s="91">
        <v>329.42</v>
      </c>
      <c r="J60" s="91">
        <v>0</v>
      </c>
      <c r="K60" s="91">
        <v>1346.6937850912</v>
      </c>
      <c r="L60" s="91">
        <v>0.01</v>
      </c>
      <c r="M60" s="91">
        <v>0.06</v>
      </c>
      <c r="N60" s="91">
        <f>K60/'סכום נכסי הקרן'!$C$42*100</f>
        <v>8.1372186613060237E-3</v>
      </c>
    </row>
    <row r="61" spans="2:14">
      <c r="B61" t="s">
        <v>2320</v>
      </c>
      <c r="C61" t="s">
        <v>2321</v>
      </c>
      <c r="D61" t="s">
        <v>103</v>
      </c>
      <c r="E61" t="s">
        <v>2232</v>
      </c>
      <c r="F61" t="s">
        <v>131</v>
      </c>
      <c r="G61" t="s">
        <v>105</v>
      </c>
      <c r="H61" s="91">
        <v>383420.27299999999</v>
      </c>
      <c r="I61" s="91">
        <v>312.22000000000003</v>
      </c>
      <c r="J61" s="91">
        <v>0</v>
      </c>
      <c r="K61" s="91">
        <v>1197.1147763606</v>
      </c>
      <c r="L61" s="91">
        <v>0.04</v>
      </c>
      <c r="M61" s="91">
        <v>0.06</v>
      </c>
      <c r="N61" s="91">
        <f>K61/'סכום נכסי הקרן'!$C$42*100</f>
        <v>7.2334073311751228E-3</v>
      </c>
    </row>
    <row r="62" spans="2:14">
      <c r="B62" t="s">
        <v>2322</v>
      </c>
      <c r="C62" t="s">
        <v>2323</v>
      </c>
      <c r="D62" t="s">
        <v>103</v>
      </c>
      <c r="E62" t="s">
        <v>2324</v>
      </c>
      <c r="F62" t="s">
        <v>131</v>
      </c>
      <c r="G62" t="s">
        <v>105</v>
      </c>
      <c r="H62" s="91">
        <v>3113016</v>
      </c>
      <c r="I62" s="91">
        <v>322.98</v>
      </c>
      <c r="J62" s="91">
        <v>0</v>
      </c>
      <c r="K62" s="91">
        <v>10054.419076800001</v>
      </c>
      <c r="L62" s="91">
        <v>3.5</v>
      </c>
      <c r="M62" s="91">
        <v>0.46</v>
      </c>
      <c r="N62" s="91">
        <f>K62/'סכום נכסי הקרן'!$C$42*100</f>
        <v>6.0752494328016535E-2</v>
      </c>
    </row>
    <row r="63" spans="2:14">
      <c r="B63" t="s">
        <v>2325</v>
      </c>
      <c r="C63" t="s">
        <v>2326</v>
      </c>
      <c r="D63" t="s">
        <v>103</v>
      </c>
      <c r="E63" t="s">
        <v>2237</v>
      </c>
      <c r="F63" t="s">
        <v>131</v>
      </c>
      <c r="G63" t="s">
        <v>105</v>
      </c>
      <c r="H63" s="91">
        <v>8658193</v>
      </c>
      <c r="I63" s="91">
        <v>98.47</v>
      </c>
      <c r="J63" s="91">
        <v>0</v>
      </c>
      <c r="K63" s="91">
        <v>8525.7226470999994</v>
      </c>
      <c r="L63" s="91">
        <v>2.16</v>
      </c>
      <c r="M63" s="91">
        <v>0.39</v>
      </c>
      <c r="N63" s="91">
        <f>K63/'סכום נכסי הקרן'!$C$42*100</f>
        <v>5.1515548815281191E-2</v>
      </c>
    </row>
    <row r="64" spans="2:14">
      <c r="B64" t="s">
        <v>2327</v>
      </c>
      <c r="C64" t="s">
        <v>2328</v>
      </c>
      <c r="D64" t="s">
        <v>103</v>
      </c>
      <c r="E64" t="s">
        <v>2237</v>
      </c>
      <c r="F64" t="s">
        <v>131</v>
      </c>
      <c r="G64" t="s">
        <v>105</v>
      </c>
      <c r="H64" s="91">
        <v>99835</v>
      </c>
      <c r="I64" s="91">
        <v>3530.24</v>
      </c>
      <c r="J64" s="91">
        <v>0</v>
      </c>
      <c r="K64" s="91">
        <v>3524.4151040000002</v>
      </c>
      <c r="L64" s="91">
        <v>1.43</v>
      </c>
      <c r="M64" s="91">
        <v>0.16</v>
      </c>
      <c r="N64" s="91">
        <f>K64/'סכום נכסי הקרן'!$C$42*100</f>
        <v>2.1295811023970407E-2</v>
      </c>
    </row>
    <row r="65" spans="2:14">
      <c r="B65" t="s">
        <v>2329</v>
      </c>
      <c r="C65" t="s">
        <v>2330</v>
      </c>
      <c r="D65" t="s">
        <v>103</v>
      </c>
      <c r="E65" t="s">
        <v>2237</v>
      </c>
      <c r="F65" t="s">
        <v>131</v>
      </c>
      <c r="G65" t="s">
        <v>105</v>
      </c>
      <c r="H65" s="91">
        <v>3771.99</v>
      </c>
      <c r="I65" s="91">
        <v>3300.73</v>
      </c>
      <c r="J65" s="91">
        <v>0</v>
      </c>
      <c r="K65" s="91">
        <v>124.50320552700001</v>
      </c>
      <c r="L65" s="91">
        <v>0</v>
      </c>
      <c r="M65" s="91">
        <v>0.01</v>
      </c>
      <c r="N65" s="91">
        <f>K65/'סכום נכסי הקרן'!$C$42*100</f>
        <v>7.5229411364522965E-4</v>
      </c>
    </row>
    <row r="66" spans="2:14">
      <c r="B66" t="s">
        <v>2331</v>
      </c>
      <c r="C66" t="s">
        <v>2332</v>
      </c>
      <c r="D66" t="s">
        <v>103</v>
      </c>
      <c r="E66" t="s">
        <v>2237</v>
      </c>
      <c r="F66" t="s">
        <v>131</v>
      </c>
      <c r="G66" t="s">
        <v>105</v>
      </c>
      <c r="H66" s="91">
        <v>721277.74</v>
      </c>
      <c r="I66" s="91">
        <v>3214.41</v>
      </c>
      <c r="J66" s="91">
        <v>0</v>
      </c>
      <c r="K66" s="91">
        <v>23184.823802334002</v>
      </c>
      <c r="L66" s="91">
        <v>0.52</v>
      </c>
      <c r="M66" s="91">
        <v>1.07</v>
      </c>
      <c r="N66" s="91">
        <f>K66/'סכום נכסי הקרן'!$C$42*100</f>
        <v>0.14009122414615435</v>
      </c>
    </row>
    <row r="67" spans="2:14">
      <c r="B67" t="s">
        <v>2333</v>
      </c>
      <c r="C67" t="s">
        <v>2334</v>
      </c>
      <c r="D67" t="s">
        <v>103</v>
      </c>
      <c r="E67" t="s">
        <v>2237</v>
      </c>
      <c r="F67" t="s">
        <v>131</v>
      </c>
      <c r="G67" t="s">
        <v>105</v>
      </c>
      <c r="H67" s="91">
        <v>290013.25</v>
      </c>
      <c r="I67" s="91">
        <v>3525</v>
      </c>
      <c r="J67" s="91">
        <v>0</v>
      </c>
      <c r="K67" s="91">
        <v>10222.9670625</v>
      </c>
      <c r="L67" s="91">
        <v>1.26</v>
      </c>
      <c r="M67" s="91">
        <v>0.47</v>
      </c>
      <c r="N67" s="91">
        <f>K67/'סכום נכסי הקרן'!$C$42*100</f>
        <v>6.1770923186712644E-2</v>
      </c>
    </row>
    <row r="68" spans="2:14">
      <c r="B68" t="s">
        <v>2335</v>
      </c>
      <c r="C68" t="s">
        <v>2336</v>
      </c>
      <c r="D68" t="s">
        <v>103</v>
      </c>
      <c r="E68" t="s">
        <v>2222</v>
      </c>
      <c r="F68" t="s">
        <v>131</v>
      </c>
      <c r="G68" t="s">
        <v>105</v>
      </c>
      <c r="H68" s="91">
        <v>16712.75</v>
      </c>
      <c r="I68" s="91">
        <v>3103.38</v>
      </c>
      <c r="J68" s="91">
        <v>0</v>
      </c>
      <c r="K68" s="91">
        <v>518.66014095000003</v>
      </c>
      <c r="L68" s="91">
        <v>0.03</v>
      </c>
      <c r="M68" s="91">
        <v>0.02</v>
      </c>
      <c r="N68" s="91">
        <f>K68/'סכום נכסי הקרן'!$C$42*100</f>
        <v>3.1339351414086591E-3</v>
      </c>
    </row>
    <row r="69" spans="2:14">
      <c r="B69" t="s">
        <v>2337</v>
      </c>
      <c r="C69" t="s">
        <v>2338</v>
      </c>
      <c r="D69" t="s">
        <v>103</v>
      </c>
      <c r="E69" t="s">
        <v>2222</v>
      </c>
      <c r="F69" t="s">
        <v>131</v>
      </c>
      <c r="G69" t="s">
        <v>105</v>
      </c>
      <c r="H69" s="91">
        <v>519851</v>
      </c>
      <c r="I69" s="91">
        <v>354.28</v>
      </c>
      <c r="J69" s="91">
        <v>0</v>
      </c>
      <c r="K69" s="91">
        <v>1841.7281227999999</v>
      </c>
      <c r="L69" s="91">
        <v>0.63</v>
      </c>
      <c r="M69" s="91">
        <v>0.08</v>
      </c>
      <c r="N69" s="91">
        <f>K69/'סכום נכסי הקרן'!$C$42*100</f>
        <v>1.1128398018771106E-2</v>
      </c>
    </row>
    <row r="70" spans="2:14">
      <c r="B70" t="s">
        <v>2339</v>
      </c>
      <c r="C70" t="s">
        <v>2340</v>
      </c>
      <c r="D70" t="s">
        <v>103</v>
      </c>
      <c r="E70" t="s">
        <v>2222</v>
      </c>
      <c r="F70" t="s">
        <v>131</v>
      </c>
      <c r="G70" t="s">
        <v>105</v>
      </c>
      <c r="H70" s="91">
        <v>663910.88199999998</v>
      </c>
      <c r="I70" s="91">
        <v>330.38</v>
      </c>
      <c r="J70" s="91">
        <v>0</v>
      </c>
      <c r="K70" s="91">
        <v>2193.4287719516001</v>
      </c>
      <c r="L70" s="91">
        <v>0.03</v>
      </c>
      <c r="M70" s="91">
        <v>0.1</v>
      </c>
      <c r="N70" s="91">
        <f>K70/'סכום נכסי הקרן'!$C$42*100</f>
        <v>1.325350256529282E-2</v>
      </c>
    </row>
    <row r="71" spans="2:14">
      <c r="B71" t="s">
        <v>2341</v>
      </c>
      <c r="C71" t="s">
        <v>2342</v>
      </c>
      <c r="D71" t="s">
        <v>103</v>
      </c>
      <c r="E71" t="s">
        <v>2222</v>
      </c>
      <c r="F71" t="s">
        <v>131</v>
      </c>
      <c r="G71" t="s">
        <v>105</v>
      </c>
      <c r="H71" s="91">
        <v>5380759.534</v>
      </c>
      <c r="I71" s="91">
        <v>322.45</v>
      </c>
      <c r="J71" s="91">
        <v>0</v>
      </c>
      <c r="K71" s="91">
        <v>17350.259117383001</v>
      </c>
      <c r="L71" s="91">
        <v>0.3</v>
      </c>
      <c r="M71" s="91">
        <v>0.8</v>
      </c>
      <c r="N71" s="91">
        <f>K71/'סכום נכסי הקרן'!$C$42*100</f>
        <v>0.10483664054252899</v>
      </c>
    </row>
    <row r="72" spans="2:14">
      <c r="B72" t="s">
        <v>2343</v>
      </c>
      <c r="C72" t="s">
        <v>2344</v>
      </c>
      <c r="D72" t="s">
        <v>103</v>
      </c>
      <c r="E72" t="s">
        <v>2222</v>
      </c>
      <c r="F72" t="s">
        <v>131</v>
      </c>
      <c r="G72" t="s">
        <v>105</v>
      </c>
      <c r="H72" s="91">
        <v>1068677.7180000001</v>
      </c>
      <c r="I72" s="91">
        <v>353.43</v>
      </c>
      <c r="J72" s="91">
        <v>0</v>
      </c>
      <c r="K72" s="91">
        <v>3777.0276587274002</v>
      </c>
      <c r="L72" s="91">
        <v>0.12</v>
      </c>
      <c r="M72" s="91">
        <v>0.17</v>
      </c>
      <c r="N72" s="91">
        <f>K72/'סכום נכסי הקרן'!$C$42*100</f>
        <v>2.2822188896330441E-2</v>
      </c>
    </row>
    <row r="73" spans="2:14">
      <c r="B73" t="s">
        <v>2345</v>
      </c>
      <c r="C73" t="s">
        <v>2346</v>
      </c>
      <c r="D73" t="s">
        <v>103</v>
      </c>
      <c r="E73" t="s">
        <v>2222</v>
      </c>
      <c r="F73" t="s">
        <v>131</v>
      </c>
      <c r="G73" t="s">
        <v>105</v>
      </c>
      <c r="H73" s="91">
        <v>980</v>
      </c>
      <c r="I73" s="91">
        <v>3289.61</v>
      </c>
      <c r="J73" s="91">
        <v>0</v>
      </c>
      <c r="K73" s="91">
        <v>32.238177999999998</v>
      </c>
      <c r="L73" s="91">
        <v>0.01</v>
      </c>
      <c r="M73" s="91">
        <v>0</v>
      </c>
      <c r="N73" s="91">
        <f>K73/'סכום נכסי הקרן'!$C$42*100</f>
        <v>1.9479491665608302E-4</v>
      </c>
    </row>
    <row r="74" spans="2:14">
      <c r="B74" s="92" t="s">
        <v>2347</v>
      </c>
      <c r="D74" s="16"/>
      <c r="E74" s="16"/>
      <c r="F74" s="16"/>
      <c r="G74" s="16"/>
      <c r="H74" s="93">
        <v>0</v>
      </c>
      <c r="J74" s="93">
        <v>0</v>
      </c>
      <c r="K74" s="93">
        <v>0</v>
      </c>
      <c r="M74" s="93">
        <v>0</v>
      </c>
      <c r="N74" s="93">
        <f>K74/'סכום נכסי הקרן'!$C$42*100</f>
        <v>0</v>
      </c>
    </row>
    <row r="75" spans="2:14">
      <c r="B75" t="s">
        <v>297</v>
      </c>
      <c r="C75" t="s">
        <v>297</v>
      </c>
      <c r="D75" s="16"/>
      <c r="E75" s="16"/>
      <c r="F75" t="s">
        <v>297</v>
      </c>
      <c r="G75" t="s">
        <v>297</v>
      </c>
      <c r="H75" s="91">
        <v>0</v>
      </c>
      <c r="I75" s="91">
        <v>0</v>
      </c>
      <c r="K75" s="91">
        <v>0</v>
      </c>
      <c r="L75" s="91">
        <v>0</v>
      </c>
      <c r="M75" s="91">
        <v>0</v>
      </c>
      <c r="N75" s="91">
        <f>K75/'סכום נכסי הקרן'!$C$42*100</f>
        <v>0</v>
      </c>
    </row>
    <row r="76" spans="2:14">
      <c r="B76" s="92" t="s">
        <v>1271</v>
      </c>
      <c r="D76" s="16"/>
      <c r="E76" s="16"/>
      <c r="F76" s="16"/>
      <c r="G76" s="16"/>
      <c r="H76" s="93">
        <v>0</v>
      </c>
      <c r="J76" s="93">
        <v>0</v>
      </c>
      <c r="K76" s="93">
        <v>0</v>
      </c>
      <c r="M76" s="93">
        <v>0</v>
      </c>
      <c r="N76" s="93">
        <f>K76/'סכום נכסי הקרן'!$C$42*100</f>
        <v>0</v>
      </c>
    </row>
    <row r="77" spans="2:14">
      <c r="B77" t="s">
        <v>297</v>
      </c>
      <c r="C77" t="s">
        <v>297</v>
      </c>
      <c r="D77" s="16"/>
      <c r="E77" s="16"/>
      <c r="F77" t="s">
        <v>297</v>
      </c>
      <c r="G77" t="s">
        <v>297</v>
      </c>
      <c r="H77" s="91">
        <v>0</v>
      </c>
      <c r="I77" s="91">
        <v>0</v>
      </c>
      <c r="K77" s="91">
        <v>0</v>
      </c>
      <c r="L77" s="91">
        <v>0</v>
      </c>
      <c r="M77" s="91">
        <v>0</v>
      </c>
      <c r="N77" s="91">
        <f>K77/'סכום נכסי הקרן'!$C$42*100</f>
        <v>0</v>
      </c>
    </row>
    <row r="78" spans="2:14">
      <c r="B78" s="92" t="s">
        <v>2348</v>
      </c>
      <c r="D78" s="16"/>
      <c r="E78" s="16"/>
      <c r="F78" s="16"/>
      <c r="G78" s="16"/>
      <c r="H78" s="93">
        <v>345</v>
      </c>
      <c r="J78" s="93">
        <v>0</v>
      </c>
      <c r="K78" s="93">
        <v>23.825700000000001</v>
      </c>
      <c r="M78" s="93">
        <v>0</v>
      </c>
      <c r="N78" s="93">
        <f>K78/'סכום נכסי הקרן'!$C$42*100</f>
        <v>1.4396363360773173E-4</v>
      </c>
    </row>
    <row r="79" spans="2:14">
      <c r="B79" t="s">
        <v>2349</v>
      </c>
      <c r="C79" t="s">
        <v>2350</v>
      </c>
      <c r="D79" t="s">
        <v>103</v>
      </c>
      <c r="E79" t="s">
        <v>2237</v>
      </c>
      <c r="F79" t="s">
        <v>216</v>
      </c>
      <c r="G79" t="s">
        <v>105</v>
      </c>
      <c r="H79" s="91">
        <v>345</v>
      </c>
      <c r="I79" s="91">
        <v>6906</v>
      </c>
      <c r="J79" s="91">
        <v>0</v>
      </c>
      <c r="K79" s="91">
        <v>23.825700000000001</v>
      </c>
      <c r="L79" s="91">
        <v>0</v>
      </c>
      <c r="M79" s="91">
        <v>0</v>
      </c>
      <c r="N79" s="91">
        <f>K79/'סכום נכסי הקרן'!$C$42*100</f>
        <v>1.4396363360773173E-4</v>
      </c>
    </row>
    <row r="80" spans="2:14">
      <c r="B80" s="92" t="s">
        <v>303</v>
      </c>
      <c r="D80" s="16"/>
      <c r="E80" s="16"/>
      <c r="F80" s="16"/>
      <c r="G80" s="16"/>
      <c r="H80" s="93">
        <v>16865338</v>
      </c>
      <c r="J80" s="93">
        <v>88.296878613999993</v>
      </c>
      <c r="K80" s="93">
        <v>2002019.9814633611</v>
      </c>
      <c r="M80" s="93">
        <v>92.14</v>
      </c>
      <c r="N80" s="93">
        <f>K80/'סכום נכסי הקרן'!$C$42*100</f>
        <v>12.096940324387075</v>
      </c>
    </row>
    <row r="81" spans="2:14">
      <c r="B81" s="92" t="s">
        <v>2351</v>
      </c>
      <c r="D81" s="16"/>
      <c r="E81" s="16"/>
      <c r="F81" s="16"/>
      <c r="G81" s="16"/>
      <c r="H81" s="93">
        <v>12858202</v>
      </c>
      <c r="J81" s="93">
        <v>88.296878613999993</v>
      </c>
      <c r="K81" s="93">
        <v>1639758.0863794666</v>
      </c>
      <c r="M81" s="93">
        <v>75.47</v>
      </c>
      <c r="N81" s="93">
        <f>K81/'סכום נכסי הקרן'!$C$42*100</f>
        <v>9.9080208494545303</v>
      </c>
    </row>
    <row r="82" spans="2:14">
      <c r="B82" t="s">
        <v>2352</v>
      </c>
      <c r="C82" t="s">
        <v>2353</v>
      </c>
      <c r="D82" t="s">
        <v>2003</v>
      </c>
      <c r="E82" t="s">
        <v>2354</v>
      </c>
      <c r="F82" t="s">
        <v>1342</v>
      </c>
      <c r="G82" t="s">
        <v>109</v>
      </c>
      <c r="H82" s="91">
        <v>14830</v>
      </c>
      <c r="I82" s="91">
        <v>429.98</v>
      </c>
      <c r="J82" s="91">
        <v>0</v>
      </c>
      <c r="K82" s="91">
        <v>238.995095432</v>
      </c>
      <c r="L82" s="91">
        <v>0.01</v>
      </c>
      <c r="M82" s="91">
        <v>0.01</v>
      </c>
      <c r="N82" s="91">
        <f>K82/'סכום נכסי הקרן'!$C$42*100</f>
        <v>1.4440961798737216E-3</v>
      </c>
    </row>
    <row r="83" spans="2:14">
      <c r="B83" t="s">
        <v>2355</v>
      </c>
      <c r="C83" t="s">
        <v>2356</v>
      </c>
      <c r="D83" t="s">
        <v>2022</v>
      </c>
      <c r="E83" t="s">
        <v>2357</v>
      </c>
      <c r="F83" t="s">
        <v>1342</v>
      </c>
      <c r="G83" t="s">
        <v>113</v>
      </c>
      <c r="H83" s="91">
        <v>4563</v>
      </c>
      <c r="I83" s="91">
        <v>6529</v>
      </c>
      <c r="J83" s="91">
        <v>0</v>
      </c>
      <c r="K83" s="91">
        <v>1278.5460475320001</v>
      </c>
      <c r="L83" s="91">
        <v>0.02</v>
      </c>
      <c r="M83" s="91">
        <v>0.06</v>
      </c>
      <c r="N83" s="91">
        <f>K83/'סכום נכסי הקרן'!$C$42*100</f>
        <v>7.7254449916481106E-3</v>
      </c>
    </row>
    <row r="84" spans="2:14">
      <c r="B84" t="s">
        <v>2358</v>
      </c>
      <c r="C84" t="s">
        <v>2359</v>
      </c>
      <c r="D84" t="s">
        <v>1594</v>
      </c>
      <c r="E84" t="s">
        <v>2360</v>
      </c>
      <c r="F84" t="s">
        <v>1342</v>
      </c>
      <c r="G84" t="s">
        <v>109</v>
      </c>
      <c r="H84" s="91">
        <v>30481</v>
      </c>
      <c r="I84" s="91">
        <v>6130</v>
      </c>
      <c r="J84" s="91">
        <v>0</v>
      </c>
      <c r="K84" s="91">
        <v>7003.0829044000002</v>
      </c>
      <c r="L84" s="91">
        <v>0</v>
      </c>
      <c r="M84" s="91">
        <v>0.32</v>
      </c>
      <c r="N84" s="91">
        <f>K84/'סכום נכסי הקרן'!$C$42*100</f>
        <v>4.2315200030790756E-2</v>
      </c>
    </row>
    <row r="85" spans="2:14">
      <c r="B85" t="s">
        <v>2358</v>
      </c>
      <c r="C85" t="s">
        <v>2359</v>
      </c>
      <c r="D85" t="s">
        <v>1594</v>
      </c>
      <c r="E85" t="s">
        <v>2360</v>
      </c>
      <c r="F85" t="s">
        <v>1342</v>
      </c>
      <c r="G85" t="s">
        <v>109</v>
      </c>
      <c r="H85" s="91">
        <v>1414</v>
      </c>
      <c r="I85" s="91">
        <v>6159</v>
      </c>
      <c r="J85" s="91">
        <v>0</v>
      </c>
      <c r="K85" s="91">
        <v>326.40679848000002</v>
      </c>
      <c r="L85" s="91">
        <v>0.02</v>
      </c>
      <c r="M85" s="91">
        <v>0.02</v>
      </c>
      <c r="N85" s="91">
        <f>K85/'סכום נכסי הקרן'!$C$42*100</f>
        <v>1.972269807117837E-3</v>
      </c>
    </row>
    <row r="86" spans="2:14">
      <c r="B86" t="s">
        <v>2361</v>
      </c>
      <c r="C86" t="s">
        <v>2362</v>
      </c>
      <c r="D86" t="s">
        <v>1594</v>
      </c>
      <c r="E86" t="s">
        <v>2363</v>
      </c>
      <c r="F86" t="s">
        <v>1342</v>
      </c>
      <c r="G86" t="s">
        <v>109</v>
      </c>
      <c r="H86" s="91">
        <v>18932</v>
      </c>
      <c r="I86" s="91">
        <v>17204</v>
      </c>
      <c r="J86" s="91">
        <v>0</v>
      </c>
      <c r="K86" s="91">
        <v>12207.465677439999</v>
      </c>
      <c r="L86" s="91">
        <v>0</v>
      </c>
      <c r="M86" s="91">
        <v>0.56000000000000005</v>
      </c>
      <c r="N86" s="91">
        <f>K86/'סכום נכסי הקרן'!$C$42*100</f>
        <v>7.376199297674077E-2</v>
      </c>
    </row>
    <row r="87" spans="2:14">
      <c r="B87" t="s">
        <v>2364</v>
      </c>
      <c r="C87" t="s">
        <v>2365</v>
      </c>
      <c r="D87" t="s">
        <v>1594</v>
      </c>
      <c r="E87" t="s">
        <v>2366</v>
      </c>
      <c r="F87" t="s">
        <v>1342</v>
      </c>
      <c r="G87" t="s">
        <v>109</v>
      </c>
      <c r="H87" s="91">
        <v>2424</v>
      </c>
      <c r="I87" s="91">
        <v>13390</v>
      </c>
      <c r="J87" s="91">
        <v>0</v>
      </c>
      <c r="K87" s="91">
        <v>1216.5018528000001</v>
      </c>
      <c r="L87" s="91">
        <v>0</v>
      </c>
      <c r="M87" s="91">
        <v>0.06</v>
      </c>
      <c r="N87" s="91">
        <f>K87/'סכום נכסי הקרן'!$C$42*100</f>
        <v>7.3505511703591498E-3</v>
      </c>
    </row>
    <row r="88" spans="2:14">
      <c r="B88" t="s">
        <v>2367</v>
      </c>
      <c r="C88" t="s">
        <v>2368</v>
      </c>
      <c r="D88" t="s">
        <v>1594</v>
      </c>
      <c r="E88" t="s">
        <v>2369</v>
      </c>
      <c r="F88" t="s">
        <v>1342</v>
      </c>
      <c r="G88" t="s">
        <v>109</v>
      </c>
      <c r="H88" s="91">
        <v>97284</v>
      </c>
      <c r="I88" s="91">
        <v>4128</v>
      </c>
      <c r="J88" s="91">
        <v>0</v>
      </c>
      <c r="K88" s="91">
        <v>15051.531432960001</v>
      </c>
      <c r="L88" s="91">
        <v>0</v>
      </c>
      <c r="M88" s="91">
        <v>0.69</v>
      </c>
      <c r="N88" s="91">
        <f>K88/'סכום נכסי הקרן'!$C$42*100</f>
        <v>9.094688325841048E-2</v>
      </c>
    </row>
    <row r="89" spans="2:14">
      <c r="B89" t="s">
        <v>2367</v>
      </c>
      <c r="C89" t="s">
        <v>2368</v>
      </c>
      <c r="D89" t="s">
        <v>1594</v>
      </c>
      <c r="E89" t="s">
        <v>2369</v>
      </c>
      <c r="F89" t="s">
        <v>1342</v>
      </c>
      <c r="G89" t="s">
        <v>109</v>
      </c>
      <c r="H89" s="91">
        <v>6447</v>
      </c>
      <c r="I89" s="91">
        <v>4128</v>
      </c>
      <c r="J89" s="91">
        <v>0</v>
      </c>
      <c r="K89" s="91">
        <v>997.46333568</v>
      </c>
      <c r="L89" s="91">
        <v>0</v>
      </c>
      <c r="M89" s="91">
        <v>0.05</v>
      </c>
      <c r="N89" s="91">
        <f>K89/'סכום נכסי הקרן'!$C$42*100</f>
        <v>6.0270399692341223E-3</v>
      </c>
    </row>
    <row r="90" spans="2:14">
      <c r="B90" t="s">
        <v>2370</v>
      </c>
      <c r="C90" t="s">
        <v>2371</v>
      </c>
      <c r="D90" t="s">
        <v>1521</v>
      </c>
      <c r="E90" t="s">
        <v>2372</v>
      </c>
      <c r="F90" t="s">
        <v>1342</v>
      </c>
      <c r="G90" t="s">
        <v>109</v>
      </c>
      <c r="H90" s="91">
        <v>45712</v>
      </c>
      <c r="I90" s="91">
        <v>9903</v>
      </c>
      <c r="J90" s="91">
        <v>0</v>
      </c>
      <c r="K90" s="91">
        <v>16966.668881279998</v>
      </c>
      <c r="L90" s="91">
        <v>0.03</v>
      </c>
      <c r="M90" s="91">
        <v>0.78</v>
      </c>
      <c r="N90" s="91">
        <f>K90/'סכום נכסי הקרן'!$C$42*100</f>
        <v>0.10251884739454861</v>
      </c>
    </row>
    <row r="91" spans="2:14">
      <c r="B91" t="s">
        <v>2370</v>
      </c>
      <c r="C91" t="s">
        <v>2371</v>
      </c>
      <c r="D91" t="s">
        <v>1521</v>
      </c>
      <c r="E91" t="s">
        <v>2372</v>
      </c>
      <c r="F91" t="s">
        <v>1342</v>
      </c>
      <c r="G91" t="s">
        <v>109</v>
      </c>
      <c r="H91" s="91">
        <v>3274</v>
      </c>
      <c r="I91" s="91">
        <v>9901</v>
      </c>
      <c r="J91" s="91">
        <v>0</v>
      </c>
      <c r="K91" s="91">
        <v>1214.9469575200001</v>
      </c>
      <c r="L91" s="91">
        <v>0</v>
      </c>
      <c r="M91" s="91">
        <v>0.06</v>
      </c>
      <c r="N91" s="91">
        <f>K91/'סכום נכסי הקרן'!$C$42*100</f>
        <v>7.3411559217667352E-3</v>
      </c>
    </row>
    <row r="92" spans="2:14">
      <c r="B92" t="s">
        <v>2373</v>
      </c>
      <c r="C92" t="s">
        <v>2374</v>
      </c>
      <c r="D92" t="s">
        <v>2022</v>
      </c>
      <c r="E92" t="s">
        <v>2375</v>
      </c>
      <c r="F92" t="s">
        <v>1342</v>
      </c>
      <c r="G92" t="s">
        <v>113</v>
      </c>
      <c r="H92" s="91">
        <v>389676</v>
      </c>
      <c r="I92" s="91">
        <v>3444.5</v>
      </c>
      <c r="J92" s="91">
        <v>0</v>
      </c>
      <c r="K92" s="91">
        <v>57603.528151512</v>
      </c>
      <c r="L92" s="91">
        <v>0</v>
      </c>
      <c r="M92" s="91">
        <v>2.65</v>
      </c>
      <c r="N92" s="91">
        <f>K92/'סכום נכסי הקרן'!$C$42*100</f>
        <v>0.34806168218843236</v>
      </c>
    </row>
    <row r="93" spans="2:14">
      <c r="B93" t="s">
        <v>2373</v>
      </c>
      <c r="C93" t="s">
        <v>2374</v>
      </c>
      <c r="D93" t="s">
        <v>2022</v>
      </c>
      <c r="E93" t="s">
        <v>2375</v>
      </c>
      <c r="F93" t="s">
        <v>1342</v>
      </c>
      <c r="G93" t="s">
        <v>113</v>
      </c>
      <c r="H93" s="91">
        <v>41398</v>
      </c>
      <c r="I93" s="91">
        <v>3472</v>
      </c>
      <c r="J93" s="91">
        <v>0</v>
      </c>
      <c r="K93" s="91">
        <v>6168.4821640959999</v>
      </c>
      <c r="L93" s="91">
        <v>0.08</v>
      </c>
      <c r="M93" s="91">
        <v>0.28000000000000003</v>
      </c>
      <c r="N93" s="91">
        <f>K93/'סכום נכסי הקרן'!$C$42*100</f>
        <v>3.7272235702948686E-2</v>
      </c>
    </row>
    <row r="94" spans="2:14">
      <c r="B94" t="s">
        <v>2376</v>
      </c>
      <c r="C94" t="s">
        <v>2377</v>
      </c>
      <c r="D94" t="s">
        <v>2052</v>
      </c>
      <c r="E94" t="s">
        <v>2375</v>
      </c>
      <c r="F94" t="s">
        <v>1342</v>
      </c>
      <c r="G94" t="s">
        <v>109</v>
      </c>
      <c r="H94" s="91">
        <v>34250</v>
      </c>
      <c r="I94" s="91">
        <v>4547.5</v>
      </c>
      <c r="J94" s="91">
        <v>0</v>
      </c>
      <c r="K94" s="91">
        <v>5837.5802750000003</v>
      </c>
      <c r="L94" s="91">
        <v>0</v>
      </c>
      <c r="M94" s="91">
        <v>0.27</v>
      </c>
      <c r="N94" s="91">
        <f>K94/'סכום נכסי הקרן'!$C$42*100</f>
        <v>3.5272804906710892E-2</v>
      </c>
    </row>
    <row r="95" spans="2:14">
      <c r="B95" t="s">
        <v>2378</v>
      </c>
      <c r="C95" t="s">
        <v>2377</v>
      </c>
      <c r="D95" t="s">
        <v>2052</v>
      </c>
      <c r="E95" t="s">
        <v>2375</v>
      </c>
      <c r="F95" t="s">
        <v>1342</v>
      </c>
      <c r="G95" t="s">
        <v>109</v>
      </c>
      <c r="H95" s="91">
        <v>9210</v>
      </c>
      <c r="I95" s="91">
        <v>4547.5</v>
      </c>
      <c r="J95" s="91">
        <v>0</v>
      </c>
      <c r="K95" s="91">
        <v>1569.755163</v>
      </c>
      <c r="L95" s="91">
        <v>0.02</v>
      </c>
      <c r="M95" s="91">
        <v>7.0000000000000007E-2</v>
      </c>
      <c r="N95" s="91">
        <f>K95/'סכום נכסי הקרן'!$C$42*100</f>
        <v>9.4850374654250318E-3</v>
      </c>
    </row>
    <row r="96" spans="2:14">
      <c r="B96" t="s">
        <v>2379</v>
      </c>
      <c r="C96" t="s">
        <v>2380</v>
      </c>
      <c r="D96" t="s">
        <v>2052</v>
      </c>
      <c r="E96" t="s">
        <v>2375</v>
      </c>
      <c r="F96" t="s">
        <v>1342</v>
      </c>
      <c r="G96" t="s">
        <v>109</v>
      </c>
      <c r="H96" s="91">
        <v>216904</v>
      </c>
      <c r="I96" s="91">
        <v>1549</v>
      </c>
      <c r="J96" s="91">
        <v>0</v>
      </c>
      <c r="K96" s="91">
        <v>12592.69141408</v>
      </c>
      <c r="L96" s="91">
        <v>0</v>
      </c>
      <c r="M96" s="91">
        <v>0.57999999999999996</v>
      </c>
      <c r="N96" s="91">
        <f>K96/'סכום נכסי הקרן'!$C$42*100</f>
        <v>7.6089668419892897E-2</v>
      </c>
    </row>
    <row r="97" spans="2:14">
      <c r="B97" t="s">
        <v>2379</v>
      </c>
      <c r="C97" t="s">
        <v>2380</v>
      </c>
      <c r="D97" t="s">
        <v>2052</v>
      </c>
      <c r="E97" t="s">
        <v>2375</v>
      </c>
      <c r="F97" t="s">
        <v>1342</v>
      </c>
      <c r="G97" t="s">
        <v>109</v>
      </c>
      <c r="H97" s="91">
        <v>15986</v>
      </c>
      <c r="I97" s="91">
        <v>1557.5</v>
      </c>
      <c r="J97" s="91">
        <v>0</v>
      </c>
      <c r="K97" s="91">
        <v>933.18434860000002</v>
      </c>
      <c r="L97" s="91">
        <v>0.14000000000000001</v>
      </c>
      <c r="M97" s="91">
        <v>0.04</v>
      </c>
      <c r="N97" s="91">
        <f>K97/'סכום נכסי הקרן'!$C$42*100</f>
        <v>5.6386427114552854E-3</v>
      </c>
    </row>
    <row r="98" spans="2:14">
      <c r="B98" t="s">
        <v>2381</v>
      </c>
      <c r="C98" t="s">
        <v>2382</v>
      </c>
      <c r="D98" t="s">
        <v>1594</v>
      </c>
      <c r="E98" t="s">
        <v>2383</v>
      </c>
      <c r="F98" t="s">
        <v>1342</v>
      </c>
      <c r="G98" t="s">
        <v>113</v>
      </c>
      <c r="H98" s="91">
        <v>44290</v>
      </c>
      <c r="I98" s="91">
        <v>12164</v>
      </c>
      <c r="J98" s="91">
        <v>0</v>
      </c>
      <c r="K98" s="91">
        <v>23120.71862096</v>
      </c>
      <c r="L98" s="91">
        <v>0</v>
      </c>
      <c r="M98" s="91">
        <v>1.06</v>
      </c>
      <c r="N98" s="91">
        <f>K98/'סכום נכסי הקרן'!$C$42*100</f>
        <v>0.13970387708631207</v>
      </c>
    </row>
    <row r="99" spans="2:14">
      <c r="B99" t="s">
        <v>2381</v>
      </c>
      <c r="C99" t="s">
        <v>2382</v>
      </c>
      <c r="D99" t="s">
        <v>1594</v>
      </c>
      <c r="E99" t="s">
        <v>2383</v>
      </c>
      <c r="F99" t="s">
        <v>1342</v>
      </c>
      <c r="G99" t="s">
        <v>113</v>
      </c>
      <c r="H99" s="91">
        <v>2829</v>
      </c>
      <c r="I99" s="91">
        <v>12126</v>
      </c>
      <c r="J99" s="91">
        <v>0</v>
      </c>
      <c r="K99" s="91">
        <v>1472.209947864</v>
      </c>
      <c r="L99" s="91">
        <v>0.08</v>
      </c>
      <c r="M99" s="91">
        <v>7.0000000000000007E-2</v>
      </c>
      <c r="N99" s="91">
        <f>K99/'סכום נכסי הקרן'!$C$42*100</f>
        <v>8.8956334348183133E-3</v>
      </c>
    </row>
    <row r="100" spans="2:14">
      <c r="B100" t="s">
        <v>2384</v>
      </c>
      <c r="C100" t="s">
        <v>2385</v>
      </c>
      <c r="D100" t="s">
        <v>2022</v>
      </c>
      <c r="E100" t="s">
        <v>2383</v>
      </c>
      <c r="F100" t="s">
        <v>1342</v>
      </c>
      <c r="G100" t="s">
        <v>113</v>
      </c>
      <c r="H100" s="91">
        <v>20849</v>
      </c>
      <c r="I100" s="91">
        <v>7002</v>
      </c>
      <c r="J100" s="91">
        <v>0</v>
      </c>
      <c r="K100" s="91">
        <v>6265.0792993679997</v>
      </c>
      <c r="L100" s="91">
        <v>0.1</v>
      </c>
      <c r="M100" s="91">
        <v>0.28999999999999998</v>
      </c>
      <c r="N100" s="91">
        <f>K100/'סכום נכסי הקרן'!$C$42*100</f>
        <v>3.7855911086666888E-2</v>
      </c>
    </row>
    <row r="101" spans="2:14">
      <c r="B101" t="s">
        <v>2384</v>
      </c>
      <c r="C101" t="s">
        <v>2385</v>
      </c>
      <c r="D101" t="s">
        <v>2022</v>
      </c>
      <c r="E101" t="s">
        <v>2383</v>
      </c>
      <c r="F101" t="s">
        <v>1342</v>
      </c>
      <c r="G101" t="s">
        <v>113</v>
      </c>
      <c r="H101" s="91">
        <v>11924</v>
      </c>
      <c r="I101" s="91">
        <v>7085</v>
      </c>
      <c r="J101" s="91">
        <v>0</v>
      </c>
      <c r="K101" s="91">
        <v>3625.6097706400001</v>
      </c>
      <c r="L101" s="91">
        <v>7.0000000000000007E-2</v>
      </c>
      <c r="M101" s="91">
        <v>0.17</v>
      </c>
      <c r="N101" s="91">
        <f>K101/'סכום נכסי הקרן'!$C$42*100</f>
        <v>2.1907266381471655E-2</v>
      </c>
    </row>
    <row r="102" spans="2:14">
      <c r="B102" t="s">
        <v>2386</v>
      </c>
      <c r="C102" t="s">
        <v>2387</v>
      </c>
      <c r="D102" t="s">
        <v>1594</v>
      </c>
      <c r="E102" t="s">
        <v>2383</v>
      </c>
      <c r="F102" t="s">
        <v>1342</v>
      </c>
      <c r="G102" t="s">
        <v>113</v>
      </c>
      <c r="H102" s="91">
        <v>366836</v>
      </c>
      <c r="I102" s="91">
        <v>3151.5</v>
      </c>
      <c r="J102" s="91">
        <v>0</v>
      </c>
      <c r="K102" s="91">
        <v>49614.486095064</v>
      </c>
      <c r="L102" s="91">
        <v>0</v>
      </c>
      <c r="M102" s="91">
        <v>2.2799999999999998</v>
      </c>
      <c r="N102" s="91">
        <f>K102/'סכום נכסי הקרן'!$C$42*100</f>
        <v>0.29978895469286082</v>
      </c>
    </row>
    <row r="103" spans="2:14">
      <c r="B103" t="s">
        <v>2386</v>
      </c>
      <c r="C103" t="s">
        <v>2387</v>
      </c>
      <c r="D103" t="s">
        <v>1594</v>
      </c>
      <c r="E103" t="s">
        <v>2383</v>
      </c>
      <c r="F103" t="s">
        <v>1342</v>
      </c>
      <c r="G103" t="s">
        <v>113</v>
      </c>
      <c r="H103" s="91">
        <v>23847</v>
      </c>
      <c r="I103" s="91">
        <v>3145</v>
      </c>
      <c r="J103" s="91">
        <v>0</v>
      </c>
      <c r="K103" s="91">
        <v>3218.6491445400002</v>
      </c>
      <c r="L103" s="91">
        <v>0.24</v>
      </c>
      <c r="M103" s="91">
        <v>0.15</v>
      </c>
      <c r="N103" s="91">
        <f>K103/'סכום נכסי הקרן'!$C$42*100</f>
        <v>1.9448260750214927E-2</v>
      </c>
    </row>
    <row r="104" spans="2:14">
      <c r="B104" t="s">
        <v>2388</v>
      </c>
      <c r="C104" t="s">
        <v>2389</v>
      </c>
      <c r="D104" t="s">
        <v>1594</v>
      </c>
      <c r="E104" t="s">
        <v>2390</v>
      </c>
      <c r="F104" t="s">
        <v>1342</v>
      </c>
      <c r="G104" t="s">
        <v>109</v>
      </c>
      <c r="H104" s="91">
        <v>62525</v>
      </c>
      <c r="I104" s="91">
        <v>2513</v>
      </c>
      <c r="J104" s="91">
        <v>0</v>
      </c>
      <c r="K104" s="91">
        <v>5889.0571810000001</v>
      </c>
      <c r="L104" s="91">
        <v>0.13</v>
      </c>
      <c r="M104" s="91">
        <v>0.27</v>
      </c>
      <c r="N104" s="91">
        <f>K104/'סכום נכסי הקרן'!$C$42*100</f>
        <v>3.5583847286772913E-2</v>
      </c>
    </row>
    <row r="105" spans="2:14">
      <c r="B105" t="s">
        <v>2391</v>
      </c>
      <c r="C105" t="s">
        <v>2392</v>
      </c>
      <c r="D105" t="s">
        <v>1594</v>
      </c>
      <c r="E105" t="s">
        <v>2390</v>
      </c>
      <c r="F105" t="s">
        <v>1342</v>
      </c>
      <c r="G105" t="s">
        <v>109</v>
      </c>
      <c r="H105" s="91">
        <v>12650</v>
      </c>
      <c r="I105" s="91">
        <v>2089</v>
      </c>
      <c r="J105" s="91">
        <v>0</v>
      </c>
      <c r="K105" s="91">
        <v>990.44085800000005</v>
      </c>
      <c r="L105" s="91">
        <v>0.23</v>
      </c>
      <c r="M105" s="91">
        <v>0.05</v>
      </c>
      <c r="N105" s="91">
        <f>K105/'סכום נכסי הקרן'!$C$42*100</f>
        <v>5.9846075788429912E-3</v>
      </c>
    </row>
    <row r="106" spans="2:14">
      <c r="B106" t="s">
        <v>2393</v>
      </c>
      <c r="C106" t="s">
        <v>2389</v>
      </c>
      <c r="D106" t="s">
        <v>1594</v>
      </c>
      <c r="E106" t="s">
        <v>2394</v>
      </c>
      <c r="F106" t="s">
        <v>1342</v>
      </c>
      <c r="G106" t="s">
        <v>109</v>
      </c>
      <c r="H106" s="91">
        <v>124752</v>
      </c>
      <c r="I106" s="91">
        <v>2517</v>
      </c>
      <c r="J106" s="91">
        <v>0</v>
      </c>
      <c r="K106" s="91">
        <v>11768.749384320001</v>
      </c>
      <c r="L106" s="91">
        <v>0.14000000000000001</v>
      </c>
      <c r="M106" s="91">
        <v>0.54</v>
      </c>
      <c r="N106" s="91">
        <f>K106/'סכום נכסי הקרן'!$C$42*100</f>
        <v>7.111110793745673E-2</v>
      </c>
    </row>
    <row r="107" spans="2:14">
      <c r="B107" t="s">
        <v>2395</v>
      </c>
      <c r="C107" t="s">
        <v>2396</v>
      </c>
      <c r="D107" t="s">
        <v>1594</v>
      </c>
      <c r="E107" t="s">
        <v>2397</v>
      </c>
      <c r="F107" t="s">
        <v>1342</v>
      </c>
      <c r="G107" t="s">
        <v>109</v>
      </c>
      <c r="H107" s="91">
        <v>608661</v>
      </c>
      <c r="I107" s="91">
        <v>2382</v>
      </c>
      <c r="J107" s="91">
        <v>0</v>
      </c>
      <c r="K107" s="91">
        <v>54339.647214960001</v>
      </c>
      <c r="L107" s="91">
        <v>0.08</v>
      </c>
      <c r="M107" s="91">
        <v>2.5</v>
      </c>
      <c r="N107" s="91">
        <f>K107/'סכום נכסי הקרן'!$C$42*100</f>
        <v>0.32834011433149501</v>
      </c>
    </row>
    <row r="108" spans="2:14">
      <c r="B108" t="s">
        <v>2398</v>
      </c>
      <c r="C108" t="s">
        <v>2399</v>
      </c>
      <c r="D108" t="s">
        <v>1594</v>
      </c>
      <c r="E108" t="s">
        <v>2400</v>
      </c>
      <c r="F108" t="s">
        <v>1342</v>
      </c>
      <c r="G108" t="s">
        <v>119</v>
      </c>
      <c r="H108" s="91">
        <v>296438</v>
      </c>
      <c r="I108" s="91">
        <v>3084</v>
      </c>
      <c r="J108" s="91">
        <v>0</v>
      </c>
      <c r="K108" s="91">
        <v>25156.448431463999</v>
      </c>
      <c r="L108" s="91">
        <v>0</v>
      </c>
      <c r="M108" s="91">
        <v>1.1599999999999999</v>
      </c>
      <c r="N108" s="91">
        <f>K108/'סכום נכסי הקרן'!$C$42*100</f>
        <v>0.15200450458366724</v>
      </c>
    </row>
    <row r="109" spans="2:14">
      <c r="B109" t="s">
        <v>2398</v>
      </c>
      <c r="C109" t="s">
        <v>2399</v>
      </c>
      <c r="D109" t="s">
        <v>1594</v>
      </c>
      <c r="E109" t="s">
        <v>2400</v>
      </c>
      <c r="F109" t="s">
        <v>1342</v>
      </c>
      <c r="G109" t="s">
        <v>119</v>
      </c>
      <c r="H109" s="91">
        <v>45675</v>
      </c>
      <c r="I109" s="91">
        <v>3084</v>
      </c>
      <c r="J109" s="91">
        <v>0</v>
      </c>
      <c r="K109" s="91">
        <v>3876.0913989000001</v>
      </c>
      <c r="L109" s="91">
        <v>0.08</v>
      </c>
      <c r="M109" s="91">
        <v>0.18</v>
      </c>
      <c r="N109" s="91">
        <f>K109/'סכום נכסי הקרן'!$C$42*100</f>
        <v>2.3420768413155539E-2</v>
      </c>
    </row>
    <row r="110" spans="2:14">
      <c r="B110" t="s">
        <v>2401</v>
      </c>
      <c r="C110" t="s">
        <v>2402</v>
      </c>
      <c r="D110" t="s">
        <v>1521</v>
      </c>
      <c r="E110" t="s">
        <v>2403</v>
      </c>
      <c r="F110" t="s">
        <v>1342</v>
      </c>
      <c r="G110" t="s">
        <v>109</v>
      </c>
      <c r="H110" s="91">
        <v>3268</v>
      </c>
      <c r="I110" s="91">
        <v>8651</v>
      </c>
      <c r="J110" s="91">
        <v>0</v>
      </c>
      <c r="K110" s="91">
        <v>1059.6146206400001</v>
      </c>
      <c r="L110" s="91">
        <v>0</v>
      </c>
      <c r="M110" s="91">
        <v>0.05</v>
      </c>
      <c r="N110" s="91">
        <f>K110/'סכום נכסי הקרן'!$C$42*100</f>
        <v>6.4025808690285121E-3</v>
      </c>
    </row>
    <row r="111" spans="2:14">
      <c r="B111" t="s">
        <v>2404</v>
      </c>
      <c r="C111" t="s">
        <v>2402</v>
      </c>
      <c r="D111" t="s">
        <v>1521</v>
      </c>
      <c r="E111" t="s">
        <v>2403</v>
      </c>
      <c r="F111" t="s">
        <v>1342</v>
      </c>
      <c r="G111" t="s">
        <v>109</v>
      </c>
      <c r="H111" s="91">
        <v>46350</v>
      </c>
      <c r="I111" s="91">
        <v>8646</v>
      </c>
      <c r="J111" s="91">
        <v>0</v>
      </c>
      <c r="K111" s="91">
        <v>15019.813908</v>
      </c>
      <c r="L111" s="91">
        <v>0.02</v>
      </c>
      <c r="M111" s="91">
        <v>0.69</v>
      </c>
      <c r="N111" s="91">
        <f>K111/'סכום נכסי הקרן'!$C$42*100</f>
        <v>9.0755234318724121E-2</v>
      </c>
    </row>
    <row r="112" spans="2:14">
      <c r="B112" t="s">
        <v>2405</v>
      </c>
      <c r="C112" t="s">
        <v>2406</v>
      </c>
      <c r="D112" t="s">
        <v>1594</v>
      </c>
      <c r="E112" t="s">
        <v>2407</v>
      </c>
      <c r="F112" t="s">
        <v>1342</v>
      </c>
      <c r="G112" t="s">
        <v>109</v>
      </c>
      <c r="H112" s="91">
        <v>14769</v>
      </c>
      <c r="I112" s="91">
        <v>24534</v>
      </c>
      <c r="J112" s="91">
        <v>0</v>
      </c>
      <c r="K112" s="91">
        <v>13580.60237208</v>
      </c>
      <c r="L112" s="91">
        <v>0.01</v>
      </c>
      <c r="M112" s="91">
        <v>0.63</v>
      </c>
      <c r="N112" s="91">
        <f>K112/'סכום נכסי הקרן'!$C$42*100</f>
        <v>8.2058989413382077E-2</v>
      </c>
    </row>
    <row r="113" spans="2:14">
      <c r="B113" t="s">
        <v>2405</v>
      </c>
      <c r="C113" t="s">
        <v>2406</v>
      </c>
      <c r="D113" t="s">
        <v>1594</v>
      </c>
      <c r="E113" t="s">
        <v>2407</v>
      </c>
      <c r="F113" t="s">
        <v>1342</v>
      </c>
      <c r="G113" t="s">
        <v>109</v>
      </c>
      <c r="H113" s="91">
        <v>34802</v>
      </c>
      <c r="I113" s="91">
        <v>24534</v>
      </c>
      <c r="J113" s="91">
        <v>0</v>
      </c>
      <c r="K113" s="91">
        <v>32001.633404640001</v>
      </c>
      <c r="L113" s="91">
        <v>0.04</v>
      </c>
      <c r="M113" s="91">
        <v>1.47</v>
      </c>
      <c r="N113" s="91">
        <f>K113/'סכום נכסי הקרן'!$C$42*100</f>
        <v>0.19336562729802445</v>
      </c>
    </row>
    <row r="114" spans="2:14">
      <c r="B114" t="s">
        <v>2408</v>
      </c>
      <c r="C114" t="s">
        <v>2409</v>
      </c>
      <c r="D114" t="s">
        <v>1594</v>
      </c>
      <c r="E114" t="s">
        <v>2410</v>
      </c>
      <c r="F114" t="s">
        <v>1342</v>
      </c>
      <c r="G114" t="s">
        <v>109</v>
      </c>
      <c r="H114" s="91">
        <v>108434</v>
      </c>
      <c r="I114" s="91">
        <v>4715</v>
      </c>
      <c r="J114" s="91">
        <v>0</v>
      </c>
      <c r="K114" s="91">
        <v>19162.2612988</v>
      </c>
      <c r="L114" s="91">
        <v>0.02</v>
      </c>
      <c r="M114" s="91">
        <v>0.88</v>
      </c>
      <c r="N114" s="91">
        <f>K114/'סכום נכסי הקרן'!$C$42*100</f>
        <v>0.11578542350134773</v>
      </c>
    </row>
    <row r="115" spans="2:14">
      <c r="B115" t="s">
        <v>2411</v>
      </c>
      <c r="C115" t="s">
        <v>2412</v>
      </c>
      <c r="D115" t="s">
        <v>1594</v>
      </c>
      <c r="E115" t="s">
        <v>2410</v>
      </c>
      <c r="F115" t="s">
        <v>1342</v>
      </c>
      <c r="G115" t="s">
        <v>109</v>
      </c>
      <c r="H115" s="91">
        <v>940</v>
      </c>
      <c r="I115" s="91">
        <v>2596</v>
      </c>
      <c r="J115" s="91">
        <v>0</v>
      </c>
      <c r="K115" s="91">
        <v>91.460195200000001</v>
      </c>
      <c r="L115" s="91">
        <v>0</v>
      </c>
      <c r="M115" s="91">
        <v>0</v>
      </c>
      <c r="N115" s="91">
        <f>K115/'סכום נכסי הקרן'!$C$42*100</f>
        <v>5.5263610435220885E-4</v>
      </c>
    </row>
    <row r="116" spans="2:14">
      <c r="B116" t="s">
        <v>2413</v>
      </c>
      <c r="C116" t="s">
        <v>2414</v>
      </c>
      <c r="D116" t="s">
        <v>1594</v>
      </c>
      <c r="E116" t="s">
        <v>2415</v>
      </c>
      <c r="F116" t="s">
        <v>1342</v>
      </c>
      <c r="G116" t="s">
        <v>109</v>
      </c>
      <c r="H116" s="91">
        <v>1126</v>
      </c>
      <c r="I116" s="91">
        <v>3004</v>
      </c>
      <c r="J116" s="91">
        <v>0</v>
      </c>
      <c r="K116" s="91">
        <v>126.77624992</v>
      </c>
      <c r="L116" s="91">
        <v>0</v>
      </c>
      <c r="M116" s="91">
        <v>0.01</v>
      </c>
      <c r="N116" s="91">
        <f>K116/'סכום נכסי הקרן'!$C$42*100</f>
        <v>7.660286830458332E-4</v>
      </c>
    </row>
    <row r="117" spans="2:14">
      <c r="B117" t="s">
        <v>2416</v>
      </c>
      <c r="C117" t="s">
        <v>2414</v>
      </c>
      <c r="D117" t="s">
        <v>1594</v>
      </c>
      <c r="E117" t="s">
        <v>2415</v>
      </c>
      <c r="F117" t="s">
        <v>1342</v>
      </c>
      <c r="G117" t="s">
        <v>109</v>
      </c>
      <c r="H117" s="91">
        <v>16029</v>
      </c>
      <c r="I117" s="91">
        <v>2997</v>
      </c>
      <c r="J117" s="91">
        <v>0</v>
      </c>
      <c r="K117" s="91">
        <v>1800.4984592400001</v>
      </c>
      <c r="L117" s="91">
        <v>0</v>
      </c>
      <c r="M117" s="91">
        <v>0.08</v>
      </c>
      <c r="N117" s="91">
        <f>K117/'סכום נכסי הקרן'!$C$42*100</f>
        <v>1.0879273242646087E-2</v>
      </c>
    </row>
    <row r="118" spans="2:14">
      <c r="B118" t="s">
        <v>2417</v>
      </c>
      <c r="C118" t="s">
        <v>2418</v>
      </c>
      <c r="D118" t="s">
        <v>1594</v>
      </c>
      <c r="E118" t="s">
        <v>2419</v>
      </c>
      <c r="F118" t="s">
        <v>1342</v>
      </c>
      <c r="G118" t="s">
        <v>109</v>
      </c>
      <c r="H118" s="91">
        <v>17894</v>
      </c>
      <c r="I118" s="91">
        <v>19866</v>
      </c>
      <c r="J118" s="91">
        <v>0</v>
      </c>
      <c r="K118" s="91">
        <v>13323.473005919999</v>
      </c>
      <c r="L118" s="91">
        <v>0</v>
      </c>
      <c r="M118" s="91">
        <v>0.61</v>
      </c>
      <c r="N118" s="91">
        <f>K118/'סכום נכסי הקרן'!$C$42*100</f>
        <v>8.0505319306747369E-2</v>
      </c>
    </row>
    <row r="119" spans="2:14">
      <c r="B119" t="s">
        <v>2417</v>
      </c>
      <c r="C119" t="s">
        <v>2418</v>
      </c>
      <c r="D119" t="s">
        <v>1594</v>
      </c>
      <c r="E119" t="s">
        <v>2419</v>
      </c>
      <c r="F119" t="s">
        <v>1342</v>
      </c>
      <c r="G119" t="s">
        <v>109</v>
      </c>
      <c r="H119" s="91">
        <v>1035</v>
      </c>
      <c r="I119" s="91">
        <v>19981</v>
      </c>
      <c r="J119" s="91">
        <v>0</v>
      </c>
      <c r="K119" s="91">
        <v>775.0989558</v>
      </c>
      <c r="L119" s="91">
        <v>0.01</v>
      </c>
      <c r="M119" s="91">
        <v>0.04</v>
      </c>
      <c r="N119" s="91">
        <f>K119/'סכום נכסי הקרן'!$C$42*100</f>
        <v>4.6834326833010845E-3</v>
      </c>
    </row>
    <row r="120" spans="2:14">
      <c r="B120" t="s">
        <v>2420</v>
      </c>
      <c r="C120" t="s">
        <v>2421</v>
      </c>
      <c r="D120" t="s">
        <v>1594</v>
      </c>
      <c r="E120" t="s">
        <v>2422</v>
      </c>
      <c r="F120" t="s">
        <v>1342</v>
      </c>
      <c r="G120" t="s">
        <v>109</v>
      </c>
      <c r="H120" s="91">
        <v>7399</v>
      </c>
      <c r="I120" s="91">
        <v>16420</v>
      </c>
      <c r="J120" s="91">
        <v>0</v>
      </c>
      <c r="K120" s="91">
        <v>4553.5044183999998</v>
      </c>
      <c r="L120" s="91">
        <v>0.17</v>
      </c>
      <c r="M120" s="91">
        <v>0.21</v>
      </c>
      <c r="N120" s="91">
        <f>K120/'סכום נכסי הקרן'!$C$42*100</f>
        <v>2.7513946776872245E-2</v>
      </c>
    </row>
    <row r="121" spans="2:14">
      <c r="B121" t="s">
        <v>2420</v>
      </c>
      <c r="C121" t="s">
        <v>2421</v>
      </c>
      <c r="D121" t="s">
        <v>1594</v>
      </c>
      <c r="E121" t="s">
        <v>2422</v>
      </c>
      <c r="F121" t="s">
        <v>1342</v>
      </c>
      <c r="G121" t="s">
        <v>109</v>
      </c>
      <c r="H121" s="91">
        <v>516</v>
      </c>
      <c r="I121" s="91">
        <v>16501</v>
      </c>
      <c r="J121" s="91">
        <v>0</v>
      </c>
      <c r="K121" s="91">
        <v>319.12405968000002</v>
      </c>
      <c r="L121" s="91">
        <v>0.01</v>
      </c>
      <c r="M121" s="91">
        <v>0.01</v>
      </c>
      <c r="N121" s="91">
        <f>K121/'סכום נכסי הקרן'!$C$42*100</f>
        <v>1.9282648234126777E-3</v>
      </c>
    </row>
    <row r="122" spans="2:14">
      <c r="B122" t="s">
        <v>2423</v>
      </c>
      <c r="C122" t="s">
        <v>2362</v>
      </c>
      <c r="D122" t="s">
        <v>1594</v>
      </c>
      <c r="E122" t="s">
        <v>2424</v>
      </c>
      <c r="F122" t="s">
        <v>1342</v>
      </c>
      <c r="G122" t="s">
        <v>109</v>
      </c>
      <c r="H122" s="91">
        <v>1328</v>
      </c>
      <c r="I122" s="91">
        <v>17286</v>
      </c>
      <c r="J122" s="91">
        <v>0</v>
      </c>
      <c r="K122" s="91">
        <v>860.38368384</v>
      </c>
      <c r="L122" s="91">
        <v>0</v>
      </c>
      <c r="M122" s="91">
        <v>0.04</v>
      </c>
      <c r="N122" s="91">
        <f>K122/'סכום נכסי הקרן'!$C$42*100</f>
        <v>5.198754346038616E-3</v>
      </c>
    </row>
    <row r="123" spans="2:14">
      <c r="B123" t="s">
        <v>2425</v>
      </c>
      <c r="C123" t="s">
        <v>2426</v>
      </c>
      <c r="D123" t="s">
        <v>1594</v>
      </c>
      <c r="E123" t="s">
        <v>2427</v>
      </c>
      <c r="F123" t="s">
        <v>1342</v>
      </c>
      <c r="G123" t="s">
        <v>113</v>
      </c>
      <c r="H123" s="91">
        <v>219</v>
      </c>
      <c r="I123" s="91">
        <v>9434</v>
      </c>
      <c r="J123" s="91">
        <v>0</v>
      </c>
      <c r="K123" s="91">
        <v>88.666430136000002</v>
      </c>
      <c r="L123" s="91">
        <v>0</v>
      </c>
      <c r="M123" s="91">
        <v>0</v>
      </c>
      <c r="N123" s="91">
        <f>K123/'סכום נכסי הקרן'!$C$42*100</f>
        <v>5.3575514933053997E-4</v>
      </c>
    </row>
    <row r="124" spans="2:14">
      <c r="B124" t="s">
        <v>2425</v>
      </c>
      <c r="C124" t="s">
        <v>2426</v>
      </c>
      <c r="D124" t="s">
        <v>1594</v>
      </c>
      <c r="E124" t="s">
        <v>2427</v>
      </c>
      <c r="F124" t="s">
        <v>1342</v>
      </c>
      <c r="G124" t="s">
        <v>113</v>
      </c>
      <c r="H124" s="91">
        <v>6939</v>
      </c>
      <c r="I124" s="91">
        <v>9345</v>
      </c>
      <c r="J124" s="91">
        <v>0</v>
      </c>
      <c r="K124" s="91">
        <v>2782.8860887800001</v>
      </c>
      <c r="L124" s="91">
        <v>0</v>
      </c>
      <c r="M124" s="91">
        <v>0.13</v>
      </c>
      <c r="N124" s="91">
        <f>K124/'סכום נכסי הקרן'!$C$42*100</f>
        <v>1.6815220256159419E-2</v>
      </c>
    </row>
    <row r="125" spans="2:14">
      <c r="B125" t="s">
        <v>2428</v>
      </c>
      <c r="C125" t="s">
        <v>2429</v>
      </c>
      <c r="D125" t="s">
        <v>1594</v>
      </c>
      <c r="E125" t="s">
        <v>2427</v>
      </c>
      <c r="F125" t="s">
        <v>1342</v>
      </c>
      <c r="G125" t="s">
        <v>113</v>
      </c>
      <c r="H125" s="91">
        <v>13955</v>
      </c>
      <c r="I125" s="91">
        <v>5171</v>
      </c>
      <c r="J125" s="91">
        <v>0</v>
      </c>
      <c r="K125" s="91">
        <v>3096.8745653800001</v>
      </c>
      <c r="L125" s="91">
        <v>0</v>
      </c>
      <c r="M125" s="91">
        <v>0.14000000000000001</v>
      </c>
      <c r="N125" s="91">
        <f>K125/'סכום נכסי הקרן'!$C$42*100</f>
        <v>1.8712453999650366E-2</v>
      </c>
    </row>
    <row r="126" spans="2:14">
      <c r="B126" t="s">
        <v>2428</v>
      </c>
      <c r="C126" t="s">
        <v>2429</v>
      </c>
      <c r="D126" t="s">
        <v>1594</v>
      </c>
      <c r="E126" t="s">
        <v>2427</v>
      </c>
      <c r="F126" t="s">
        <v>1342</v>
      </c>
      <c r="G126" t="s">
        <v>113</v>
      </c>
      <c r="H126" s="91">
        <v>1042</v>
      </c>
      <c r="I126" s="91">
        <v>5171</v>
      </c>
      <c r="J126" s="91">
        <v>0</v>
      </c>
      <c r="K126" s="91">
        <v>231.239218712</v>
      </c>
      <c r="L126" s="91">
        <v>0.01</v>
      </c>
      <c r="M126" s="91">
        <v>0.01</v>
      </c>
      <c r="N126" s="91">
        <f>K126/'סכום נכסי הקרן'!$C$42*100</f>
        <v>1.3972323230122309E-3</v>
      </c>
    </row>
    <row r="127" spans="2:14">
      <c r="B127" t="s">
        <v>2430</v>
      </c>
      <c r="C127" t="s">
        <v>2431</v>
      </c>
      <c r="D127" t="s">
        <v>1594</v>
      </c>
      <c r="E127" t="s">
        <v>2432</v>
      </c>
      <c r="F127" t="s">
        <v>1342</v>
      </c>
      <c r="G127" t="s">
        <v>116</v>
      </c>
      <c r="H127" s="91">
        <v>750865</v>
      </c>
      <c r="I127" s="91">
        <v>664.7</v>
      </c>
      <c r="J127" s="91">
        <v>0</v>
      </c>
      <c r="K127" s="91">
        <v>23923.857746277001</v>
      </c>
      <c r="L127" s="91">
        <v>0.09</v>
      </c>
      <c r="M127" s="91">
        <v>1.1000000000000001</v>
      </c>
      <c r="N127" s="91">
        <f>K127/'סכום נכסי הקרן'!$C$42*100</f>
        <v>0.1445567387765529</v>
      </c>
    </row>
    <row r="128" spans="2:14">
      <c r="B128" t="s">
        <v>2433</v>
      </c>
      <c r="C128" t="s">
        <v>2431</v>
      </c>
      <c r="D128" t="s">
        <v>1594</v>
      </c>
      <c r="E128" t="s">
        <v>2432</v>
      </c>
      <c r="F128" t="s">
        <v>1342</v>
      </c>
      <c r="G128" t="s">
        <v>116</v>
      </c>
      <c r="H128" s="91">
        <v>106738</v>
      </c>
      <c r="I128" s="91">
        <v>665.4</v>
      </c>
      <c r="J128" s="91">
        <v>0</v>
      </c>
      <c r="K128" s="91">
        <v>3404.4387808967999</v>
      </c>
      <c r="L128" s="91">
        <v>0.02</v>
      </c>
      <c r="M128" s="91">
        <v>0.16</v>
      </c>
      <c r="N128" s="91">
        <f>K128/'סכום נכסי הקרן'!$C$42*100</f>
        <v>2.0570869997229031E-2</v>
      </c>
    </row>
    <row r="129" spans="2:14">
      <c r="B129" t="s">
        <v>2434</v>
      </c>
      <c r="C129" t="s">
        <v>2435</v>
      </c>
      <c r="D129" t="s">
        <v>1594</v>
      </c>
      <c r="E129" t="s">
        <v>2436</v>
      </c>
      <c r="F129" t="s">
        <v>1342</v>
      </c>
      <c r="G129" t="s">
        <v>109</v>
      </c>
      <c r="H129" s="91">
        <v>332820</v>
      </c>
      <c r="I129" s="91">
        <v>2304</v>
      </c>
      <c r="J129" s="91">
        <v>0</v>
      </c>
      <c r="K129" s="91">
        <v>28740.3116544</v>
      </c>
      <c r="L129" s="91">
        <v>2.4700000000000002</v>
      </c>
      <c r="M129" s="91">
        <v>1.32</v>
      </c>
      <c r="N129" s="91">
        <f>K129/'סכום נכסי הקרן'!$C$42*100</f>
        <v>0.1736595229850986</v>
      </c>
    </row>
    <row r="130" spans="2:14">
      <c r="B130" t="s">
        <v>2437</v>
      </c>
      <c r="C130" t="s">
        <v>2435</v>
      </c>
      <c r="D130" t="s">
        <v>1594</v>
      </c>
      <c r="E130" t="s">
        <v>2436</v>
      </c>
      <c r="F130" t="s">
        <v>1342</v>
      </c>
      <c r="G130" t="s">
        <v>109</v>
      </c>
      <c r="H130" s="91">
        <v>153499</v>
      </c>
      <c r="I130" s="91">
        <v>2303</v>
      </c>
      <c r="J130" s="91">
        <v>0</v>
      </c>
      <c r="K130" s="91">
        <v>13249.48722356</v>
      </c>
      <c r="L130" s="91">
        <v>1.25</v>
      </c>
      <c r="M130" s="91">
        <v>0.61</v>
      </c>
      <c r="N130" s="91">
        <f>K130/'סכום נכסי הקרן'!$C$42*100</f>
        <v>8.0058270025347184E-2</v>
      </c>
    </row>
    <row r="131" spans="2:14">
      <c r="B131" t="s">
        <v>2438</v>
      </c>
      <c r="C131" t="s">
        <v>2439</v>
      </c>
      <c r="D131" t="s">
        <v>1594</v>
      </c>
      <c r="E131" t="s">
        <v>2440</v>
      </c>
      <c r="F131" t="s">
        <v>1342</v>
      </c>
      <c r="G131" t="s">
        <v>109</v>
      </c>
      <c r="H131" s="91">
        <v>32494</v>
      </c>
      <c r="I131" s="91">
        <v>2809</v>
      </c>
      <c r="J131" s="91">
        <v>0</v>
      </c>
      <c r="K131" s="91">
        <v>3421.01121208</v>
      </c>
      <c r="L131" s="91">
        <v>0.09</v>
      </c>
      <c r="M131" s="91">
        <v>0.16</v>
      </c>
      <c r="N131" s="91">
        <f>K131/'סכום נכסי הקרן'!$C$42*100</f>
        <v>2.067100671559817E-2</v>
      </c>
    </row>
    <row r="132" spans="2:14">
      <c r="B132" t="s">
        <v>2441</v>
      </c>
      <c r="C132" t="s">
        <v>2442</v>
      </c>
      <c r="D132" t="s">
        <v>1594</v>
      </c>
      <c r="E132" t="s">
        <v>2443</v>
      </c>
      <c r="F132" t="s">
        <v>1342</v>
      </c>
      <c r="G132" t="s">
        <v>109</v>
      </c>
      <c r="H132" s="91">
        <v>570488</v>
      </c>
      <c r="I132" s="91">
        <v>623.75</v>
      </c>
      <c r="J132" s="91">
        <v>0</v>
      </c>
      <c r="K132" s="91">
        <v>13336.954037199999</v>
      </c>
      <c r="L132" s="91">
        <v>0</v>
      </c>
      <c r="M132" s="91">
        <v>0.61</v>
      </c>
      <c r="N132" s="91">
        <f>K132/'סכום נכסי הקרן'!$C$42*100</f>
        <v>8.0586776651037292E-2</v>
      </c>
    </row>
    <row r="133" spans="2:14">
      <c r="B133" t="s">
        <v>2441</v>
      </c>
      <c r="C133" t="s">
        <v>2442</v>
      </c>
      <c r="D133" t="s">
        <v>1594</v>
      </c>
      <c r="E133" t="s">
        <v>2443</v>
      </c>
      <c r="F133" t="s">
        <v>1342</v>
      </c>
      <c r="G133" t="s">
        <v>109</v>
      </c>
      <c r="H133" s="91">
        <v>31059</v>
      </c>
      <c r="I133" s="91">
        <v>623.75</v>
      </c>
      <c r="J133" s="91">
        <v>0</v>
      </c>
      <c r="K133" s="91">
        <v>726.10196084999995</v>
      </c>
      <c r="L133" s="91">
        <v>0.02</v>
      </c>
      <c r="M133" s="91">
        <v>0.03</v>
      </c>
      <c r="N133" s="91">
        <f>K133/'סכום נכסי הקרן'!$C$42*100</f>
        <v>4.3873748369896775E-3</v>
      </c>
    </row>
    <row r="134" spans="2:14">
      <c r="B134" t="s">
        <v>2444</v>
      </c>
      <c r="C134" t="s">
        <v>2445</v>
      </c>
      <c r="D134" t="s">
        <v>1594</v>
      </c>
      <c r="E134" t="s">
        <v>2446</v>
      </c>
      <c r="F134" t="s">
        <v>1342</v>
      </c>
      <c r="G134" t="s">
        <v>109</v>
      </c>
      <c r="H134" s="91">
        <v>21859</v>
      </c>
      <c r="I134" s="91">
        <v>9643</v>
      </c>
      <c r="J134" s="91">
        <v>0</v>
      </c>
      <c r="K134" s="91">
        <v>7900.2719107599996</v>
      </c>
      <c r="L134" s="91">
        <v>0.03</v>
      </c>
      <c r="M134" s="91">
        <v>0.36</v>
      </c>
      <c r="N134" s="91">
        <f>K134/'סכום נכסי הקרן'!$C$42*100</f>
        <v>4.7736345658767936E-2</v>
      </c>
    </row>
    <row r="135" spans="2:14">
      <c r="B135" t="s">
        <v>2444</v>
      </c>
      <c r="C135" t="s">
        <v>2445</v>
      </c>
      <c r="D135" t="s">
        <v>1594</v>
      </c>
      <c r="E135" t="s">
        <v>2446</v>
      </c>
      <c r="F135" t="s">
        <v>1342</v>
      </c>
      <c r="G135" t="s">
        <v>109</v>
      </c>
      <c r="H135" s="91">
        <v>1503</v>
      </c>
      <c r="I135" s="91">
        <v>9643</v>
      </c>
      <c r="J135" s="91">
        <v>0</v>
      </c>
      <c r="K135" s="91">
        <v>543.21371892000002</v>
      </c>
      <c r="L135" s="91">
        <v>0.01</v>
      </c>
      <c r="M135" s="91">
        <v>0.03</v>
      </c>
      <c r="N135" s="91">
        <f>K135/'סכום נכסי הקרן'!$C$42*100</f>
        <v>3.2822968811532191E-3</v>
      </c>
    </row>
    <row r="136" spans="2:14">
      <c r="B136" t="s">
        <v>2447</v>
      </c>
      <c r="C136" t="s">
        <v>2448</v>
      </c>
      <c r="D136" t="s">
        <v>1594</v>
      </c>
      <c r="E136" t="s">
        <v>2449</v>
      </c>
      <c r="F136" t="s">
        <v>1342</v>
      </c>
      <c r="G136" t="s">
        <v>109</v>
      </c>
      <c r="H136" s="91">
        <v>9518</v>
      </c>
      <c r="I136" s="91">
        <v>17267</v>
      </c>
      <c r="J136" s="91">
        <v>0</v>
      </c>
      <c r="K136" s="91">
        <v>6159.7370288800003</v>
      </c>
      <c r="L136" s="91">
        <v>0</v>
      </c>
      <c r="M136" s="91">
        <v>0.28000000000000003</v>
      </c>
      <c r="N136" s="91">
        <f>K136/'סכום נכסי הקרן'!$C$42*100</f>
        <v>3.7219394382773989E-2</v>
      </c>
    </row>
    <row r="137" spans="2:14">
      <c r="B137" t="s">
        <v>2447</v>
      </c>
      <c r="C137" t="s">
        <v>2448</v>
      </c>
      <c r="D137" t="s">
        <v>1594</v>
      </c>
      <c r="E137" t="s">
        <v>2449</v>
      </c>
      <c r="F137" t="s">
        <v>1342</v>
      </c>
      <c r="G137" t="s">
        <v>109</v>
      </c>
      <c r="H137" s="91">
        <v>671</v>
      </c>
      <c r="I137" s="91">
        <v>17352.5</v>
      </c>
      <c r="J137" s="91">
        <v>0</v>
      </c>
      <c r="K137" s="91">
        <v>436.39941069999998</v>
      </c>
      <c r="L137" s="91">
        <v>0.01</v>
      </c>
      <c r="M137" s="91">
        <v>0.02</v>
      </c>
      <c r="N137" s="91">
        <f>K137/'סכום נכסי הקרן'!$C$42*100</f>
        <v>2.6368855844170302E-3</v>
      </c>
    </row>
    <row r="138" spans="2:14">
      <c r="B138" t="s">
        <v>2450</v>
      </c>
      <c r="C138" t="s">
        <v>2451</v>
      </c>
      <c r="D138" t="s">
        <v>1594</v>
      </c>
      <c r="E138" t="s">
        <v>2452</v>
      </c>
      <c r="F138" t="s">
        <v>1342</v>
      </c>
      <c r="G138" t="s">
        <v>109</v>
      </c>
      <c r="H138" s="91">
        <v>1198775</v>
      </c>
      <c r="I138" s="91">
        <v>4715</v>
      </c>
      <c r="J138" s="91">
        <v>0</v>
      </c>
      <c r="K138" s="91">
        <v>211845.360205</v>
      </c>
      <c r="L138" s="91">
        <v>0</v>
      </c>
      <c r="M138" s="91">
        <v>9.75</v>
      </c>
      <c r="N138" s="91">
        <f>K138/'סכום נכסי הקרן'!$C$42*100</f>
        <v>1.2800475040838495</v>
      </c>
    </row>
    <row r="139" spans="2:14">
      <c r="B139" t="s">
        <v>2453</v>
      </c>
      <c r="C139" t="s">
        <v>2454</v>
      </c>
      <c r="D139" t="s">
        <v>1594</v>
      </c>
      <c r="E139" t="s">
        <v>2455</v>
      </c>
      <c r="F139" t="s">
        <v>1342</v>
      </c>
      <c r="G139" t="s">
        <v>113</v>
      </c>
      <c r="H139" s="91">
        <v>113038</v>
      </c>
      <c r="I139" s="91">
        <v>2581</v>
      </c>
      <c r="J139" s="91">
        <v>0</v>
      </c>
      <c r="K139" s="91">
        <v>12520.789263447999</v>
      </c>
      <c r="L139" s="91">
        <v>0</v>
      </c>
      <c r="M139" s="91">
        <v>0.57999999999999996</v>
      </c>
      <c r="N139" s="91">
        <f>K139/'סכום נכסי הקרן'!$C$42*100</f>
        <v>7.5655209206976035E-2</v>
      </c>
    </row>
    <row r="140" spans="2:14">
      <c r="B140" t="s">
        <v>2456</v>
      </c>
      <c r="C140" t="s">
        <v>2454</v>
      </c>
      <c r="D140" t="s">
        <v>1594</v>
      </c>
      <c r="E140" t="s">
        <v>2455</v>
      </c>
      <c r="F140" t="s">
        <v>1342</v>
      </c>
      <c r="G140" t="s">
        <v>113</v>
      </c>
      <c r="H140" s="91">
        <v>8438</v>
      </c>
      <c r="I140" s="91">
        <v>2576</v>
      </c>
      <c r="J140" s="91">
        <v>0</v>
      </c>
      <c r="K140" s="91">
        <v>932.83453580800006</v>
      </c>
      <c r="L140" s="91">
        <v>0</v>
      </c>
      <c r="M140" s="91">
        <v>0.04</v>
      </c>
      <c r="N140" s="91">
        <f>K140/'סכום נכסי הקרן'!$C$42*100</f>
        <v>5.6365290140353236E-3</v>
      </c>
    </row>
    <row r="141" spans="2:14">
      <c r="B141" t="s">
        <v>2457</v>
      </c>
      <c r="C141" t="s">
        <v>2458</v>
      </c>
      <c r="D141" t="s">
        <v>1594</v>
      </c>
      <c r="E141" t="s">
        <v>2459</v>
      </c>
      <c r="F141" t="s">
        <v>1342</v>
      </c>
      <c r="G141" t="s">
        <v>113</v>
      </c>
      <c r="H141" s="91">
        <v>43322</v>
      </c>
      <c r="I141" s="91">
        <v>4124</v>
      </c>
      <c r="J141" s="91">
        <v>0</v>
      </c>
      <c r="K141" s="91">
        <v>7667.369470048</v>
      </c>
      <c r="L141" s="91">
        <v>0.95</v>
      </c>
      <c r="M141" s="91">
        <v>0.35</v>
      </c>
      <c r="N141" s="91">
        <f>K141/'סכום נכסי הקרן'!$C$42*100</f>
        <v>4.6329063537318881E-2</v>
      </c>
    </row>
    <row r="142" spans="2:14">
      <c r="B142" t="s">
        <v>2457</v>
      </c>
      <c r="C142" t="s">
        <v>2458</v>
      </c>
      <c r="D142" t="s">
        <v>1594</v>
      </c>
      <c r="E142" t="s">
        <v>2459</v>
      </c>
      <c r="F142" t="s">
        <v>1342</v>
      </c>
      <c r="G142" t="s">
        <v>113</v>
      </c>
      <c r="H142" s="91">
        <v>2861</v>
      </c>
      <c r="I142" s="91">
        <v>4107</v>
      </c>
      <c r="J142" s="91">
        <v>0</v>
      </c>
      <c r="K142" s="91">
        <v>504.26845033199999</v>
      </c>
      <c r="L142" s="91">
        <v>0.23</v>
      </c>
      <c r="M142" s="91">
        <v>0.02</v>
      </c>
      <c r="N142" s="91">
        <f>K142/'סכום נכסי הקרן'!$C$42*100</f>
        <v>3.0469752587976304E-3</v>
      </c>
    </row>
    <row r="143" spans="2:14">
      <c r="B143" t="s">
        <v>2460</v>
      </c>
      <c r="C143" t="s">
        <v>2461</v>
      </c>
      <c r="D143" t="s">
        <v>1594</v>
      </c>
      <c r="E143" t="s">
        <v>2462</v>
      </c>
      <c r="F143" t="s">
        <v>1342</v>
      </c>
      <c r="G143" t="s">
        <v>109</v>
      </c>
      <c r="H143" s="91">
        <v>25970</v>
      </c>
      <c r="I143" s="91">
        <v>11320.5</v>
      </c>
      <c r="J143" s="91">
        <v>0</v>
      </c>
      <c r="K143" s="91">
        <v>11018.8720698</v>
      </c>
      <c r="L143" s="91">
        <v>0</v>
      </c>
      <c r="M143" s="91">
        <v>0.51</v>
      </c>
      <c r="N143" s="91">
        <f>K143/'סכום נכסי הקרן'!$C$42*100</f>
        <v>6.658007367788378E-2</v>
      </c>
    </row>
    <row r="144" spans="2:14">
      <c r="B144" t="s">
        <v>2463</v>
      </c>
      <c r="C144" t="s">
        <v>2439</v>
      </c>
      <c r="D144" t="s">
        <v>1594</v>
      </c>
      <c r="E144" t="s">
        <v>2464</v>
      </c>
      <c r="F144" t="s">
        <v>1342</v>
      </c>
      <c r="G144" t="s">
        <v>109</v>
      </c>
      <c r="H144" s="91">
        <v>21030</v>
      </c>
      <c r="I144" s="91">
        <v>2806</v>
      </c>
      <c r="J144" s="91">
        <v>0</v>
      </c>
      <c r="K144" s="91">
        <v>2211.7015464000001</v>
      </c>
      <c r="L144" s="91">
        <v>0.06</v>
      </c>
      <c r="M144" s="91">
        <v>0.1</v>
      </c>
      <c r="N144" s="91">
        <f>K144/'סכום נכסי הקרן'!$C$42*100</f>
        <v>1.3363913382422481E-2</v>
      </c>
    </row>
    <row r="145" spans="2:14">
      <c r="B145" t="s">
        <v>2465</v>
      </c>
      <c r="C145" t="s">
        <v>2466</v>
      </c>
      <c r="D145" t="s">
        <v>1594</v>
      </c>
      <c r="E145" t="s">
        <v>2464</v>
      </c>
      <c r="F145" t="s">
        <v>1342</v>
      </c>
      <c r="G145" t="s">
        <v>109</v>
      </c>
      <c r="H145" s="91">
        <v>885</v>
      </c>
      <c r="I145" s="91">
        <v>25159</v>
      </c>
      <c r="J145" s="91">
        <v>0</v>
      </c>
      <c r="K145" s="91">
        <v>834.51899820000006</v>
      </c>
      <c r="L145" s="91">
        <v>0</v>
      </c>
      <c r="M145" s="91">
        <v>0.04</v>
      </c>
      <c r="N145" s="91">
        <f>K145/'סכום נכסי הקרן'!$C$42*100</f>
        <v>5.0424704120154342E-3</v>
      </c>
    </row>
    <row r="146" spans="2:14">
      <c r="B146" t="s">
        <v>2465</v>
      </c>
      <c r="C146" t="s">
        <v>2466</v>
      </c>
      <c r="D146" t="s">
        <v>1594</v>
      </c>
      <c r="E146" t="s">
        <v>2464</v>
      </c>
      <c r="F146" t="s">
        <v>1342</v>
      </c>
      <c r="G146" t="s">
        <v>109</v>
      </c>
      <c r="H146" s="91">
        <v>435</v>
      </c>
      <c r="I146" s="91">
        <v>25161</v>
      </c>
      <c r="J146" s="91">
        <v>0</v>
      </c>
      <c r="K146" s="91">
        <v>410.21991179999998</v>
      </c>
      <c r="L146" s="91">
        <v>0</v>
      </c>
      <c r="M146" s="91">
        <v>0.02</v>
      </c>
      <c r="N146" s="91">
        <f>K146/'סכום נכסי הקרן'!$C$42*100</f>
        <v>2.4786994330060069E-3</v>
      </c>
    </row>
    <row r="147" spans="2:14">
      <c r="B147" t="s">
        <v>2467</v>
      </c>
      <c r="C147" t="s">
        <v>2461</v>
      </c>
      <c r="D147" t="s">
        <v>1594</v>
      </c>
      <c r="E147" t="s">
        <v>2464</v>
      </c>
      <c r="F147" t="s">
        <v>1342</v>
      </c>
      <c r="G147" t="s">
        <v>109</v>
      </c>
      <c r="H147" s="91">
        <v>1816</v>
      </c>
      <c r="I147" s="91">
        <v>11160</v>
      </c>
      <c r="J147" s="91">
        <v>0</v>
      </c>
      <c r="K147" s="91">
        <v>759.5906688</v>
      </c>
      <c r="L147" s="91">
        <v>0.04</v>
      </c>
      <c r="M147" s="91">
        <v>0.03</v>
      </c>
      <c r="N147" s="91">
        <f>K147/'סכום נכסי הקרן'!$C$42*100</f>
        <v>4.5897259150822472E-3</v>
      </c>
    </row>
    <row r="148" spans="2:14">
      <c r="B148" t="s">
        <v>2468</v>
      </c>
      <c r="C148" t="s">
        <v>2469</v>
      </c>
      <c r="D148" t="s">
        <v>1594</v>
      </c>
      <c r="E148" t="s">
        <v>2470</v>
      </c>
      <c r="F148" t="s">
        <v>1342</v>
      </c>
      <c r="G148" t="s">
        <v>109</v>
      </c>
      <c r="H148" s="91">
        <v>65444</v>
      </c>
      <c r="I148" s="91">
        <v>16540</v>
      </c>
      <c r="J148" s="91">
        <v>0</v>
      </c>
      <c r="K148" s="91">
        <v>40569.992124800003</v>
      </c>
      <c r="L148" s="91">
        <v>0</v>
      </c>
      <c r="M148" s="91">
        <v>1.87</v>
      </c>
      <c r="N148" s="91">
        <f>K148/'סכום נכסי הקרן'!$C$42*100</f>
        <v>0.24513879893238261</v>
      </c>
    </row>
    <row r="149" spans="2:14">
      <c r="B149" t="s">
        <v>2468</v>
      </c>
      <c r="C149" t="s">
        <v>2469</v>
      </c>
      <c r="D149" t="s">
        <v>1594</v>
      </c>
      <c r="E149" t="s">
        <v>2470</v>
      </c>
      <c r="F149" t="s">
        <v>1342</v>
      </c>
      <c r="G149" t="s">
        <v>109</v>
      </c>
      <c r="H149" s="91">
        <v>4468</v>
      </c>
      <c r="I149" s="91">
        <v>16606</v>
      </c>
      <c r="J149" s="91">
        <v>0</v>
      </c>
      <c r="K149" s="91">
        <v>2780.8513878399999</v>
      </c>
      <c r="L149" s="91">
        <v>0.01</v>
      </c>
      <c r="M149" s="91">
        <v>0.13</v>
      </c>
      <c r="N149" s="91">
        <f>K149/'סכום נכסי הקרן'!$C$42*100</f>
        <v>1.6802925845475686E-2</v>
      </c>
    </row>
    <row r="150" spans="2:14">
      <c r="B150" t="s">
        <v>2471</v>
      </c>
      <c r="C150" t="s">
        <v>2472</v>
      </c>
      <c r="D150" t="s">
        <v>1594</v>
      </c>
      <c r="E150" t="s">
        <v>2473</v>
      </c>
      <c r="F150" t="s">
        <v>1342</v>
      </c>
      <c r="G150" t="s">
        <v>109</v>
      </c>
      <c r="H150" s="91">
        <v>53479</v>
      </c>
      <c r="I150" s="91">
        <v>3742</v>
      </c>
      <c r="J150" s="91">
        <v>0</v>
      </c>
      <c r="K150" s="91">
        <v>7500.4383066399996</v>
      </c>
      <c r="L150" s="91">
        <v>0.78</v>
      </c>
      <c r="M150" s="91">
        <v>0.35</v>
      </c>
      <c r="N150" s="91">
        <f>K150/'סכום נכסי הקרן'!$C$42*100</f>
        <v>4.5320404112975346E-2</v>
      </c>
    </row>
    <row r="151" spans="2:14">
      <c r="B151" t="s">
        <v>2474</v>
      </c>
      <c r="C151" t="s">
        <v>2472</v>
      </c>
      <c r="D151" t="s">
        <v>1594</v>
      </c>
      <c r="E151" t="s">
        <v>2473</v>
      </c>
      <c r="F151" t="s">
        <v>1342</v>
      </c>
      <c r="G151" t="s">
        <v>109</v>
      </c>
      <c r="H151" s="91">
        <v>3722</v>
      </c>
      <c r="I151" s="91">
        <v>3750</v>
      </c>
      <c r="J151" s="91">
        <v>0</v>
      </c>
      <c r="K151" s="91">
        <v>523.12710000000004</v>
      </c>
      <c r="L151" s="91">
        <v>0</v>
      </c>
      <c r="M151" s="91">
        <v>0.02</v>
      </c>
      <c r="N151" s="91">
        <f>K151/'סכום נכסי הקרן'!$C$42*100</f>
        <v>3.1609261492705452E-3</v>
      </c>
    </row>
    <row r="152" spans="2:14">
      <c r="B152" t="s">
        <v>2475</v>
      </c>
      <c r="C152" t="s">
        <v>2476</v>
      </c>
      <c r="D152" t="s">
        <v>1594</v>
      </c>
      <c r="E152" t="s">
        <v>2477</v>
      </c>
      <c r="F152" t="s">
        <v>1342</v>
      </c>
      <c r="G152" t="s">
        <v>113</v>
      </c>
      <c r="H152" s="91">
        <v>4474</v>
      </c>
      <c r="I152" s="91">
        <v>15768.2</v>
      </c>
      <c r="J152" s="91">
        <v>0</v>
      </c>
      <c r="K152" s="91">
        <v>3027.5919105488001</v>
      </c>
      <c r="L152" s="91">
        <v>0</v>
      </c>
      <c r="M152" s="91">
        <v>0.14000000000000001</v>
      </c>
      <c r="N152" s="91">
        <f>K152/'סכום נכסי הקרן'!$C$42*100</f>
        <v>1.8293822742835676E-2</v>
      </c>
    </row>
    <row r="153" spans="2:14">
      <c r="B153" t="s">
        <v>2475</v>
      </c>
      <c r="C153" t="s">
        <v>2476</v>
      </c>
      <c r="D153" t="s">
        <v>1594</v>
      </c>
      <c r="E153" t="s">
        <v>2477</v>
      </c>
      <c r="F153" t="s">
        <v>1342</v>
      </c>
      <c r="G153" t="s">
        <v>113</v>
      </c>
      <c r="H153" s="91">
        <v>334</v>
      </c>
      <c r="I153" s="91">
        <v>16046</v>
      </c>
      <c r="J153" s="91">
        <v>0</v>
      </c>
      <c r="K153" s="91">
        <v>230.00246542400001</v>
      </c>
      <c r="L153" s="91">
        <v>0.06</v>
      </c>
      <c r="M153" s="91">
        <v>0.01</v>
      </c>
      <c r="N153" s="91">
        <f>K153/'סכום נכסי הקרן'!$C$42*100</f>
        <v>1.3897594052294673E-3</v>
      </c>
    </row>
    <row r="154" spans="2:14">
      <c r="B154" t="s">
        <v>2478</v>
      </c>
      <c r="C154" t="s">
        <v>2479</v>
      </c>
      <c r="D154" t="s">
        <v>1594</v>
      </c>
      <c r="E154" t="s">
        <v>2477</v>
      </c>
      <c r="F154" t="s">
        <v>1342</v>
      </c>
      <c r="G154" t="s">
        <v>113</v>
      </c>
      <c r="H154" s="91">
        <v>67845</v>
      </c>
      <c r="I154" s="91">
        <v>4913</v>
      </c>
      <c r="J154" s="91">
        <v>0</v>
      </c>
      <c r="K154" s="91">
        <v>14304.86776626</v>
      </c>
      <c r="L154" s="91">
        <v>1.69</v>
      </c>
      <c r="M154" s="91">
        <v>0.66</v>
      </c>
      <c r="N154" s="91">
        <f>K154/'סכום נכסי הקרן'!$C$42*100</f>
        <v>8.6435267039747271E-2</v>
      </c>
    </row>
    <row r="155" spans="2:14">
      <c r="B155" t="s">
        <v>2480</v>
      </c>
      <c r="C155" t="s">
        <v>2479</v>
      </c>
      <c r="D155" t="s">
        <v>1594</v>
      </c>
      <c r="E155" t="s">
        <v>2477</v>
      </c>
      <c r="F155" t="s">
        <v>1342</v>
      </c>
      <c r="G155" t="s">
        <v>113</v>
      </c>
      <c r="H155" s="91">
        <v>5080</v>
      </c>
      <c r="I155" s="91">
        <v>4913</v>
      </c>
      <c r="J155" s="91">
        <v>0</v>
      </c>
      <c r="K155" s="91">
        <v>1071.0992446400001</v>
      </c>
      <c r="L155" s="91">
        <v>0.12</v>
      </c>
      <c r="M155" s="91">
        <v>0.05</v>
      </c>
      <c r="N155" s="91">
        <f>K155/'סכום נכסי הקרן'!$C$42*100</f>
        <v>6.4719751869985421E-3</v>
      </c>
    </row>
    <row r="156" spans="2:14">
      <c r="B156" t="s">
        <v>2481</v>
      </c>
      <c r="C156" t="s">
        <v>2482</v>
      </c>
      <c r="D156" t="s">
        <v>1594</v>
      </c>
      <c r="E156" t="s">
        <v>2477</v>
      </c>
      <c r="F156" t="s">
        <v>1342</v>
      </c>
      <c r="G156" t="s">
        <v>109</v>
      </c>
      <c r="H156" s="91">
        <v>399972</v>
      </c>
      <c r="I156" s="91">
        <v>2554.5</v>
      </c>
      <c r="J156" s="91">
        <v>0</v>
      </c>
      <c r="K156" s="91">
        <v>38294.383205519996</v>
      </c>
      <c r="L156" s="91">
        <v>0.86</v>
      </c>
      <c r="M156" s="91">
        <v>1.76</v>
      </c>
      <c r="N156" s="91">
        <f>K156/'סכום נכסי הקרן'!$C$42*100</f>
        <v>0.23138873372171878</v>
      </c>
    </row>
    <row r="157" spans="2:14">
      <c r="B157" t="s">
        <v>2483</v>
      </c>
      <c r="C157" t="s">
        <v>2482</v>
      </c>
      <c r="D157" t="s">
        <v>1594</v>
      </c>
      <c r="E157" t="s">
        <v>2477</v>
      </c>
      <c r="F157" t="s">
        <v>1342</v>
      </c>
      <c r="G157" t="s">
        <v>109</v>
      </c>
      <c r="H157" s="91">
        <v>166147</v>
      </c>
      <c r="I157" s="91">
        <v>2554.5</v>
      </c>
      <c r="J157" s="91">
        <v>0</v>
      </c>
      <c r="K157" s="91">
        <v>15907.355731019999</v>
      </c>
      <c r="L157" s="91">
        <v>0.19</v>
      </c>
      <c r="M157" s="91">
        <v>0.73</v>
      </c>
      <c r="N157" s="91">
        <f>K157/'סכום נכסי הקרן'!$C$42*100</f>
        <v>9.6118088120324463E-2</v>
      </c>
    </row>
    <row r="158" spans="2:14">
      <c r="B158" t="s">
        <v>2484</v>
      </c>
      <c r="C158" t="s">
        <v>2485</v>
      </c>
      <c r="D158" t="s">
        <v>1594</v>
      </c>
      <c r="E158" t="s">
        <v>2477</v>
      </c>
      <c r="F158" t="s">
        <v>1342</v>
      </c>
      <c r="G158" t="s">
        <v>113</v>
      </c>
      <c r="H158" s="91">
        <v>33253</v>
      </c>
      <c r="I158" s="91">
        <v>4086.5</v>
      </c>
      <c r="J158" s="91">
        <v>0</v>
      </c>
      <c r="K158" s="91">
        <v>5831.7859092019999</v>
      </c>
      <c r="L158" s="91">
        <v>0.5</v>
      </c>
      <c r="M158" s="91">
        <v>0.27</v>
      </c>
      <c r="N158" s="91">
        <f>K158/'סכום נכסי הקרן'!$C$42*100</f>
        <v>3.5237793219552387E-2</v>
      </c>
    </row>
    <row r="159" spans="2:14">
      <c r="B159" t="s">
        <v>2484</v>
      </c>
      <c r="C159" t="s">
        <v>2485</v>
      </c>
      <c r="D159" t="s">
        <v>1594</v>
      </c>
      <c r="E159" t="s">
        <v>2477</v>
      </c>
      <c r="F159" t="s">
        <v>1342</v>
      </c>
      <c r="G159" t="s">
        <v>113</v>
      </c>
      <c r="H159" s="91">
        <v>2169</v>
      </c>
      <c r="I159" s="91">
        <v>4086.5</v>
      </c>
      <c r="J159" s="91">
        <v>0</v>
      </c>
      <c r="K159" s="91">
        <v>380.39105154600003</v>
      </c>
      <c r="L159" s="91">
        <v>0</v>
      </c>
      <c r="M159" s="91">
        <v>0.02</v>
      </c>
      <c r="N159" s="91">
        <f>K159/'סכום נכסי הקרן'!$C$42*100</f>
        <v>2.2984624994198759E-3</v>
      </c>
    </row>
    <row r="160" spans="2:14">
      <c r="B160" t="s">
        <v>2486</v>
      </c>
      <c r="C160" t="s">
        <v>2487</v>
      </c>
      <c r="D160" t="s">
        <v>1594</v>
      </c>
      <c r="E160" t="s">
        <v>2488</v>
      </c>
      <c r="F160" t="s">
        <v>1342</v>
      </c>
      <c r="G160" t="s">
        <v>109</v>
      </c>
      <c r="H160" s="91">
        <v>40960</v>
      </c>
      <c r="I160" s="91">
        <v>8728</v>
      </c>
      <c r="J160" s="91">
        <v>0</v>
      </c>
      <c r="K160" s="91">
        <v>13399.0580224</v>
      </c>
      <c r="L160" s="91">
        <v>0.36</v>
      </c>
      <c r="M160" s="91">
        <v>0.62</v>
      </c>
      <c r="N160" s="91">
        <f>K160/'סכום נכסי הקרן'!$C$42*100</f>
        <v>8.0962031748302549E-2</v>
      </c>
    </row>
    <row r="161" spans="2:14">
      <c r="B161" t="s">
        <v>2486</v>
      </c>
      <c r="C161" t="s">
        <v>2487</v>
      </c>
      <c r="D161" t="s">
        <v>1594</v>
      </c>
      <c r="E161" t="s">
        <v>2488</v>
      </c>
      <c r="F161" t="s">
        <v>1342</v>
      </c>
      <c r="G161" t="s">
        <v>109</v>
      </c>
      <c r="H161" s="91">
        <v>2595</v>
      </c>
      <c r="I161" s="91">
        <v>8728</v>
      </c>
      <c r="J161" s="91">
        <v>0</v>
      </c>
      <c r="K161" s="91">
        <v>848.8905168</v>
      </c>
      <c r="L161" s="91">
        <v>0.02</v>
      </c>
      <c r="M161" s="91">
        <v>0.04</v>
      </c>
      <c r="N161" s="91">
        <f>K161/'סכום נכסי הקרן'!$C$42*100</f>
        <v>5.1293084078819608E-3</v>
      </c>
    </row>
    <row r="162" spans="2:14">
      <c r="B162" t="s">
        <v>2489</v>
      </c>
      <c r="C162" t="s">
        <v>2490</v>
      </c>
      <c r="D162" t="s">
        <v>1594</v>
      </c>
      <c r="E162" t="s">
        <v>2491</v>
      </c>
      <c r="F162" t="s">
        <v>1342</v>
      </c>
      <c r="G162" t="s">
        <v>223</v>
      </c>
      <c r="H162" s="91">
        <v>3682546</v>
      </c>
      <c r="I162" s="91">
        <v>156500</v>
      </c>
      <c r="J162" s="91">
        <v>0</v>
      </c>
      <c r="K162" s="91">
        <v>196599.51250737</v>
      </c>
      <c r="L162" s="91">
        <v>0.17</v>
      </c>
      <c r="M162" s="91">
        <v>9.0500000000000007</v>
      </c>
      <c r="N162" s="91">
        <f>K162/'סכום נכסי הקרן'!$C$42*100</f>
        <v>1.1879264905572422</v>
      </c>
    </row>
    <row r="163" spans="2:14">
      <c r="B163" t="s">
        <v>2492</v>
      </c>
      <c r="C163" t="s">
        <v>2490</v>
      </c>
      <c r="D163" t="s">
        <v>1594</v>
      </c>
      <c r="E163" t="s">
        <v>2491</v>
      </c>
      <c r="F163" t="s">
        <v>1342</v>
      </c>
      <c r="G163" t="s">
        <v>223</v>
      </c>
      <c r="H163" s="91">
        <v>575670</v>
      </c>
      <c r="I163" s="91">
        <v>156500</v>
      </c>
      <c r="J163" s="91">
        <v>0</v>
      </c>
      <c r="K163" s="91">
        <v>30733.205061150002</v>
      </c>
      <c r="L163" s="91">
        <v>0</v>
      </c>
      <c r="M163" s="91">
        <v>1.41</v>
      </c>
      <c r="N163" s="91">
        <f>K163/'סכום נכסי הקרן'!$C$42*100</f>
        <v>0.1857013171917167</v>
      </c>
    </row>
    <row r="164" spans="2:14">
      <c r="B164" t="s">
        <v>2493</v>
      </c>
      <c r="C164" t="s">
        <v>2494</v>
      </c>
      <c r="D164" t="s">
        <v>1594</v>
      </c>
      <c r="E164" t="s">
        <v>2049</v>
      </c>
      <c r="F164" t="s">
        <v>1342</v>
      </c>
      <c r="G164" t="s">
        <v>109</v>
      </c>
      <c r="H164" s="91">
        <v>55148</v>
      </c>
      <c r="I164" s="91">
        <v>45006</v>
      </c>
      <c r="J164" s="91">
        <v>0</v>
      </c>
      <c r="K164" s="91">
        <v>93025.018482240004</v>
      </c>
      <c r="L164" s="91">
        <v>0.87</v>
      </c>
      <c r="M164" s="91">
        <v>4.28</v>
      </c>
      <c r="N164" s="91">
        <f>K164/'סכום נכסי הקרן'!$C$42*100</f>
        <v>0.56209134158197549</v>
      </c>
    </row>
    <row r="165" spans="2:14">
      <c r="B165" t="s">
        <v>2495</v>
      </c>
      <c r="C165" t="s">
        <v>2496</v>
      </c>
      <c r="D165" t="s">
        <v>1594</v>
      </c>
      <c r="E165" t="s">
        <v>2497</v>
      </c>
      <c r="F165" t="s">
        <v>1342</v>
      </c>
      <c r="G165" t="s">
        <v>109</v>
      </c>
      <c r="H165" s="91">
        <v>76852</v>
      </c>
      <c r="I165" s="91">
        <v>2574</v>
      </c>
      <c r="J165" s="91">
        <v>0</v>
      </c>
      <c r="K165" s="91">
        <v>7414.1829590400002</v>
      </c>
      <c r="L165" s="91">
        <v>0</v>
      </c>
      <c r="M165" s="91">
        <v>0.34</v>
      </c>
      <c r="N165" s="91">
        <f>K165/'סכום נכסי הקרן'!$C$42*100</f>
        <v>4.4799217610224373E-2</v>
      </c>
    </row>
    <row r="166" spans="2:14">
      <c r="B166" t="s">
        <v>2495</v>
      </c>
      <c r="C166" t="s">
        <v>2496</v>
      </c>
      <c r="D166" t="s">
        <v>1594</v>
      </c>
      <c r="E166" t="s">
        <v>2497</v>
      </c>
      <c r="F166" t="s">
        <v>1342</v>
      </c>
      <c r="G166" t="s">
        <v>109</v>
      </c>
      <c r="H166" s="91">
        <v>3663</v>
      </c>
      <c r="I166" s="91">
        <v>2583</v>
      </c>
      <c r="J166" s="91">
        <v>0</v>
      </c>
      <c r="K166" s="91">
        <v>354.61810692</v>
      </c>
      <c r="L166" s="91">
        <v>0</v>
      </c>
      <c r="M166" s="91">
        <v>0.02</v>
      </c>
      <c r="N166" s="91">
        <f>K166/'סכום נכסי הקרן'!$C$42*100</f>
        <v>2.1427328983114166E-3</v>
      </c>
    </row>
    <row r="167" spans="2:14">
      <c r="B167" t="s">
        <v>2498</v>
      </c>
      <c r="C167" t="s">
        <v>2499</v>
      </c>
      <c r="D167" t="s">
        <v>1594</v>
      </c>
      <c r="E167" t="s">
        <v>2500</v>
      </c>
      <c r="F167" t="s">
        <v>1342</v>
      </c>
      <c r="G167" t="s">
        <v>109</v>
      </c>
      <c r="H167" s="91">
        <v>12724</v>
      </c>
      <c r="I167" s="91">
        <v>30648</v>
      </c>
      <c r="J167" s="91">
        <v>0</v>
      </c>
      <c r="K167" s="91">
        <v>14615.89389696</v>
      </c>
      <c r="L167" s="91">
        <v>0</v>
      </c>
      <c r="M167" s="91">
        <v>0.67</v>
      </c>
      <c r="N167" s="91">
        <f>K167/'סכום נכסי הקרן'!$C$42*100</f>
        <v>8.8314601200864262E-2</v>
      </c>
    </row>
    <row r="168" spans="2:14">
      <c r="B168" t="s">
        <v>2498</v>
      </c>
      <c r="C168" t="s">
        <v>2499</v>
      </c>
      <c r="D168" t="s">
        <v>1594</v>
      </c>
      <c r="E168" t="s">
        <v>2500</v>
      </c>
      <c r="F168" t="s">
        <v>1342</v>
      </c>
      <c r="G168" t="s">
        <v>109</v>
      </c>
      <c r="H168" s="91">
        <v>867</v>
      </c>
      <c r="I168" s="91">
        <v>30648</v>
      </c>
      <c r="J168" s="91">
        <v>0</v>
      </c>
      <c r="K168" s="91">
        <v>995.91166367999995</v>
      </c>
      <c r="L168" s="91">
        <v>0.14000000000000001</v>
      </c>
      <c r="M168" s="91">
        <v>0.05</v>
      </c>
      <c r="N168" s="91">
        <f>K168/'סכום נכסי הקרן'!$C$42*100</f>
        <v>6.0176641968837869E-3</v>
      </c>
    </row>
    <row r="169" spans="2:14">
      <c r="B169" t="s">
        <v>2501</v>
      </c>
      <c r="C169" t="s">
        <v>2502</v>
      </c>
      <c r="D169" t="s">
        <v>2022</v>
      </c>
      <c r="E169" t="s">
        <v>2503</v>
      </c>
      <c r="F169" t="s">
        <v>1342</v>
      </c>
      <c r="G169" t="s">
        <v>113</v>
      </c>
      <c r="H169" s="91">
        <v>30235</v>
      </c>
      <c r="I169" s="91">
        <v>7016</v>
      </c>
      <c r="J169" s="91">
        <v>0</v>
      </c>
      <c r="K169" s="91">
        <v>9103.7178641600003</v>
      </c>
      <c r="L169" s="91">
        <v>0.88</v>
      </c>
      <c r="M169" s="91">
        <v>0.42</v>
      </c>
      <c r="N169" s="91">
        <f>K169/'סכום נכסי הקרן'!$C$42*100</f>
        <v>5.50080082878611E-2</v>
      </c>
    </row>
    <row r="170" spans="2:14">
      <c r="B170" t="s">
        <v>2501</v>
      </c>
      <c r="C170" t="s">
        <v>2502</v>
      </c>
      <c r="D170" t="s">
        <v>2022</v>
      </c>
      <c r="E170" t="s">
        <v>2503</v>
      </c>
      <c r="F170" t="s">
        <v>1342</v>
      </c>
      <c r="G170" t="s">
        <v>113</v>
      </c>
      <c r="H170" s="91">
        <v>101772</v>
      </c>
      <c r="I170" s="91">
        <v>6994</v>
      </c>
      <c r="J170" s="91">
        <v>0</v>
      </c>
      <c r="K170" s="91">
        <v>30547.324181087999</v>
      </c>
      <c r="L170" s="91">
        <v>2.44</v>
      </c>
      <c r="M170" s="91">
        <v>1.41</v>
      </c>
      <c r="N170" s="91">
        <f>K170/'סכום נכסי הקרן'!$C$42*100</f>
        <v>0.18457815661671034</v>
      </c>
    </row>
    <row r="171" spans="2:14">
      <c r="B171" t="s">
        <v>2504</v>
      </c>
      <c r="C171" t="s">
        <v>2494</v>
      </c>
      <c r="D171" t="s">
        <v>1594</v>
      </c>
      <c r="E171" t="s">
        <v>2505</v>
      </c>
      <c r="F171" t="s">
        <v>1342</v>
      </c>
      <c r="G171" t="s">
        <v>109</v>
      </c>
      <c r="H171" s="91">
        <v>40299</v>
      </c>
      <c r="I171" s="91">
        <v>45006</v>
      </c>
      <c r="J171" s="91">
        <v>0</v>
      </c>
      <c r="K171" s="91">
        <v>67977.355839120006</v>
      </c>
      <c r="L171" s="91">
        <v>0.67</v>
      </c>
      <c r="M171" s="91">
        <v>3.13</v>
      </c>
      <c r="N171" s="91">
        <f>K171/'סכום נכסי הקרן'!$C$42*100</f>
        <v>0.41074416070232883</v>
      </c>
    </row>
    <row r="172" spans="2:14">
      <c r="B172" t="s">
        <v>2506</v>
      </c>
      <c r="C172" t="s">
        <v>2507</v>
      </c>
      <c r="D172" t="s">
        <v>1521</v>
      </c>
      <c r="E172" t="s">
        <v>2508</v>
      </c>
      <c r="F172" t="s">
        <v>1342</v>
      </c>
      <c r="G172" t="s">
        <v>109</v>
      </c>
      <c r="H172" s="91">
        <v>99439</v>
      </c>
      <c r="I172" s="91">
        <v>6441</v>
      </c>
      <c r="J172" s="91">
        <v>0</v>
      </c>
      <c r="K172" s="91">
        <v>24005.43773052</v>
      </c>
      <c r="L172" s="91">
        <v>0.06</v>
      </c>
      <c r="M172" s="91">
        <v>1.1000000000000001</v>
      </c>
      <c r="N172" s="91">
        <f>K172/'סכום נכסי הקרן'!$C$42*100</f>
        <v>0.14504967501604571</v>
      </c>
    </row>
    <row r="173" spans="2:14">
      <c r="B173" t="s">
        <v>2509</v>
      </c>
      <c r="C173" t="s">
        <v>2507</v>
      </c>
      <c r="D173" t="s">
        <v>1521</v>
      </c>
      <c r="E173" t="s">
        <v>2508</v>
      </c>
      <c r="F173" t="s">
        <v>1342</v>
      </c>
      <c r="G173" t="s">
        <v>109</v>
      </c>
      <c r="H173" s="91">
        <v>7448</v>
      </c>
      <c r="I173" s="91">
        <v>6441</v>
      </c>
      <c r="J173" s="91">
        <v>0</v>
      </c>
      <c r="K173" s="91">
        <v>1798.0118486399999</v>
      </c>
      <c r="L173" s="91">
        <v>0</v>
      </c>
      <c r="M173" s="91">
        <v>0.08</v>
      </c>
      <c r="N173" s="91">
        <f>K173/'סכום נכסי הקרן'!$C$42*100</f>
        <v>1.0864248227752777E-2</v>
      </c>
    </row>
    <row r="174" spans="2:14">
      <c r="B174" t="s">
        <v>2510</v>
      </c>
      <c r="C174" t="s">
        <v>2511</v>
      </c>
      <c r="D174" t="s">
        <v>1594</v>
      </c>
      <c r="E174" t="s">
        <v>2508</v>
      </c>
      <c r="F174" t="s">
        <v>1342</v>
      </c>
      <c r="G174" t="s">
        <v>109</v>
      </c>
      <c r="H174" s="91">
        <v>19691</v>
      </c>
      <c r="I174" s="91">
        <v>3252</v>
      </c>
      <c r="J174" s="91">
        <v>0</v>
      </c>
      <c r="K174" s="91">
        <v>2400.0367473599999</v>
      </c>
      <c r="L174" s="91">
        <v>0</v>
      </c>
      <c r="M174" s="91">
        <v>0.11</v>
      </c>
      <c r="N174" s="91">
        <f>K174/'סכום נכסי הקרן'!$C$42*100</f>
        <v>1.450190386607853E-2</v>
      </c>
    </row>
    <row r="175" spans="2:14">
      <c r="B175" t="s">
        <v>2510</v>
      </c>
      <c r="C175" t="s">
        <v>2511</v>
      </c>
      <c r="D175" t="s">
        <v>1594</v>
      </c>
      <c r="E175" t="s">
        <v>2508</v>
      </c>
      <c r="F175" t="s">
        <v>1342</v>
      </c>
      <c r="G175" t="s">
        <v>109</v>
      </c>
      <c r="H175" s="91">
        <v>1378</v>
      </c>
      <c r="I175" s="91">
        <v>3252</v>
      </c>
      <c r="J175" s="91">
        <v>0</v>
      </c>
      <c r="K175" s="91">
        <v>167.95747488000001</v>
      </c>
      <c r="L175" s="91">
        <v>0</v>
      </c>
      <c r="M175" s="91">
        <v>0.01</v>
      </c>
      <c r="N175" s="91">
        <f>K175/'סכום נכסי הקרן'!$C$42*100</f>
        <v>1.014860775351999E-3</v>
      </c>
    </row>
    <row r="176" spans="2:14">
      <c r="B176" t="s">
        <v>2512</v>
      </c>
      <c r="C176" t="s">
        <v>2513</v>
      </c>
      <c r="D176" t="s">
        <v>1521</v>
      </c>
      <c r="E176" t="s">
        <v>2514</v>
      </c>
      <c r="F176" t="s">
        <v>1342</v>
      </c>
      <c r="G176" t="s">
        <v>109</v>
      </c>
      <c r="H176" s="91">
        <v>122535</v>
      </c>
      <c r="I176" s="91">
        <v>4679</v>
      </c>
      <c r="J176" s="91">
        <v>0</v>
      </c>
      <c r="K176" s="91">
        <v>21488.830612199999</v>
      </c>
      <c r="L176" s="91">
        <v>0</v>
      </c>
      <c r="M176" s="91">
        <v>0.99</v>
      </c>
      <c r="N176" s="91">
        <f>K176/'סכום נכסי הקרן'!$C$42*100</f>
        <v>0.1298434101375141</v>
      </c>
    </row>
    <row r="177" spans="2:14">
      <c r="B177" t="s">
        <v>2512</v>
      </c>
      <c r="C177" t="s">
        <v>2513</v>
      </c>
      <c r="D177" t="s">
        <v>1521</v>
      </c>
      <c r="E177" t="s">
        <v>2514</v>
      </c>
      <c r="F177" t="s">
        <v>1342</v>
      </c>
      <c r="G177" t="s">
        <v>109</v>
      </c>
      <c r="H177" s="91">
        <v>7841</v>
      </c>
      <c r="I177" s="91">
        <v>4679</v>
      </c>
      <c r="J177" s="91">
        <v>0</v>
      </c>
      <c r="K177" s="91">
        <v>1375.0677017200001</v>
      </c>
      <c r="L177" s="91">
        <v>0.04</v>
      </c>
      <c r="M177" s="91">
        <v>0.06</v>
      </c>
      <c r="N177" s="91">
        <f>K177/'סכום נכסי הקרן'!$C$42*100</f>
        <v>8.3086642909229874E-3</v>
      </c>
    </row>
    <row r="178" spans="2:14">
      <c r="B178" t="s">
        <v>2515</v>
      </c>
      <c r="C178" t="s">
        <v>2516</v>
      </c>
      <c r="D178" t="s">
        <v>1594</v>
      </c>
      <c r="E178" t="s">
        <v>2517</v>
      </c>
      <c r="F178" t="s">
        <v>1342</v>
      </c>
      <c r="G178" t="s">
        <v>109</v>
      </c>
      <c r="H178" s="91">
        <v>780</v>
      </c>
      <c r="I178" s="91">
        <v>3154.5</v>
      </c>
      <c r="J178" s="91">
        <v>0</v>
      </c>
      <c r="K178" s="91">
        <v>92.219914799999998</v>
      </c>
      <c r="L178" s="91">
        <v>0.03</v>
      </c>
      <c r="M178" s="91">
        <v>0</v>
      </c>
      <c r="N178" s="91">
        <f>K178/'סכום נכסי הקרן'!$C$42*100</f>
        <v>5.5722660931697434E-4</v>
      </c>
    </row>
    <row r="179" spans="2:14">
      <c r="B179" t="s">
        <v>2518</v>
      </c>
      <c r="C179" t="s">
        <v>2519</v>
      </c>
      <c r="D179" t="s">
        <v>1594</v>
      </c>
      <c r="E179" t="s">
        <v>1364</v>
      </c>
      <c r="F179" t="s">
        <v>1342</v>
      </c>
      <c r="G179" t="s">
        <v>113</v>
      </c>
      <c r="H179" s="91">
        <v>1655</v>
      </c>
      <c r="I179" s="91">
        <v>8200</v>
      </c>
      <c r="J179" s="91">
        <v>0</v>
      </c>
      <c r="K179" s="91">
        <v>582.41303600000003</v>
      </c>
      <c r="L179" s="91">
        <v>0</v>
      </c>
      <c r="M179" s="91">
        <v>0.03</v>
      </c>
      <c r="N179" s="91">
        <f>K179/'סכום נכסי הקרן'!$C$42*100</f>
        <v>3.5191535578417703E-3</v>
      </c>
    </row>
    <row r="180" spans="2:14">
      <c r="B180" t="s">
        <v>2520</v>
      </c>
      <c r="C180" t="s">
        <v>2519</v>
      </c>
      <c r="D180" t="s">
        <v>1594</v>
      </c>
      <c r="E180" t="s">
        <v>1364</v>
      </c>
      <c r="F180" t="s">
        <v>1342</v>
      </c>
      <c r="G180" t="s">
        <v>113</v>
      </c>
      <c r="H180" s="91">
        <v>26060</v>
      </c>
      <c r="I180" s="91">
        <v>8283</v>
      </c>
      <c r="J180" s="91">
        <v>0</v>
      </c>
      <c r="K180" s="91">
        <v>9263.6323216799992</v>
      </c>
      <c r="L180" s="91">
        <v>2.15</v>
      </c>
      <c r="M180" s="91">
        <v>0.43</v>
      </c>
      <c r="N180" s="91">
        <f>K180/'סכום נכסי הקרן'!$C$42*100</f>
        <v>5.5974270197101474E-2</v>
      </c>
    </row>
    <row r="181" spans="2:14">
      <c r="B181" t="s">
        <v>2521</v>
      </c>
      <c r="C181" t="s">
        <v>2522</v>
      </c>
      <c r="D181" t="s">
        <v>1521</v>
      </c>
      <c r="E181" t="s">
        <v>2523</v>
      </c>
      <c r="F181" t="s">
        <v>1342</v>
      </c>
      <c r="G181" t="s">
        <v>109</v>
      </c>
      <c r="H181" s="91">
        <v>106375</v>
      </c>
      <c r="I181" s="91">
        <v>4758.75</v>
      </c>
      <c r="J181" s="91">
        <v>85.539666999999994</v>
      </c>
      <c r="K181" s="91">
        <v>19058.366598249999</v>
      </c>
      <c r="L181" s="91">
        <v>0.03</v>
      </c>
      <c r="M181" s="91">
        <v>0.88</v>
      </c>
      <c r="N181" s="91">
        <f>K181/'סכום נכסי הקרן'!$C$42*100</f>
        <v>0.11515765354689664</v>
      </c>
    </row>
    <row r="182" spans="2:14">
      <c r="B182" t="s">
        <v>2524</v>
      </c>
      <c r="C182" t="s">
        <v>2522</v>
      </c>
      <c r="D182" t="s">
        <v>1594</v>
      </c>
      <c r="E182" t="s">
        <v>2523</v>
      </c>
      <c r="F182" t="s">
        <v>1342</v>
      </c>
      <c r="G182" t="s">
        <v>109</v>
      </c>
      <c r="H182" s="91">
        <v>202059</v>
      </c>
      <c r="I182" s="91">
        <v>4754</v>
      </c>
      <c r="J182" s="91">
        <v>0</v>
      </c>
      <c r="K182" s="91">
        <v>36002.856455280002</v>
      </c>
      <c r="L182" s="91">
        <v>0.04</v>
      </c>
      <c r="M182" s="91">
        <v>1.66</v>
      </c>
      <c r="N182" s="91">
        <f>K182/'סכום נכסי הקרן'!$C$42*100</f>
        <v>0.21754248712775232</v>
      </c>
    </row>
    <row r="183" spans="2:14">
      <c r="B183" t="s">
        <v>2525</v>
      </c>
      <c r="C183" t="s">
        <v>2526</v>
      </c>
      <c r="D183" t="s">
        <v>1594</v>
      </c>
      <c r="E183" t="s">
        <v>2523</v>
      </c>
      <c r="F183" t="s">
        <v>1342</v>
      </c>
      <c r="G183" t="s">
        <v>109</v>
      </c>
      <c r="H183" s="91">
        <v>2759</v>
      </c>
      <c r="I183" s="91">
        <v>22981</v>
      </c>
      <c r="J183" s="91">
        <v>0</v>
      </c>
      <c r="K183" s="91">
        <v>2376.4036209199999</v>
      </c>
      <c r="L183" s="91">
        <v>0</v>
      </c>
      <c r="M183" s="91">
        <v>0.11</v>
      </c>
      <c r="N183" s="91">
        <f>K183/'סכום נכסי הקרן'!$C$42*100</f>
        <v>1.4359103832677063E-2</v>
      </c>
    </row>
    <row r="184" spans="2:14">
      <c r="B184" t="s">
        <v>2527</v>
      </c>
      <c r="C184" t="s">
        <v>2526</v>
      </c>
      <c r="D184" t="s">
        <v>1594</v>
      </c>
      <c r="E184" t="s">
        <v>2523</v>
      </c>
      <c r="F184" t="s">
        <v>1342</v>
      </c>
      <c r="G184" t="s">
        <v>109</v>
      </c>
      <c r="H184" s="91">
        <v>22670</v>
      </c>
      <c r="I184" s="91">
        <v>22981</v>
      </c>
      <c r="J184" s="91">
        <v>0</v>
      </c>
      <c r="K184" s="91">
        <v>19526.303039599999</v>
      </c>
      <c r="L184" s="91">
        <v>0.01</v>
      </c>
      <c r="M184" s="91">
        <v>0.9</v>
      </c>
      <c r="N184" s="91">
        <f>K184/'סכום נכסי הקרן'!$C$42*100</f>
        <v>0.11798509745806052</v>
      </c>
    </row>
    <row r="185" spans="2:14">
      <c r="B185" t="s">
        <v>2528</v>
      </c>
      <c r="C185" t="s">
        <v>2529</v>
      </c>
      <c r="D185" t="s">
        <v>110</v>
      </c>
      <c r="E185" t="s">
        <v>2530</v>
      </c>
      <c r="F185" t="s">
        <v>1342</v>
      </c>
      <c r="G185" t="s">
        <v>123</v>
      </c>
      <c r="H185" s="91">
        <v>58271</v>
      </c>
      <c r="I185" s="91">
        <v>7213</v>
      </c>
      <c r="J185" s="91">
        <v>0</v>
      </c>
      <c r="K185" s="91">
        <v>11118.006340796001</v>
      </c>
      <c r="L185" s="91">
        <v>0</v>
      </c>
      <c r="M185" s="91">
        <v>0.51</v>
      </c>
      <c r="N185" s="91">
        <f>K185/'סכום נכסי הקרן'!$C$42*100</f>
        <v>6.7179079367858802E-2</v>
      </c>
    </row>
    <row r="186" spans="2:14">
      <c r="B186" t="s">
        <v>2528</v>
      </c>
      <c r="C186" t="s">
        <v>2529</v>
      </c>
      <c r="D186" t="s">
        <v>110</v>
      </c>
      <c r="E186" t="s">
        <v>2530</v>
      </c>
      <c r="F186" t="s">
        <v>1342</v>
      </c>
      <c r="G186" t="s">
        <v>123</v>
      </c>
      <c r="H186" s="91">
        <v>19136</v>
      </c>
      <c r="I186" s="91">
        <v>7213</v>
      </c>
      <c r="J186" s="91">
        <v>0</v>
      </c>
      <c r="K186" s="91">
        <v>3651.1158095360001</v>
      </c>
      <c r="L186" s="91">
        <v>0.05</v>
      </c>
      <c r="M186" s="91">
        <v>0.17</v>
      </c>
      <c r="N186" s="91">
        <f>K186/'סכום נכסי הקרן'!$C$42*100</f>
        <v>2.2061383240091059E-2</v>
      </c>
    </row>
    <row r="187" spans="2:14">
      <c r="B187" t="s">
        <v>2531</v>
      </c>
      <c r="C187" t="s">
        <v>2532</v>
      </c>
      <c r="D187" t="s">
        <v>1594</v>
      </c>
      <c r="E187" t="s">
        <v>2530</v>
      </c>
      <c r="F187" t="s">
        <v>1342</v>
      </c>
      <c r="G187" t="s">
        <v>109</v>
      </c>
      <c r="H187" s="91">
        <v>63560</v>
      </c>
      <c r="I187" s="91">
        <v>16683</v>
      </c>
      <c r="J187" s="91">
        <v>0</v>
      </c>
      <c r="K187" s="91">
        <v>39742.723070400003</v>
      </c>
      <c r="L187" s="91">
        <v>0.06</v>
      </c>
      <c r="M187" s="91">
        <v>1.83</v>
      </c>
      <c r="N187" s="91">
        <f>K187/'סכום נכסי הקרן'!$C$42*100</f>
        <v>0.2401401353446326</v>
      </c>
    </row>
    <row r="188" spans="2:14">
      <c r="B188" t="s">
        <v>2531</v>
      </c>
      <c r="C188" t="s">
        <v>2532</v>
      </c>
      <c r="D188" t="s">
        <v>1594</v>
      </c>
      <c r="E188" t="s">
        <v>2530</v>
      </c>
      <c r="F188" t="s">
        <v>1342</v>
      </c>
      <c r="G188" t="s">
        <v>109</v>
      </c>
      <c r="H188" s="91">
        <v>4212</v>
      </c>
      <c r="I188" s="91">
        <v>16683</v>
      </c>
      <c r="J188" s="91">
        <v>0</v>
      </c>
      <c r="K188" s="91">
        <v>2633.67447408</v>
      </c>
      <c r="L188" s="91">
        <v>0.02</v>
      </c>
      <c r="M188" s="91">
        <v>0.12</v>
      </c>
      <c r="N188" s="91">
        <f>K188/'סכום נכסי הקרן'!$C$42*100</f>
        <v>1.5913628855751927E-2</v>
      </c>
    </row>
    <row r="189" spans="2:14">
      <c r="B189" t="s">
        <v>2533</v>
      </c>
      <c r="C189" t="s">
        <v>2534</v>
      </c>
      <c r="D189" t="s">
        <v>1521</v>
      </c>
      <c r="E189" t="s">
        <v>2535</v>
      </c>
      <c r="F189" t="s">
        <v>1342</v>
      </c>
      <c r="G189" t="s">
        <v>109</v>
      </c>
      <c r="H189" s="91">
        <v>79489</v>
      </c>
      <c r="I189" s="91">
        <v>3813</v>
      </c>
      <c r="J189" s="91">
        <v>0</v>
      </c>
      <c r="K189" s="91">
        <v>11359.87155636</v>
      </c>
      <c r="L189" s="91">
        <v>0.01</v>
      </c>
      <c r="M189" s="91">
        <v>0.52</v>
      </c>
      <c r="N189" s="91">
        <f>K189/'סכום נכסי הקרן'!$C$42*100</f>
        <v>6.8640517868129969E-2</v>
      </c>
    </row>
    <row r="190" spans="2:14">
      <c r="B190" t="s">
        <v>2533</v>
      </c>
      <c r="C190" t="s">
        <v>2534</v>
      </c>
      <c r="D190" t="s">
        <v>1521</v>
      </c>
      <c r="E190" t="s">
        <v>2535</v>
      </c>
      <c r="F190" t="s">
        <v>1342</v>
      </c>
      <c r="G190" t="s">
        <v>109</v>
      </c>
      <c r="H190" s="91">
        <v>185800</v>
      </c>
      <c r="I190" s="91">
        <v>3810</v>
      </c>
      <c r="J190" s="91">
        <v>0</v>
      </c>
      <c r="K190" s="91">
        <v>26532.017039999999</v>
      </c>
      <c r="L190" s="91">
        <v>0.01</v>
      </c>
      <c r="M190" s="91">
        <v>1.22</v>
      </c>
      <c r="N190" s="91">
        <f>K190/'סכום נכסי הקרן'!$C$42*100</f>
        <v>0.16031619553761922</v>
      </c>
    </row>
    <row r="191" spans="2:14">
      <c r="B191" t="s">
        <v>2536</v>
      </c>
      <c r="C191" t="s">
        <v>2537</v>
      </c>
      <c r="D191" t="s">
        <v>1594</v>
      </c>
      <c r="E191" t="s">
        <v>2538</v>
      </c>
      <c r="F191" t="s">
        <v>1342</v>
      </c>
      <c r="G191" t="s">
        <v>116</v>
      </c>
      <c r="H191" s="91">
        <v>67081</v>
      </c>
      <c r="I191" s="91">
        <v>2772.5</v>
      </c>
      <c r="J191" s="91">
        <v>0</v>
      </c>
      <c r="K191" s="91">
        <v>8914.8646632149994</v>
      </c>
      <c r="L191" s="91">
        <v>0</v>
      </c>
      <c r="M191" s="91">
        <v>0.41</v>
      </c>
      <c r="N191" s="91">
        <f>K191/'סכום נכסי הקרן'!$C$42*100</f>
        <v>5.3866887857968442E-2</v>
      </c>
    </row>
    <row r="192" spans="2:14">
      <c r="B192" t="s">
        <v>2536</v>
      </c>
      <c r="C192" t="s">
        <v>2537</v>
      </c>
      <c r="D192" t="s">
        <v>1594</v>
      </c>
      <c r="E192" t="s">
        <v>2538</v>
      </c>
      <c r="F192" t="s">
        <v>1342</v>
      </c>
      <c r="G192" t="s">
        <v>116</v>
      </c>
      <c r="H192" s="91">
        <v>3451</v>
      </c>
      <c r="I192" s="91">
        <v>2772.5</v>
      </c>
      <c r="J192" s="91">
        <v>2.757211614</v>
      </c>
      <c r="K192" s="91">
        <v>461.38481037899999</v>
      </c>
      <c r="L192" s="91">
        <v>0</v>
      </c>
      <c r="M192" s="91">
        <v>0.02</v>
      </c>
      <c r="N192" s="91">
        <f>K192/'סכום נכסי הקרן'!$C$42*100</f>
        <v>2.7878565495903637E-3</v>
      </c>
    </row>
    <row r="193" spans="2:14">
      <c r="B193" t="s">
        <v>2539</v>
      </c>
      <c r="C193" t="s">
        <v>2540</v>
      </c>
      <c r="D193" t="s">
        <v>1594</v>
      </c>
      <c r="E193" t="s">
        <v>2541</v>
      </c>
      <c r="F193" t="s">
        <v>1342</v>
      </c>
      <c r="G193" t="s">
        <v>109</v>
      </c>
      <c r="H193" s="91">
        <v>545</v>
      </c>
      <c r="I193" s="91">
        <v>5640</v>
      </c>
      <c r="J193" s="91">
        <v>0</v>
      </c>
      <c r="K193" s="91">
        <v>115.206024</v>
      </c>
      <c r="L193" s="91">
        <v>0</v>
      </c>
      <c r="M193" s="91">
        <v>0.01</v>
      </c>
      <c r="N193" s="91">
        <f>K193/'סכום נכסי הקרן'!$C$42*100</f>
        <v>6.9611712682269764E-4</v>
      </c>
    </row>
    <row r="194" spans="2:14">
      <c r="B194" t="s">
        <v>2542</v>
      </c>
      <c r="C194" t="s">
        <v>2392</v>
      </c>
      <c r="D194" t="s">
        <v>1594</v>
      </c>
      <c r="E194" t="s">
        <v>2543</v>
      </c>
      <c r="F194" t="s">
        <v>1342</v>
      </c>
      <c r="G194" t="s">
        <v>109</v>
      </c>
      <c r="H194" s="91">
        <v>580</v>
      </c>
      <c r="I194" s="91">
        <v>2089</v>
      </c>
      <c r="J194" s="91">
        <v>0</v>
      </c>
      <c r="K194" s="91">
        <v>45.411517600000003</v>
      </c>
      <c r="L194" s="91">
        <v>0.01</v>
      </c>
      <c r="M194" s="91">
        <v>0</v>
      </c>
      <c r="N194" s="91">
        <f>K194/'סכום נכסי הקרן'!$C$42*100</f>
        <v>2.7439307476118064E-4</v>
      </c>
    </row>
    <row r="195" spans="2:14">
      <c r="B195" t="s">
        <v>2544</v>
      </c>
      <c r="C195" t="s">
        <v>2545</v>
      </c>
      <c r="D195" t="s">
        <v>1594</v>
      </c>
      <c r="E195" t="s">
        <v>2508</v>
      </c>
      <c r="F195" t="s">
        <v>1289</v>
      </c>
      <c r="G195" t="s">
        <v>109</v>
      </c>
      <c r="H195" s="91">
        <v>779</v>
      </c>
      <c r="I195" s="91">
        <v>7175</v>
      </c>
      <c r="J195" s="91">
        <v>0</v>
      </c>
      <c r="K195" s="91">
        <v>209.48790099999999</v>
      </c>
      <c r="L195" s="91">
        <v>0.01</v>
      </c>
      <c r="M195" s="91">
        <v>0.01</v>
      </c>
      <c r="N195" s="91">
        <f>K195/'סכום נכסי הקרן'!$C$42*100</f>
        <v>1.2658028693728527E-3</v>
      </c>
    </row>
    <row r="196" spans="2:14">
      <c r="B196" t="s">
        <v>2546</v>
      </c>
      <c r="C196" t="s">
        <v>2547</v>
      </c>
      <c r="D196" t="s">
        <v>1594</v>
      </c>
      <c r="E196" t="s">
        <v>2548</v>
      </c>
      <c r="F196" t="s">
        <v>1289</v>
      </c>
      <c r="G196" t="s">
        <v>109</v>
      </c>
      <c r="H196" s="91">
        <v>11325</v>
      </c>
      <c r="I196" s="91">
        <v>7175</v>
      </c>
      <c r="J196" s="91">
        <v>0</v>
      </c>
      <c r="K196" s="91">
        <v>3045.5076749999998</v>
      </c>
      <c r="L196" s="91">
        <v>0</v>
      </c>
      <c r="M196" s="91">
        <v>0.14000000000000001</v>
      </c>
      <c r="N196" s="91">
        <f>K196/'סכום נכסי הקרן'!$C$42*100</f>
        <v>1.8402076374387105E-2</v>
      </c>
    </row>
    <row r="197" spans="2:14">
      <c r="B197" t="s">
        <v>2549</v>
      </c>
      <c r="C197" t="s">
        <v>2550</v>
      </c>
      <c r="D197" t="s">
        <v>1594</v>
      </c>
      <c r="E197" t="s">
        <v>2551</v>
      </c>
      <c r="F197" t="s">
        <v>126</v>
      </c>
      <c r="G197" t="s">
        <v>113</v>
      </c>
      <c r="H197" s="91">
        <v>6893</v>
      </c>
      <c r="I197" s="91">
        <v>4544</v>
      </c>
      <c r="J197" s="91">
        <v>0</v>
      </c>
      <c r="K197" s="91">
        <v>1344.206025472</v>
      </c>
      <c r="L197" s="91">
        <v>0</v>
      </c>
      <c r="M197" s="91">
        <v>0.06</v>
      </c>
      <c r="N197" s="91">
        <f>K197/'סכום נכסי הקרן'!$C$42*100</f>
        <v>8.1221867036165279E-3</v>
      </c>
    </row>
    <row r="198" spans="2:14">
      <c r="B198" t="s">
        <v>2549</v>
      </c>
      <c r="C198" t="s">
        <v>2550</v>
      </c>
      <c r="D198" t="s">
        <v>1594</v>
      </c>
      <c r="E198" t="s">
        <v>2551</v>
      </c>
      <c r="F198" t="s">
        <v>126</v>
      </c>
      <c r="G198" t="s">
        <v>113</v>
      </c>
      <c r="H198" s="91">
        <v>387</v>
      </c>
      <c r="I198" s="91">
        <v>4532.5</v>
      </c>
      <c r="J198" s="91">
        <v>0</v>
      </c>
      <c r="K198" s="91">
        <v>75.277989989999995</v>
      </c>
      <c r="L198" s="91">
        <v>0.02</v>
      </c>
      <c r="M198" s="91">
        <v>0</v>
      </c>
      <c r="N198" s="91">
        <f>K198/'סכום נכסי הקרן'!$C$42*100</f>
        <v>4.5485727469274162E-4</v>
      </c>
    </row>
    <row r="199" spans="2:14">
      <c r="B199" t="s">
        <v>2552</v>
      </c>
      <c r="C199" t="s">
        <v>2396</v>
      </c>
      <c r="D199" t="s">
        <v>1521</v>
      </c>
      <c r="E199" t="s">
        <v>2508</v>
      </c>
      <c r="F199" t="s">
        <v>216</v>
      </c>
      <c r="G199" t="s">
        <v>109</v>
      </c>
      <c r="H199" s="91">
        <v>45645</v>
      </c>
      <c r="I199" s="91">
        <v>2382</v>
      </c>
      <c r="J199" s="91">
        <v>0</v>
      </c>
      <c r="K199" s="91">
        <v>4075.0650971999999</v>
      </c>
      <c r="L199" s="91">
        <v>0</v>
      </c>
      <c r="M199" s="91">
        <v>0.19</v>
      </c>
      <c r="N199" s="91">
        <f>K199/'סכום נכסי הקרן'!$C$42*100</f>
        <v>2.4623040606612034E-2</v>
      </c>
    </row>
    <row r="200" spans="2:14">
      <c r="B200" t="s">
        <v>2553</v>
      </c>
      <c r="C200" t="s">
        <v>2554</v>
      </c>
      <c r="D200" t="s">
        <v>1521</v>
      </c>
      <c r="E200" t="s">
        <v>2555</v>
      </c>
      <c r="F200" t="s">
        <v>216</v>
      </c>
      <c r="G200" t="s">
        <v>109</v>
      </c>
      <c r="H200" s="91">
        <v>1519</v>
      </c>
      <c r="I200" s="91">
        <v>24992</v>
      </c>
      <c r="J200" s="91">
        <v>0</v>
      </c>
      <c r="K200" s="91">
        <v>1422.8475430399999</v>
      </c>
      <c r="L200" s="91">
        <v>0</v>
      </c>
      <c r="M200" s="91">
        <v>7.0000000000000007E-2</v>
      </c>
      <c r="N200" s="91">
        <f>K200/'סכום נכסי הקרן'!$C$42*100</f>
        <v>8.5973676477867095E-3</v>
      </c>
    </row>
    <row r="201" spans="2:14">
      <c r="B201" t="s">
        <v>2556</v>
      </c>
      <c r="C201" t="s">
        <v>2554</v>
      </c>
      <c r="D201" t="s">
        <v>1521</v>
      </c>
      <c r="E201" t="s">
        <v>2555</v>
      </c>
      <c r="F201" t="s">
        <v>216</v>
      </c>
      <c r="G201" t="s">
        <v>109</v>
      </c>
      <c r="H201" s="91">
        <v>931</v>
      </c>
      <c r="I201" s="91">
        <v>24992</v>
      </c>
      <c r="J201" s="91">
        <v>0</v>
      </c>
      <c r="K201" s="91">
        <v>872.06784895999999</v>
      </c>
      <c r="L201" s="91">
        <v>0</v>
      </c>
      <c r="M201" s="91">
        <v>0.04</v>
      </c>
      <c r="N201" s="91">
        <f>K201/'סכום נכסי הקרן'!$C$42*100</f>
        <v>5.2693543647725008E-3</v>
      </c>
    </row>
    <row r="202" spans="2:14">
      <c r="B202" s="92" t="s">
        <v>2557</v>
      </c>
      <c r="D202" s="16"/>
      <c r="E202" s="16"/>
      <c r="F202" s="16"/>
      <c r="G202" s="16"/>
      <c r="H202" s="93">
        <v>4007136</v>
      </c>
      <c r="J202" s="93">
        <v>0</v>
      </c>
      <c r="K202" s="93">
        <v>362261.89508389437</v>
      </c>
      <c r="M202" s="93">
        <v>16.670000000000002</v>
      </c>
      <c r="N202" s="93">
        <f>K202/'סכום נכסי הקרן'!$C$42*100</f>
        <v>2.1889194749325442</v>
      </c>
    </row>
    <row r="203" spans="2:14">
      <c r="B203" t="s">
        <v>2558</v>
      </c>
      <c r="C203" t="s">
        <v>2559</v>
      </c>
      <c r="D203" t="s">
        <v>1594</v>
      </c>
      <c r="E203" t="s">
        <v>2560</v>
      </c>
      <c r="F203" t="s">
        <v>1374</v>
      </c>
      <c r="G203" t="s">
        <v>116</v>
      </c>
      <c r="H203" s="91">
        <v>2759527</v>
      </c>
      <c r="I203" s="91">
        <v>165.75</v>
      </c>
      <c r="J203" s="91">
        <v>0</v>
      </c>
      <c r="K203" s="91">
        <v>21924.608966383501</v>
      </c>
      <c r="L203" s="91">
        <v>1.8</v>
      </c>
      <c r="M203" s="91">
        <v>1.01</v>
      </c>
      <c r="N203" s="91">
        <f>K203/'סכום נכסי הקרן'!$C$42*100</f>
        <v>0.13247654307026546</v>
      </c>
    </row>
    <row r="204" spans="2:14">
      <c r="B204" t="s">
        <v>2561</v>
      </c>
      <c r="C204" t="s">
        <v>2562</v>
      </c>
      <c r="D204" t="s">
        <v>1594</v>
      </c>
      <c r="E204" t="s">
        <v>2354</v>
      </c>
      <c r="F204" t="s">
        <v>1342</v>
      </c>
      <c r="G204" t="s">
        <v>113</v>
      </c>
      <c r="H204" s="91">
        <v>9839</v>
      </c>
      <c r="I204" s="91">
        <v>21453</v>
      </c>
      <c r="J204" s="91">
        <v>0</v>
      </c>
      <c r="K204" s="91">
        <v>9058.5404913719995</v>
      </c>
      <c r="L204" s="91">
        <v>0.57999999999999996</v>
      </c>
      <c r="M204" s="91">
        <v>0.42</v>
      </c>
      <c r="N204" s="91">
        <f>K204/'סכום נכסי הקרן'!$C$42*100</f>
        <v>5.4735030002085162E-2</v>
      </c>
    </row>
    <row r="205" spans="2:14">
      <c r="B205" t="s">
        <v>2563</v>
      </c>
      <c r="C205" t="s">
        <v>2564</v>
      </c>
      <c r="D205" t="s">
        <v>1594</v>
      </c>
      <c r="E205" t="s">
        <v>2354</v>
      </c>
      <c r="F205" t="s">
        <v>1342</v>
      </c>
      <c r="G205" t="s">
        <v>113</v>
      </c>
      <c r="H205" s="91">
        <v>1138</v>
      </c>
      <c r="I205" s="91">
        <v>21409.61</v>
      </c>
      <c r="J205" s="91">
        <v>0</v>
      </c>
      <c r="K205" s="91">
        <v>1045.6112683008801</v>
      </c>
      <c r="L205" s="91">
        <v>0.06</v>
      </c>
      <c r="M205" s="91">
        <v>0.05</v>
      </c>
      <c r="N205" s="91">
        <f>K205/'סכום נכסי הקרן'!$C$42*100</f>
        <v>6.3179674689844822E-3</v>
      </c>
    </row>
    <row r="206" spans="2:14">
      <c r="B206" t="s">
        <v>2565</v>
      </c>
      <c r="C206" t="s">
        <v>2566</v>
      </c>
      <c r="D206" t="s">
        <v>1594</v>
      </c>
      <c r="E206" t="s">
        <v>2375</v>
      </c>
      <c r="F206" t="s">
        <v>1342</v>
      </c>
      <c r="G206" t="s">
        <v>113</v>
      </c>
      <c r="H206" s="91">
        <v>1491</v>
      </c>
      <c r="I206" s="91">
        <v>15034</v>
      </c>
      <c r="J206" s="91">
        <v>0</v>
      </c>
      <c r="K206" s="91">
        <v>961.99192370399999</v>
      </c>
      <c r="L206" s="91">
        <v>0.04</v>
      </c>
      <c r="M206" s="91">
        <v>0.04</v>
      </c>
      <c r="N206" s="91">
        <f>K206/'סכום נכסי הקרן'!$C$42*100</f>
        <v>5.8127086649172807E-3</v>
      </c>
    </row>
    <row r="207" spans="2:14">
      <c r="B207" t="s">
        <v>2567</v>
      </c>
      <c r="C207" t="s">
        <v>2568</v>
      </c>
      <c r="D207" t="s">
        <v>1594</v>
      </c>
      <c r="E207" t="s">
        <v>2375</v>
      </c>
      <c r="F207" t="s">
        <v>1342</v>
      </c>
      <c r="G207" t="s">
        <v>113</v>
      </c>
      <c r="H207" s="91">
        <v>26375</v>
      </c>
      <c r="I207" s="91">
        <v>18734</v>
      </c>
      <c r="J207" s="91">
        <v>0</v>
      </c>
      <c r="K207" s="91">
        <v>21205.192573</v>
      </c>
      <c r="L207" s="91">
        <v>2.5099999999999998</v>
      </c>
      <c r="M207" s="91">
        <v>0.98</v>
      </c>
      <c r="N207" s="91">
        <f>K207/'סכום נכסי הקרן'!$C$42*100</f>
        <v>0.12812956488836702</v>
      </c>
    </row>
    <row r="208" spans="2:14">
      <c r="B208" t="s">
        <v>2569</v>
      </c>
      <c r="C208" t="s">
        <v>2570</v>
      </c>
      <c r="D208" t="s">
        <v>1594</v>
      </c>
      <c r="E208" t="s">
        <v>2375</v>
      </c>
      <c r="F208" t="s">
        <v>1342</v>
      </c>
      <c r="G208" t="s">
        <v>109</v>
      </c>
      <c r="H208" s="91">
        <v>750</v>
      </c>
      <c r="I208" s="91">
        <v>16828</v>
      </c>
      <c r="J208" s="91">
        <v>0</v>
      </c>
      <c r="K208" s="91">
        <v>473.03507999999999</v>
      </c>
      <c r="L208" s="91">
        <v>0.15</v>
      </c>
      <c r="M208" s="91">
        <v>0.02</v>
      </c>
      <c r="N208" s="91">
        <f>K208/'סכום נכסי הקרן'!$C$42*100</f>
        <v>2.858251759265166E-3</v>
      </c>
    </row>
    <row r="209" spans="2:14">
      <c r="B209" t="s">
        <v>2571</v>
      </c>
      <c r="C209" t="s">
        <v>2572</v>
      </c>
      <c r="D209" t="s">
        <v>1594</v>
      </c>
      <c r="E209" t="s">
        <v>2573</v>
      </c>
      <c r="F209" t="s">
        <v>1342</v>
      </c>
      <c r="G209" t="s">
        <v>109</v>
      </c>
      <c r="H209" s="91">
        <v>58179</v>
      </c>
      <c r="I209" s="91">
        <v>10813</v>
      </c>
      <c r="J209" s="91">
        <v>0</v>
      </c>
      <c r="K209" s="91">
        <v>23578.275471960002</v>
      </c>
      <c r="L209" s="91">
        <v>0.14000000000000001</v>
      </c>
      <c r="M209" s="91">
        <v>1.0900000000000001</v>
      </c>
      <c r="N209" s="91">
        <f>K209/'סכום נכסי הקרן'!$C$42*100</f>
        <v>0.14246860369883854</v>
      </c>
    </row>
    <row r="210" spans="2:14">
      <c r="B210" t="s">
        <v>2574</v>
      </c>
      <c r="C210" t="s">
        <v>2575</v>
      </c>
      <c r="D210" t="s">
        <v>1594</v>
      </c>
      <c r="E210" t="s">
        <v>2436</v>
      </c>
      <c r="F210" t="s">
        <v>1342</v>
      </c>
      <c r="G210" t="s">
        <v>109</v>
      </c>
      <c r="H210" s="91">
        <v>60752</v>
      </c>
      <c r="I210" s="91">
        <v>9465.5</v>
      </c>
      <c r="J210" s="91">
        <v>0</v>
      </c>
      <c r="K210" s="91">
        <v>21552.801138880001</v>
      </c>
      <c r="L210" s="91">
        <v>1.78</v>
      </c>
      <c r="M210" s="91">
        <v>0.99</v>
      </c>
      <c r="N210" s="91">
        <f>K210/'סכום נכסי הקרן'!$C$42*100</f>
        <v>0.13022994356421944</v>
      </c>
    </row>
    <row r="211" spans="2:14">
      <c r="B211" t="s">
        <v>2576</v>
      </c>
      <c r="C211" t="s">
        <v>2577</v>
      </c>
      <c r="D211" t="s">
        <v>1594</v>
      </c>
      <c r="E211" t="s">
        <v>2464</v>
      </c>
      <c r="F211" t="s">
        <v>1342</v>
      </c>
      <c r="G211" t="s">
        <v>109</v>
      </c>
      <c r="H211" s="91">
        <v>44602</v>
      </c>
      <c r="I211" s="91">
        <v>9675</v>
      </c>
      <c r="J211" s="91">
        <v>0</v>
      </c>
      <c r="K211" s="91">
        <v>16173.532638000001</v>
      </c>
      <c r="L211" s="91">
        <v>0.15</v>
      </c>
      <c r="M211" s="91">
        <v>0.74</v>
      </c>
      <c r="N211" s="91">
        <f>K211/'סכום נכסי הקרן'!$C$42*100</f>
        <v>9.7726426792905247E-2</v>
      </c>
    </row>
    <row r="212" spans="2:14">
      <c r="B212" t="s">
        <v>2578</v>
      </c>
      <c r="C212" t="s">
        <v>2579</v>
      </c>
      <c r="D212" t="s">
        <v>1594</v>
      </c>
      <c r="E212" t="s">
        <v>2464</v>
      </c>
      <c r="F212" t="s">
        <v>1342</v>
      </c>
      <c r="G212" t="s">
        <v>113</v>
      </c>
      <c r="H212" s="91">
        <v>1059</v>
      </c>
      <c r="I212" s="91">
        <v>9998.5</v>
      </c>
      <c r="J212" s="91">
        <v>0</v>
      </c>
      <c r="K212" s="91">
        <v>454.412267934</v>
      </c>
      <c r="L212" s="91">
        <v>0</v>
      </c>
      <c r="M212" s="91">
        <v>0.02</v>
      </c>
      <c r="N212" s="91">
        <f>K212/'סכום נכסי הקרן'!$C$42*100</f>
        <v>2.7457258862366601E-3</v>
      </c>
    </row>
    <row r="213" spans="2:14">
      <c r="B213" t="s">
        <v>2580</v>
      </c>
      <c r="C213" t="s">
        <v>2581</v>
      </c>
      <c r="D213" t="s">
        <v>1594</v>
      </c>
      <c r="E213" t="s">
        <v>2582</v>
      </c>
      <c r="F213" t="s">
        <v>1342</v>
      </c>
      <c r="G213" t="s">
        <v>109</v>
      </c>
      <c r="H213" s="91">
        <v>5155</v>
      </c>
      <c r="I213" s="91">
        <v>5015</v>
      </c>
      <c r="J213" s="91">
        <v>0</v>
      </c>
      <c r="K213" s="91">
        <v>968.94514100000004</v>
      </c>
      <c r="L213" s="91">
        <v>0.28999999999999998</v>
      </c>
      <c r="M213" s="91">
        <v>0.04</v>
      </c>
      <c r="N213" s="91">
        <f>K213/'סכום נכסי הקרן'!$C$42*100</f>
        <v>5.8547225586201438E-3</v>
      </c>
    </row>
    <row r="214" spans="2:14">
      <c r="B214" t="s">
        <v>2583</v>
      </c>
      <c r="C214" t="s">
        <v>2584</v>
      </c>
      <c r="D214" t="s">
        <v>1594</v>
      </c>
      <c r="E214" t="s">
        <v>2585</v>
      </c>
      <c r="F214" t="s">
        <v>1342</v>
      </c>
      <c r="G214" t="s">
        <v>109</v>
      </c>
      <c r="H214" s="91">
        <v>2797</v>
      </c>
      <c r="I214" s="91">
        <v>9905</v>
      </c>
      <c r="J214" s="91">
        <v>0</v>
      </c>
      <c r="K214" s="91">
        <v>1038.3566017999999</v>
      </c>
      <c r="L214" s="91">
        <v>0.04</v>
      </c>
      <c r="M214" s="91">
        <v>0.05</v>
      </c>
      <c r="N214" s="91">
        <f>K214/'סכום נכסי הקרן'!$C$42*100</f>
        <v>6.2741321084251282E-3</v>
      </c>
    </row>
    <row r="215" spans="2:14">
      <c r="B215" t="s">
        <v>2586</v>
      </c>
      <c r="C215" t="s">
        <v>2587</v>
      </c>
      <c r="D215" t="s">
        <v>1594</v>
      </c>
      <c r="E215" t="s">
        <v>2588</v>
      </c>
      <c r="F215" t="s">
        <v>1342</v>
      </c>
      <c r="G215" t="s">
        <v>109</v>
      </c>
      <c r="H215" s="91">
        <v>7732</v>
      </c>
      <c r="I215" s="91">
        <v>1767</v>
      </c>
      <c r="J215" s="91">
        <v>0</v>
      </c>
      <c r="K215" s="91">
        <v>512.06840111999998</v>
      </c>
      <c r="L215" s="91">
        <v>0.01</v>
      </c>
      <c r="M215" s="91">
        <v>0.02</v>
      </c>
      <c r="N215" s="91">
        <f>K215/'סכום נכסי הקרן'!$C$42*100</f>
        <v>3.0941054273719839E-3</v>
      </c>
    </row>
    <row r="216" spans="2:14">
      <c r="B216" t="s">
        <v>2589</v>
      </c>
      <c r="C216" t="s">
        <v>2590</v>
      </c>
      <c r="D216" t="s">
        <v>1594</v>
      </c>
      <c r="E216" t="s">
        <v>2508</v>
      </c>
      <c r="F216" t="s">
        <v>1342</v>
      </c>
      <c r="G216" t="s">
        <v>109</v>
      </c>
      <c r="H216" s="91">
        <v>88064</v>
      </c>
      <c r="I216" s="91">
        <v>3359</v>
      </c>
      <c r="J216" s="91">
        <v>0</v>
      </c>
      <c r="K216" s="91">
        <v>11086.845460480001</v>
      </c>
      <c r="L216" s="91">
        <v>0.03</v>
      </c>
      <c r="M216" s="91">
        <v>0.51</v>
      </c>
      <c r="N216" s="91">
        <f>K216/'סכום נכסי הקרן'!$C$42*100</f>
        <v>6.69907938796378E-2</v>
      </c>
    </row>
    <row r="217" spans="2:14">
      <c r="B217" t="s">
        <v>2591</v>
      </c>
      <c r="C217" t="s">
        <v>2592</v>
      </c>
      <c r="D217" t="s">
        <v>1594</v>
      </c>
      <c r="E217" t="s">
        <v>2593</v>
      </c>
      <c r="F217" t="s">
        <v>1342</v>
      </c>
      <c r="G217" t="s">
        <v>109</v>
      </c>
      <c r="H217" s="91">
        <v>2147</v>
      </c>
      <c r="I217" s="91">
        <v>5955</v>
      </c>
      <c r="J217" s="91">
        <v>0</v>
      </c>
      <c r="K217" s="91">
        <v>479.19622980000003</v>
      </c>
      <c r="L217" s="91">
        <v>0.02</v>
      </c>
      <c r="M217" s="91">
        <v>0.02</v>
      </c>
      <c r="N217" s="91">
        <f>K217/'סכום נכסי הקרן'!$C$42*100</f>
        <v>2.8954796901301373E-3</v>
      </c>
    </row>
    <row r="218" spans="2:14">
      <c r="B218" t="s">
        <v>2594</v>
      </c>
      <c r="C218" t="s">
        <v>2595</v>
      </c>
      <c r="D218" t="s">
        <v>1594</v>
      </c>
      <c r="E218" t="s">
        <v>2593</v>
      </c>
      <c r="F218" t="s">
        <v>1342</v>
      </c>
      <c r="G218" t="s">
        <v>109</v>
      </c>
      <c r="H218" s="91">
        <v>233777</v>
      </c>
      <c r="I218" s="91">
        <v>3304</v>
      </c>
      <c r="J218" s="91">
        <v>0</v>
      </c>
      <c r="K218" s="91">
        <v>28949.52231584</v>
      </c>
      <c r="L218" s="91">
        <v>0.21</v>
      </c>
      <c r="M218" s="91">
        <v>1.33</v>
      </c>
      <c r="N218" s="91">
        <f>K218/'סכום נכסי הקרן'!$C$42*100</f>
        <v>0.17492365067118459</v>
      </c>
    </row>
    <row r="219" spans="2:14">
      <c r="B219" t="s">
        <v>2596</v>
      </c>
      <c r="C219" t="s">
        <v>2597</v>
      </c>
      <c r="D219" t="s">
        <v>1594</v>
      </c>
      <c r="E219" t="s">
        <v>2593</v>
      </c>
      <c r="F219" t="s">
        <v>1342</v>
      </c>
      <c r="G219" t="s">
        <v>109</v>
      </c>
      <c r="H219" s="91">
        <v>72653</v>
      </c>
      <c r="I219" s="91">
        <v>6880</v>
      </c>
      <c r="J219" s="91">
        <v>0</v>
      </c>
      <c r="K219" s="91">
        <v>18734.476947200001</v>
      </c>
      <c r="L219" s="91">
        <v>0.16</v>
      </c>
      <c r="M219" s="91">
        <v>0.86</v>
      </c>
      <c r="N219" s="91">
        <f>K219/'סכום נכסי הקרן'!$C$42*100</f>
        <v>0.11320059326941903</v>
      </c>
    </row>
    <row r="220" spans="2:14">
      <c r="B220" t="s">
        <v>2598</v>
      </c>
      <c r="C220" t="s">
        <v>2599</v>
      </c>
      <c r="D220" t="s">
        <v>1594</v>
      </c>
      <c r="E220" t="s">
        <v>2530</v>
      </c>
      <c r="F220" t="s">
        <v>1342</v>
      </c>
      <c r="G220" t="s">
        <v>109</v>
      </c>
      <c r="H220" s="91">
        <v>4366</v>
      </c>
      <c r="I220" s="91">
        <v>6012</v>
      </c>
      <c r="J220" s="91">
        <v>0</v>
      </c>
      <c r="K220" s="91">
        <v>983.78973215999997</v>
      </c>
      <c r="L220" s="91">
        <v>0.01</v>
      </c>
      <c r="M220" s="91">
        <v>0.05</v>
      </c>
      <c r="N220" s="91">
        <f>K220/'סכום נכסי הקרן'!$C$42*100</f>
        <v>5.9444190327138657E-3</v>
      </c>
    </row>
    <row r="221" spans="2:14">
      <c r="B221" t="s">
        <v>2600</v>
      </c>
      <c r="C221" t="s">
        <v>2601</v>
      </c>
      <c r="D221" t="s">
        <v>1594</v>
      </c>
      <c r="E221" t="s">
        <v>2530</v>
      </c>
      <c r="F221" t="s">
        <v>1342</v>
      </c>
      <c r="G221" t="s">
        <v>109</v>
      </c>
      <c r="H221" s="91">
        <v>626733</v>
      </c>
      <c r="I221" s="91">
        <v>7794</v>
      </c>
      <c r="J221" s="91">
        <v>0</v>
      </c>
      <c r="K221" s="91">
        <v>183080.69243495999</v>
      </c>
      <c r="L221" s="91">
        <v>0.23</v>
      </c>
      <c r="M221" s="91">
        <v>8.43</v>
      </c>
      <c r="N221" s="91">
        <f>K221/'סכום נכסי הקרן'!$C$42*100</f>
        <v>1.1062408124989571</v>
      </c>
    </row>
    <row r="222" spans="2:14">
      <c r="B222" s="92" t="s">
        <v>1271</v>
      </c>
      <c r="H222" s="93">
        <v>0</v>
      </c>
      <c r="J222" s="93">
        <v>0</v>
      </c>
      <c r="K222" s="93">
        <v>0</v>
      </c>
      <c r="M222" s="93">
        <v>0</v>
      </c>
      <c r="N222" s="93">
        <f>K222/'סכום נכסי הקרן'!$C$42*100</f>
        <v>0</v>
      </c>
    </row>
    <row r="223" spans="2:14">
      <c r="B223" t="s">
        <v>297</v>
      </c>
      <c r="C223" t="s">
        <v>297</v>
      </c>
      <c r="F223" t="s">
        <v>297</v>
      </c>
      <c r="G223" t="s">
        <v>297</v>
      </c>
      <c r="H223" s="91">
        <v>0</v>
      </c>
      <c r="I223" s="91">
        <v>0</v>
      </c>
      <c r="K223" s="91">
        <v>0</v>
      </c>
      <c r="L223" s="91">
        <v>0</v>
      </c>
      <c r="M223" s="91">
        <v>0</v>
      </c>
      <c r="N223" s="91">
        <f>K223/'סכום נכסי הקרן'!$C$42*100</f>
        <v>0</v>
      </c>
    </row>
    <row r="224" spans="2:14">
      <c r="B224" s="92" t="s">
        <v>2348</v>
      </c>
      <c r="H224" s="93">
        <v>0</v>
      </c>
      <c r="J224" s="93">
        <v>0</v>
      </c>
      <c r="K224" s="93">
        <v>0</v>
      </c>
      <c r="M224" s="93">
        <v>0</v>
      </c>
      <c r="N224" s="93">
        <f>K224/'סכום נכסי הקרן'!$C$42*100</f>
        <v>0</v>
      </c>
    </row>
    <row r="225" spans="2:14">
      <c r="B225" t="s">
        <v>297</v>
      </c>
      <c r="C225" t="s">
        <v>297</v>
      </c>
      <c r="F225" t="s">
        <v>297</v>
      </c>
      <c r="G225" t="s">
        <v>297</v>
      </c>
      <c r="H225" s="91">
        <v>0</v>
      </c>
      <c r="I225" s="91">
        <v>0</v>
      </c>
      <c r="K225" s="91">
        <v>0</v>
      </c>
      <c r="L225" s="91">
        <v>0</v>
      </c>
      <c r="M225" s="91">
        <v>0</v>
      </c>
      <c r="N225" s="91">
        <f>K225/'סכום נכסי הקרן'!$C$42*100</f>
        <v>0</v>
      </c>
    </row>
    <row r="226" spans="2:14">
      <c r="B226" t="s">
        <v>305</v>
      </c>
    </row>
    <row r="227" spans="2:14">
      <c r="B227" t="s">
        <v>447</v>
      </c>
    </row>
    <row r="228" spans="2:14">
      <c r="B228" t="s">
        <v>448</v>
      </c>
    </row>
    <row r="229" spans="2:14">
      <c r="B229" t="s">
        <v>449</v>
      </c>
    </row>
    <row r="230" spans="2:14">
      <c r="B230" t="s">
        <v>450</v>
      </c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A1:XFD3 J9:J1048576 J5:N7 A5:I1048576 O5:XFD1048576 K8:N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H1" workbookViewId="0">
      <selection activeCell="O12" sqref="O12:O6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95">
        <v>43465</v>
      </c>
      <c r="E1" s="16"/>
    </row>
    <row r="2" spans="2:65">
      <c r="B2" s="2" t="s">
        <v>1</v>
      </c>
      <c r="C2" s="12" t="s">
        <v>218</v>
      </c>
      <c r="E2" s="16"/>
    </row>
    <row r="3" spans="2:65">
      <c r="B3" s="2" t="s">
        <v>2</v>
      </c>
      <c r="C3" s="26" t="s">
        <v>4471</v>
      </c>
      <c r="E3" s="16"/>
    </row>
    <row r="4" spans="2:65" s="1" customFormat="1">
      <c r="B4" s="2" t="s">
        <v>3</v>
      </c>
    </row>
    <row r="5" spans="2:65">
      <c r="B5" s="89" t="s">
        <v>219</v>
      </c>
      <c r="C5" t="s">
        <v>220</v>
      </c>
    </row>
    <row r="6" spans="2:65" ht="26.25" customHeight="1">
      <c r="B6" s="113" t="s">
        <v>69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</row>
    <row r="7" spans="2:65" ht="26.25" customHeight="1">
      <c r="B7" s="113" t="s">
        <v>96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  <c r="BM7" s="19"/>
    </row>
    <row r="8" spans="2:65" s="19" customFormat="1" ht="78.75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90">
        <v>3549635.3429999999</v>
      </c>
      <c r="K11" s="7"/>
      <c r="L11" s="90">
        <v>821524.85603879939</v>
      </c>
      <c r="M11" s="7"/>
      <c r="N11" s="90">
        <v>100</v>
      </c>
      <c r="O11" s="90">
        <f>L11/'סכום נכסי הקרן'!$C$42*100</f>
        <v>4.9639550306775568</v>
      </c>
      <c r="P11" s="35"/>
      <c r="BG11" s="16"/>
      <c r="BH11" s="19"/>
      <c r="BI11" s="16"/>
      <c r="BM11" s="16"/>
    </row>
    <row r="12" spans="2:65">
      <c r="B12" s="92" t="s">
        <v>228</v>
      </c>
      <c r="C12" s="16"/>
      <c r="D12" s="16"/>
      <c r="E12" s="16"/>
      <c r="J12" s="93">
        <v>100704</v>
      </c>
      <c r="L12" s="93">
        <v>115.7555234</v>
      </c>
      <c r="N12" s="93">
        <v>0.01</v>
      </c>
      <c r="O12" s="93">
        <f>L12/'סכום נכסי הקרן'!$C$42*100</f>
        <v>6.9943740409846575E-4</v>
      </c>
    </row>
    <row r="13" spans="2:65">
      <c r="B13" s="92" t="s">
        <v>2602</v>
      </c>
      <c r="C13" s="16"/>
      <c r="D13" s="16"/>
      <c r="E13" s="16"/>
      <c r="J13" s="93">
        <v>0</v>
      </c>
      <c r="L13" s="93">
        <v>0</v>
      </c>
      <c r="N13" s="93">
        <v>0</v>
      </c>
      <c r="O13" s="93">
        <f>L13/'סכום נכסי הקרן'!$C$42*100</f>
        <v>0</v>
      </c>
    </row>
    <row r="14" spans="2:65">
      <c r="B14" t="s">
        <v>297</v>
      </c>
      <c r="C14" t="s">
        <v>297</v>
      </c>
      <c r="D14" s="16"/>
      <c r="E14" s="16"/>
      <c r="F14" t="s">
        <v>297</v>
      </c>
      <c r="G14" t="s">
        <v>297</v>
      </c>
      <c r="I14" t="s">
        <v>297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f>L14/'סכום נכסי הקרן'!$C$42*100</f>
        <v>0</v>
      </c>
    </row>
    <row r="15" spans="2:65">
      <c r="B15" s="92" t="s">
        <v>2603</v>
      </c>
      <c r="C15" s="16"/>
      <c r="D15" s="16"/>
      <c r="E15" s="16"/>
      <c r="J15" s="93">
        <v>0</v>
      </c>
      <c r="L15" s="93">
        <v>0</v>
      </c>
      <c r="N15" s="93">
        <v>0</v>
      </c>
      <c r="O15" s="93">
        <f>L15/'סכום נכסי הקרן'!$C$42*100</f>
        <v>0</v>
      </c>
    </row>
    <row r="16" spans="2:65">
      <c r="B16" t="s">
        <v>297</v>
      </c>
      <c r="C16" t="s">
        <v>297</v>
      </c>
      <c r="D16" s="16"/>
      <c r="E16" s="16"/>
      <c r="F16" t="s">
        <v>297</v>
      </c>
      <c r="G16" t="s">
        <v>297</v>
      </c>
      <c r="I16" t="s">
        <v>297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f>L16/'סכום נכסי הקרן'!$C$42*100</f>
        <v>0</v>
      </c>
    </row>
    <row r="17" spans="2:15">
      <c r="B17" s="92" t="s">
        <v>93</v>
      </c>
      <c r="C17" s="16"/>
      <c r="D17" s="16"/>
      <c r="E17" s="16"/>
      <c r="J17" s="93">
        <v>100704</v>
      </c>
      <c r="L17" s="93">
        <v>115.7555234</v>
      </c>
      <c r="N17" s="93">
        <v>0.01</v>
      </c>
      <c r="O17" s="93">
        <f>L17/'סכום נכסי הקרן'!$C$42*100</f>
        <v>6.9943740409846575E-4</v>
      </c>
    </row>
    <row r="18" spans="2:15">
      <c r="B18" t="s">
        <v>2604</v>
      </c>
      <c r="C18" t="s">
        <v>2605</v>
      </c>
      <c r="D18" t="s">
        <v>126</v>
      </c>
      <c r="E18" t="s">
        <v>2237</v>
      </c>
      <c r="F18" t="s">
        <v>131</v>
      </c>
      <c r="G18" t="s">
        <v>297</v>
      </c>
      <c r="H18" t="s">
        <v>298</v>
      </c>
      <c r="I18" t="s">
        <v>105</v>
      </c>
      <c r="J18" s="91">
        <v>48571</v>
      </c>
      <c r="K18" s="91">
        <v>115.64</v>
      </c>
      <c r="L18" s="91">
        <v>56.167504399999999</v>
      </c>
      <c r="M18" s="91">
        <v>0</v>
      </c>
      <c r="N18" s="91">
        <v>0.01</v>
      </c>
      <c r="O18" s="91">
        <f>L18/'סכום נכסי הקרן'!$C$42*100</f>
        <v>3.3938469904776182E-4</v>
      </c>
    </row>
    <row r="19" spans="2:15">
      <c r="B19" t="s">
        <v>2606</v>
      </c>
      <c r="C19" t="s">
        <v>2607</v>
      </c>
      <c r="D19" t="s">
        <v>126</v>
      </c>
      <c r="E19" t="s">
        <v>2237</v>
      </c>
      <c r="F19" t="s">
        <v>131</v>
      </c>
      <c r="G19" t="s">
        <v>297</v>
      </c>
      <c r="H19" t="s">
        <v>298</v>
      </c>
      <c r="I19" t="s">
        <v>105</v>
      </c>
      <c r="J19" s="91">
        <v>52133</v>
      </c>
      <c r="K19" s="91">
        <v>114.3</v>
      </c>
      <c r="L19" s="91">
        <v>59.588019000000003</v>
      </c>
      <c r="M19" s="91">
        <v>0</v>
      </c>
      <c r="N19" s="91">
        <v>0.01</v>
      </c>
      <c r="O19" s="91">
        <f>L19/'סכום נכסי הקרן'!$C$42*100</f>
        <v>3.6005270505070394E-4</v>
      </c>
    </row>
    <row r="20" spans="2:15">
      <c r="B20" s="92" t="s">
        <v>1271</v>
      </c>
      <c r="C20" s="16"/>
      <c r="D20" s="16"/>
      <c r="E20" s="16"/>
      <c r="J20" s="93">
        <v>0</v>
      </c>
      <c r="L20" s="93">
        <v>0</v>
      </c>
      <c r="N20" s="93">
        <v>0</v>
      </c>
      <c r="O20" s="93">
        <f>L20/'סכום נכסי הקרן'!$C$42*100</f>
        <v>0</v>
      </c>
    </row>
    <row r="21" spans="2:15">
      <c r="B21" t="s">
        <v>297</v>
      </c>
      <c r="C21" t="s">
        <v>297</v>
      </c>
      <c r="D21" s="16"/>
      <c r="E21" s="16"/>
      <c r="F21" t="s">
        <v>297</v>
      </c>
      <c r="G21" t="s">
        <v>297</v>
      </c>
      <c r="I21" t="s">
        <v>297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f>L21/'סכום נכסי הקרן'!$C$42*100</f>
        <v>0</v>
      </c>
    </row>
    <row r="22" spans="2:15">
      <c r="B22" s="92" t="s">
        <v>303</v>
      </c>
      <c r="C22" s="16"/>
      <c r="D22" s="16"/>
      <c r="E22" s="16"/>
      <c r="J22" s="93">
        <v>3448931.3429999999</v>
      </c>
      <c r="L22" s="93">
        <v>821409.10051539948</v>
      </c>
      <c r="N22" s="93">
        <v>99.99</v>
      </c>
      <c r="O22" s="93">
        <f>L22/'סכום נכסי הקרן'!$C$42*100</f>
        <v>4.963255593273459</v>
      </c>
    </row>
    <row r="23" spans="2:15">
      <c r="B23" s="92" t="s">
        <v>2602</v>
      </c>
      <c r="C23" s="16"/>
      <c r="D23" s="16"/>
      <c r="E23" s="16"/>
      <c r="J23" s="93">
        <v>317535.53000000003</v>
      </c>
      <c r="L23" s="93">
        <v>10484.985096336401</v>
      </c>
      <c r="N23" s="93">
        <v>1.28</v>
      </c>
      <c r="O23" s="93">
        <f>L23/'סכום נכסי הקרן'!$C$42*100</f>
        <v>6.335413241967712E-2</v>
      </c>
    </row>
    <row r="24" spans="2:15">
      <c r="B24" t="s">
        <v>2608</v>
      </c>
      <c r="C24" t="s">
        <v>2609</v>
      </c>
      <c r="D24" t="s">
        <v>126</v>
      </c>
      <c r="E24" t="s">
        <v>2610</v>
      </c>
      <c r="F24" t="s">
        <v>1342</v>
      </c>
      <c r="G24" t="s">
        <v>297</v>
      </c>
      <c r="H24" t="s">
        <v>298</v>
      </c>
      <c r="I24" t="s">
        <v>109</v>
      </c>
      <c r="J24" s="91">
        <v>317535.53000000003</v>
      </c>
      <c r="K24" s="91">
        <v>881</v>
      </c>
      <c r="L24" s="91">
        <v>10484.985096336401</v>
      </c>
      <c r="M24" s="91">
        <v>0</v>
      </c>
      <c r="N24" s="91">
        <v>1.28</v>
      </c>
      <c r="O24" s="91">
        <f>L24/'סכום נכסי הקרן'!$C$42*100</f>
        <v>6.335413241967712E-2</v>
      </c>
    </row>
    <row r="25" spans="2:15">
      <c r="B25" s="92" t="s">
        <v>2603</v>
      </c>
      <c r="C25" s="16"/>
      <c r="D25" s="16"/>
      <c r="E25" s="16"/>
      <c r="J25" s="93">
        <v>1680992.983</v>
      </c>
      <c r="L25" s="93">
        <v>527288.01399106346</v>
      </c>
      <c r="N25" s="93">
        <v>64.180000000000007</v>
      </c>
      <c r="O25" s="93">
        <f>L25/'סכום נכסי הקרן'!$C$42*100</f>
        <v>3.1860679204370896</v>
      </c>
    </row>
    <row r="26" spans="2:15">
      <c r="B26" t="s">
        <v>2611</v>
      </c>
      <c r="C26" t="s">
        <v>2612</v>
      </c>
      <c r="D26" t="s">
        <v>126</v>
      </c>
      <c r="E26" t="s">
        <v>2613</v>
      </c>
      <c r="F26" t="s">
        <v>1342</v>
      </c>
      <c r="G26" t="s">
        <v>1379</v>
      </c>
      <c r="H26" t="s">
        <v>445</v>
      </c>
      <c r="I26" t="s">
        <v>113</v>
      </c>
      <c r="J26" s="91">
        <v>6606.14</v>
      </c>
      <c r="K26" s="91">
        <v>97455</v>
      </c>
      <c r="L26" s="91">
        <v>27629.3797537092</v>
      </c>
      <c r="M26" s="91">
        <v>0</v>
      </c>
      <c r="N26" s="91">
        <v>3.36</v>
      </c>
      <c r="O26" s="91">
        <f>L26/'סכום נכסי הקרן'!$C$42*100</f>
        <v>0.16694686425464403</v>
      </c>
    </row>
    <row r="27" spans="2:15">
      <c r="B27" t="s">
        <v>2614</v>
      </c>
      <c r="C27" t="s">
        <v>2615</v>
      </c>
      <c r="D27" t="s">
        <v>126</v>
      </c>
      <c r="E27" t="s">
        <v>2616</v>
      </c>
      <c r="F27" t="s">
        <v>1342</v>
      </c>
      <c r="G27" t="s">
        <v>2617</v>
      </c>
      <c r="H27" t="s">
        <v>154</v>
      </c>
      <c r="I27" t="s">
        <v>109</v>
      </c>
      <c r="J27" s="91">
        <v>21000.97</v>
      </c>
      <c r="K27" s="91">
        <v>1222</v>
      </c>
      <c r="L27" s="91">
        <v>961.85618654320001</v>
      </c>
      <c r="M27" s="91">
        <v>0</v>
      </c>
      <c r="N27" s="91">
        <v>0.12</v>
      </c>
      <c r="O27" s="91">
        <f>L27/'סכום נכסי הקרן'!$C$42*100</f>
        <v>5.8118884911182167E-3</v>
      </c>
    </row>
    <row r="28" spans="2:15">
      <c r="B28" t="s">
        <v>2618</v>
      </c>
      <c r="C28" t="s">
        <v>2619</v>
      </c>
      <c r="D28" t="s">
        <v>126</v>
      </c>
      <c r="E28" t="s">
        <v>2620</v>
      </c>
      <c r="F28" t="s">
        <v>1342</v>
      </c>
      <c r="G28" t="s">
        <v>297</v>
      </c>
      <c r="H28" t="s">
        <v>298</v>
      </c>
      <c r="I28" t="s">
        <v>109</v>
      </c>
      <c r="J28" s="91">
        <v>367</v>
      </c>
      <c r="K28" s="91">
        <v>966085</v>
      </c>
      <c r="L28" s="91">
        <v>13288.6537486</v>
      </c>
      <c r="M28" s="91">
        <v>0</v>
      </c>
      <c r="N28" s="91">
        <v>1.62</v>
      </c>
      <c r="O28" s="91">
        <f>L28/'סכום נכסי הקרן'!$C$42*100</f>
        <v>8.0294928560481371E-2</v>
      </c>
    </row>
    <row r="29" spans="2:15">
      <c r="B29" t="s">
        <v>2621</v>
      </c>
      <c r="C29" t="s">
        <v>2622</v>
      </c>
      <c r="D29" t="s">
        <v>126</v>
      </c>
      <c r="E29" t="s">
        <v>2623</v>
      </c>
      <c r="F29" t="s">
        <v>1342</v>
      </c>
      <c r="G29" t="s">
        <v>297</v>
      </c>
      <c r="H29" t="s">
        <v>298</v>
      </c>
      <c r="I29" t="s">
        <v>113</v>
      </c>
      <c r="J29" s="91">
        <v>170.46</v>
      </c>
      <c r="K29" s="91">
        <v>18700.810000000056</v>
      </c>
      <c r="L29" s="91">
        <v>136.805052955702</v>
      </c>
      <c r="M29" s="91">
        <v>0</v>
      </c>
      <c r="N29" s="91">
        <v>0.02</v>
      </c>
      <c r="O29" s="91">
        <f>L29/'סכום נכסי הקרן'!$C$42*100</f>
        <v>8.2662639584150802E-4</v>
      </c>
    </row>
    <row r="30" spans="2:15">
      <c r="B30" t="s">
        <v>2624</v>
      </c>
      <c r="C30" t="s">
        <v>2625</v>
      </c>
      <c r="D30" t="s">
        <v>126</v>
      </c>
      <c r="E30" t="s">
        <v>2626</v>
      </c>
      <c r="F30" t="s">
        <v>1342</v>
      </c>
      <c r="G30" t="s">
        <v>297</v>
      </c>
      <c r="H30" t="s">
        <v>298</v>
      </c>
      <c r="I30" t="s">
        <v>116</v>
      </c>
      <c r="J30" s="91">
        <v>70637.279999999999</v>
      </c>
      <c r="K30" s="91">
        <v>15261.030000000004</v>
      </c>
      <c r="L30" s="91">
        <v>51672.739316676103</v>
      </c>
      <c r="M30" s="91">
        <v>0</v>
      </c>
      <c r="N30" s="91">
        <v>6.29</v>
      </c>
      <c r="O30" s="91">
        <f>L30/'סכום נכסי הקרן'!$C$42*100</f>
        <v>0.31222567691584263</v>
      </c>
    </row>
    <row r="31" spans="2:15">
      <c r="B31" t="s">
        <v>2627</v>
      </c>
      <c r="C31" t="s">
        <v>2628</v>
      </c>
      <c r="D31" t="s">
        <v>126</v>
      </c>
      <c r="E31" t="s">
        <v>1570</v>
      </c>
      <c r="F31" t="s">
        <v>1342</v>
      </c>
      <c r="G31" t="s">
        <v>297</v>
      </c>
      <c r="H31" t="s">
        <v>298</v>
      </c>
      <c r="I31" t="s">
        <v>109</v>
      </c>
      <c r="J31" s="91">
        <v>3496.73</v>
      </c>
      <c r="K31" s="91">
        <v>125615</v>
      </c>
      <c r="L31" s="91">
        <v>16462.780375846</v>
      </c>
      <c r="M31" s="91">
        <v>0</v>
      </c>
      <c r="N31" s="91">
        <v>2</v>
      </c>
      <c r="O31" s="91">
        <f>L31/'סכום נכסי הקרן'!$C$42*100</f>
        <v>9.9474167902426774E-2</v>
      </c>
    </row>
    <row r="32" spans="2:15">
      <c r="B32" t="s">
        <v>2629</v>
      </c>
      <c r="C32" t="s">
        <v>2630</v>
      </c>
      <c r="D32" t="s">
        <v>126</v>
      </c>
      <c r="E32" t="s">
        <v>2631</v>
      </c>
      <c r="F32" t="s">
        <v>1342</v>
      </c>
      <c r="G32" t="s">
        <v>297</v>
      </c>
      <c r="H32" t="s">
        <v>298</v>
      </c>
      <c r="I32" t="s">
        <v>109</v>
      </c>
      <c r="J32" s="91">
        <v>513000</v>
      </c>
      <c r="K32" s="91">
        <v>1256</v>
      </c>
      <c r="L32" s="91">
        <v>24149.41344</v>
      </c>
      <c r="M32" s="91">
        <v>0</v>
      </c>
      <c r="N32" s="91">
        <v>2.94</v>
      </c>
      <c r="O32" s="91">
        <f>L32/'סכום נכסי הקרן'!$C$42*100</f>
        <v>0.14591962915330053</v>
      </c>
    </row>
    <row r="33" spans="2:15">
      <c r="B33" t="s">
        <v>2632</v>
      </c>
      <c r="C33" t="s">
        <v>2633</v>
      </c>
      <c r="D33" t="s">
        <v>126</v>
      </c>
      <c r="E33" t="s">
        <v>2634</v>
      </c>
      <c r="F33" t="s">
        <v>1342</v>
      </c>
      <c r="G33" t="s">
        <v>297</v>
      </c>
      <c r="H33" t="s">
        <v>298</v>
      </c>
      <c r="I33" t="s">
        <v>109</v>
      </c>
      <c r="J33" s="91">
        <v>98631.03</v>
      </c>
      <c r="K33" s="91">
        <v>12295.779999999992</v>
      </c>
      <c r="L33" s="91">
        <v>45453.699318081402</v>
      </c>
      <c r="M33" s="91">
        <v>0</v>
      </c>
      <c r="N33" s="91">
        <v>5.53</v>
      </c>
      <c r="O33" s="91">
        <f>L33/'סכום נכסי הקרן'!$C$42*100</f>
        <v>0.27464795220053456</v>
      </c>
    </row>
    <row r="34" spans="2:15">
      <c r="B34" t="s">
        <v>2635</v>
      </c>
      <c r="C34" t="s">
        <v>2636</v>
      </c>
      <c r="D34" t="s">
        <v>126</v>
      </c>
      <c r="E34" t="s">
        <v>2637</v>
      </c>
      <c r="F34" t="s">
        <v>1342</v>
      </c>
      <c r="G34" t="s">
        <v>297</v>
      </c>
      <c r="H34" t="s">
        <v>298</v>
      </c>
      <c r="I34" t="s">
        <v>109</v>
      </c>
      <c r="J34" s="91">
        <v>483.17</v>
      </c>
      <c r="K34" s="91">
        <v>1124300</v>
      </c>
      <c r="L34" s="91">
        <v>20360.186601879999</v>
      </c>
      <c r="M34" s="91">
        <v>0</v>
      </c>
      <c r="N34" s="91">
        <v>2.48</v>
      </c>
      <c r="O34" s="91">
        <f>L34/'סכום נכסי הקרן'!$C$42*100</f>
        <v>0.12302372833277093</v>
      </c>
    </row>
    <row r="35" spans="2:15">
      <c r="B35" t="s">
        <v>2638</v>
      </c>
      <c r="C35" t="s">
        <v>2639</v>
      </c>
      <c r="D35" t="s">
        <v>126</v>
      </c>
      <c r="E35" t="s">
        <v>2613</v>
      </c>
      <c r="F35" t="s">
        <v>1342</v>
      </c>
      <c r="G35" t="s">
        <v>297</v>
      </c>
      <c r="H35" t="s">
        <v>298</v>
      </c>
      <c r="I35" t="s">
        <v>116</v>
      </c>
      <c r="J35" s="91">
        <v>6769.4</v>
      </c>
      <c r="K35" s="91">
        <v>111759</v>
      </c>
      <c r="L35" s="91">
        <v>36264.054250076399</v>
      </c>
      <c r="M35" s="91">
        <v>0</v>
      </c>
      <c r="N35" s="91">
        <v>4.41</v>
      </c>
      <c r="O35" s="91">
        <f>L35/'סכום נכסי הקרן'!$C$42*100</f>
        <v>0.21912074017505909</v>
      </c>
    </row>
    <row r="36" spans="2:15">
      <c r="B36" t="s">
        <v>2640</v>
      </c>
      <c r="C36" t="s">
        <v>2641</v>
      </c>
      <c r="D36" t="s">
        <v>126</v>
      </c>
      <c r="E36" t="s">
        <v>2613</v>
      </c>
      <c r="F36" t="s">
        <v>1342</v>
      </c>
      <c r="G36" t="s">
        <v>297</v>
      </c>
      <c r="H36" t="s">
        <v>298</v>
      </c>
      <c r="I36" t="s">
        <v>113</v>
      </c>
      <c r="J36" s="91">
        <v>4214.62</v>
      </c>
      <c r="K36" s="91">
        <v>187556.99999999977</v>
      </c>
      <c r="L36" s="91">
        <v>33924.303339019403</v>
      </c>
      <c r="M36" s="91">
        <v>0</v>
      </c>
      <c r="N36" s="91">
        <v>4.13</v>
      </c>
      <c r="O36" s="91">
        <f>L36/'סכום נכסי הקרן'!$C$42*100</f>
        <v>0.20498310548257298</v>
      </c>
    </row>
    <row r="37" spans="2:15">
      <c r="B37" t="s">
        <v>2642</v>
      </c>
      <c r="C37" t="s">
        <v>2643</v>
      </c>
      <c r="D37" t="s">
        <v>126</v>
      </c>
      <c r="E37" t="s">
        <v>2644</v>
      </c>
      <c r="F37" t="s">
        <v>1342</v>
      </c>
      <c r="G37" t="s">
        <v>297</v>
      </c>
      <c r="H37" t="s">
        <v>298</v>
      </c>
      <c r="I37" t="s">
        <v>109</v>
      </c>
      <c r="J37" s="91">
        <v>10475.89</v>
      </c>
      <c r="K37" s="91">
        <v>98221.090000000127</v>
      </c>
      <c r="L37" s="91">
        <v>38565.170977813403</v>
      </c>
      <c r="M37" s="91">
        <v>0</v>
      </c>
      <c r="N37" s="91">
        <v>4.6900000000000004</v>
      </c>
      <c r="O37" s="91">
        <f>L37/'סכום נכסי הקרן'!$C$42*100</f>
        <v>0.23302493293668003</v>
      </c>
    </row>
    <row r="38" spans="2:15">
      <c r="B38" t="s">
        <v>2645</v>
      </c>
      <c r="C38" t="s">
        <v>2615</v>
      </c>
      <c r="D38" t="s">
        <v>126</v>
      </c>
      <c r="E38" t="s">
        <v>2616</v>
      </c>
      <c r="F38" t="s">
        <v>1342</v>
      </c>
      <c r="G38" t="s">
        <v>297</v>
      </c>
      <c r="H38" t="s">
        <v>298</v>
      </c>
      <c r="I38" t="s">
        <v>109</v>
      </c>
      <c r="J38" s="91">
        <v>50869.012999999999</v>
      </c>
      <c r="K38" s="91">
        <v>1220</v>
      </c>
      <c r="L38" s="91">
        <v>2326.0161408327999</v>
      </c>
      <c r="M38" s="91">
        <v>0</v>
      </c>
      <c r="N38" s="91">
        <v>0.28000000000000003</v>
      </c>
      <c r="O38" s="91">
        <f>L38/'סכום נכסי הקרן'!$C$42*100</f>
        <v>1.4054644164264777E-2</v>
      </c>
    </row>
    <row r="39" spans="2:15">
      <c r="B39" t="s">
        <v>2646</v>
      </c>
      <c r="C39" t="s">
        <v>2647</v>
      </c>
      <c r="D39" t="s">
        <v>126</v>
      </c>
      <c r="E39" t="s">
        <v>2648</v>
      </c>
      <c r="F39" t="s">
        <v>1342</v>
      </c>
      <c r="G39" t="s">
        <v>297</v>
      </c>
      <c r="H39" t="s">
        <v>298</v>
      </c>
      <c r="I39" t="s">
        <v>109</v>
      </c>
      <c r="J39" s="91">
        <v>14538</v>
      </c>
      <c r="K39" s="91">
        <v>28345.72</v>
      </c>
      <c r="L39" s="91">
        <v>15445.1360994528</v>
      </c>
      <c r="M39" s="91">
        <v>0</v>
      </c>
      <c r="N39" s="91">
        <v>1.88</v>
      </c>
      <c r="O39" s="91">
        <f>L39/'סכום נכסי הקרן'!$C$42*100</f>
        <v>9.3325187274379079E-2</v>
      </c>
    </row>
    <row r="40" spans="2:15">
      <c r="B40" t="s">
        <v>2646</v>
      </c>
      <c r="C40" t="s">
        <v>2647</v>
      </c>
      <c r="D40" t="s">
        <v>126</v>
      </c>
      <c r="E40" t="s">
        <v>2648</v>
      </c>
      <c r="F40" t="s">
        <v>1342</v>
      </c>
      <c r="G40" t="s">
        <v>297</v>
      </c>
      <c r="H40" t="s">
        <v>298</v>
      </c>
      <c r="I40" t="s">
        <v>109</v>
      </c>
      <c r="J40" s="91">
        <v>7903</v>
      </c>
      <c r="K40" s="91">
        <v>28345.72</v>
      </c>
      <c r="L40" s="91">
        <v>8396.1281189967995</v>
      </c>
      <c r="M40" s="91">
        <v>0.06</v>
      </c>
      <c r="N40" s="91">
        <v>1.02</v>
      </c>
      <c r="O40" s="91">
        <f>L40/'סכום נכסי הקרן'!$C$42*100</f>
        <v>5.0732491059940696E-2</v>
      </c>
    </row>
    <row r="41" spans="2:15">
      <c r="B41" t="s">
        <v>2649</v>
      </c>
      <c r="C41" t="s">
        <v>2650</v>
      </c>
      <c r="D41" t="s">
        <v>126</v>
      </c>
      <c r="E41" t="s">
        <v>2651</v>
      </c>
      <c r="F41" t="s">
        <v>1342</v>
      </c>
      <c r="G41" t="s">
        <v>297</v>
      </c>
      <c r="H41" t="s">
        <v>298</v>
      </c>
      <c r="I41" t="s">
        <v>109</v>
      </c>
      <c r="J41" s="91">
        <v>520550.14</v>
      </c>
      <c r="K41" s="91">
        <v>1548</v>
      </c>
      <c r="L41" s="91">
        <v>30201.819394665599</v>
      </c>
      <c r="M41" s="91">
        <v>0.01</v>
      </c>
      <c r="N41" s="91">
        <v>3.68</v>
      </c>
      <c r="O41" s="91">
        <f>L41/'סכום נכסי הקרן'!$C$42*100</f>
        <v>0.1824904897493263</v>
      </c>
    </row>
    <row r="42" spans="2:15">
      <c r="B42" t="s">
        <v>2649</v>
      </c>
      <c r="C42" t="s">
        <v>2652</v>
      </c>
      <c r="D42" t="s">
        <v>126</v>
      </c>
      <c r="E42" t="s">
        <v>2651</v>
      </c>
      <c r="F42" t="s">
        <v>1342</v>
      </c>
      <c r="G42" t="s">
        <v>297</v>
      </c>
      <c r="H42" t="s">
        <v>298</v>
      </c>
      <c r="I42" t="s">
        <v>113</v>
      </c>
      <c r="J42" s="91">
        <v>1263.81</v>
      </c>
      <c r="K42" s="91">
        <v>194260</v>
      </c>
      <c r="L42" s="91">
        <v>10536.2097664296</v>
      </c>
      <c r="M42" s="91">
        <v>0</v>
      </c>
      <c r="N42" s="91">
        <v>1.28</v>
      </c>
      <c r="O42" s="91">
        <f>L42/'סכום נכסי הקרן'!$C$42*100</f>
        <v>6.3663650697711946E-2</v>
      </c>
    </row>
    <row r="43" spans="2:15">
      <c r="B43" t="s">
        <v>2649</v>
      </c>
      <c r="C43" t="s">
        <v>2650</v>
      </c>
      <c r="D43" t="s">
        <v>126</v>
      </c>
      <c r="E43" t="s">
        <v>2651</v>
      </c>
      <c r="F43" t="s">
        <v>1342</v>
      </c>
      <c r="G43" t="s">
        <v>297</v>
      </c>
      <c r="H43" t="s">
        <v>298</v>
      </c>
      <c r="I43" t="s">
        <v>109</v>
      </c>
      <c r="J43" s="91">
        <v>46319</v>
      </c>
      <c r="K43" s="91">
        <v>1551</v>
      </c>
      <c r="L43" s="91">
        <v>2692.5920221199999</v>
      </c>
      <c r="M43" s="91">
        <v>0</v>
      </c>
      <c r="N43" s="91">
        <v>0.33</v>
      </c>
      <c r="O43" s="91">
        <f>L43/'סכום נכסי הקרן'!$C$42*100</f>
        <v>1.6269630328913112E-2</v>
      </c>
    </row>
    <row r="44" spans="2:15">
      <c r="B44" t="s">
        <v>2653</v>
      </c>
      <c r="C44" t="s">
        <v>2654</v>
      </c>
      <c r="D44" t="s">
        <v>126</v>
      </c>
      <c r="E44" t="s">
        <v>2655</v>
      </c>
      <c r="F44" t="s">
        <v>1374</v>
      </c>
      <c r="G44" t="s">
        <v>297</v>
      </c>
      <c r="H44" t="s">
        <v>298</v>
      </c>
      <c r="I44" t="s">
        <v>109</v>
      </c>
      <c r="J44" s="91">
        <v>2017.5</v>
      </c>
      <c r="K44" s="91">
        <v>177341</v>
      </c>
      <c r="L44" s="91">
        <v>13409.7993219</v>
      </c>
      <c r="M44" s="91">
        <v>0</v>
      </c>
      <c r="N44" s="91">
        <v>1.63</v>
      </c>
      <c r="O44" s="91">
        <f>L44/'סכום נכסי הקרן'!$C$42*100</f>
        <v>8.102693462652602E-2</v>
      </c>
    </row>
    <row r="45" spans="2:15">
      <c r="B45" t="s">
        <v>2656</v>
      </c>
      <c r="C45" t="s">
        <v>2657</v>
      </c>
      <c r="D45" t="s">
        <v>126</v>
      </c>
      <c r="E45" t="s">
        <v>2613</v>
      </c>
      <c r="F45" t="s">
        <v>1342</v>
      </c>
      <c r="G45" t="s">
        <v>297</v>
      </c>
      <c r="H45" t="s">
        <v>298</v>
      </c>
      <c r="I45" t="s">
        <v>113</v>
      </c>
      <c r="J45" s="91">
        <v>158666.13</v>
      </c>
      <c r="K45" s="91">
        <v>9720.6729999999989</v>
      </c>
      <c r="L45" s="91">
        <v>66191.130642400007</v>
      </c>
      <c r="M45" s="91">
        <v>0</v>
      </c>
      <c r="N45" s="91">
        <v>8.06</v>
      </c>
      <c r="O45" s="91">
        <f>L45/'סכום נכסי הקרן'!$C$42*100</f>
        <v>0.39995113175621189</v>
      </c>
    </row>
    <row r="46" spans="2:15">
      <c r="B46" t="s">
        <v>2658</v>
      </c>
      <c r="C46" t="s">
        <v>2659</v>
      </c>
      <c r="D46" t="s">
        <v>126</v>
      </c>
      <c r="E46" t="s">
        <v>2660</v>
      </c>
      <c r="F46" t="s">
        <v>1342</v>
      </c>
      <c r="G46" t="s">
        <v>297</v>
      </c>
      <c r="H46" t="s">
        <v>298</v>
      </c>
      <c r="I46" t="s">
        <v>113</v>
      </c>
      <c r="J46" s="91">
        <v>17317.98</v>
      </c>
      <c r="K46" s="91">
        <v>24094</v>
      </c>
      <c r="L46" s="91">
        <v>17907.104844709898</v>
      </c>
      <c r="M46" s="91">
        <v>0</v>
      </c>
      <c r="N46" s="91">
        <v>2.1800000000000002</v>
      </c>
      <c r="O46" s="91">
        <f>L46/'סכום נכסי הקרן'!$C$42*100</f>
        <v>0.10820130702724592</v>
      </c>
    </row>
    <row r="47" spans="2:15">
      <c r="B47" t="s">
        <v>2661</v>
      </c>
      <c r="C47" t="s">
        <v>2662</v>
      </c>
      <c r="D47" t="s">
        <v>126</v>
      </c>
      <c r="E47" t="s">
        <v>2663</v>
      </c>
      <c r="F47" t="s">
        <v>1342</v>
      </c>
      <c r="G47" t="s">
        <v>297</v>
      </c>
      <c r="H47" t="s">
        <v>298</v>
      </c>
      <c r="I47" t="s">
        <v>109</v>
      </c>
      <c r="J47" s="91">
        <v>41383.01</v>
      </c>
      <c r="K47" s="91">
        <v>10892</v>
      </c>
      <c r="L47" s="91">
        <v>16893.875559601602</v>
      </c>
      <c r="M47" s="91">
        <v>1.51</v>
      </c>
      <c r="N47" s="91">
        <v>2.06</v>
      </c>
      <c r="O47" s="91">
        <f>L47/'סכום נכסי הקרן'!$C$42*100</f>
        <v>0.10207900339872905</v>
      </c>
    </row>
    <row r="48" spans="2:15">
      <c r="B48" t="s">
        <v>2664</v>
      </c>
      <c r="C48" t="s">
        <v>2662</v>
      </c>
      <c r="D48" t="s">
        <v>126</v>
      </c>
      <c r="E48" t="s">
        <v>2663</v>
      </c>
      <c r="F48" t="s">
        <v>1342</v>
      </c>
      <c r="G48" t="s">
        <v>297</v>
      </c>
      <c r="H48" t="s">
        <v>298</v>
      </c>
      <c r="I48" t="s">
        <v>109</v>
      </c>
      <c r="J48" s="91">
        <v>84312.71</v>
      </c>
      <c r="K48" s="91">
        <v>10892</v>
      </c>
      <c r="L48" s="91">
        <v>34419.159718753603</v>
      </c>
      <c r="M48" s="91">
        <v>0</v>
      </c>
      <c r="N48" s="91">
        <v>4.1900000000000004</v>
      </c>
      <c r="O48" s="91">
        <f>L48/'סכום נכסי הקרן'!$C$42*100</f>
        <v>0.20797320955256893</v>
      </c>
    </row>
    <row r="49" spans="2:15">
      <c r="B49" s="92" t="s">
        <v>93</v>
      </c>
      <c r="C49" s="16"/>
      <c r="D49" s="16"/>
      <c r="E49" s="16"/>
      <c r="J49" s="93">
        <v>1450402.83</v>
      </c>
      <c r="L49" s="93">
        <v>283636.10142799956</v>
      </c>
      <c r="N49" s="93">
        <v>34.53</v>
      </c>
      <c r="O49" s="93">
        <f>L49/'סכום נכסי הקרן'!$C$42*100</f>
        <v>1.7138335404166913</v>
      </c>
    </row>
    <row r="50" spans="2:15">
      <c r="B50" t="s">
        <v>2665</v>
      </c>
      <c r="C50" t="s">
        <v>2666</v>
      </c>
      <c r="D50" t="s">
        <v>126</v>
      </c>
      <c r="E50" t="s">
        <v>2667</v>
      </c>
      <c r="F50" t="s">
        <v>1342</v>
      </c>
      <c r="G50" t="s">
        <v>297</v>
      </c>
      <c r="H50" t="s">
        <v>298</v>
      </c>
      <c r="I50" t="s">
        <v>113</v>
      </c>
      <c r="J50" s="91">
        <v>3677</v>
      </c>
      <c r="K50" s="91">
        <v>145704</v>
      </c>
      <c r="L50" s="91">
        <v>22992.401840928</v>
      </c>
      <c r="M50" s="91">
        <v>0</v>
      </c>
      <c r="N50" s="91">
        <v>2.8</v>
      </c>
      <c r="O50" s="91">
        <f>L50/'סכום נכסי הקרן'!$C$42*100</f>
        <v>0.13892853995429705</v>
      </c>
    </row>
    <row r="51" spans="2:15">
      <c r="B51" t="s">
        <v>2665</v>
      </c>
      <c r="C51" t="s">
        <v>2666</v>
      </c>
      <c r="D51" t="s">
        <v>126</v>
      </c>
      <c r="E51" t="s">
        <v>2667</v>
      </c>
      <c r="F51" t="s">
        <v>1342</v>
      </c>
      <c r="G51" t="s">
        <v>297</v>
      </c>
      <c r="H51" t="s">
        <v>298</v>
      </c>
      <c r="I51" t="s">
        <v>113</v>
      </c>
      <c r="J51" s="91">
        <v>138</v>
      </c>
      <c r="K51" s="91">
        <v>145704</v>
      </c>
      <c r="L51" s="91">
        <v>862.91853523199995</v>
      </c>
      <c r="M51" s="91">
        <v>0</v>
      </c>
      <c r="N51" s="91">
        <v>0.11</v>
      </c>
      <c r="O51" s="91">
        <f>L51/'סכום נכסי הקרן'!$C$42*100</f>
        <v>5.2140708495221622E-3</v>
      </c>
    </row>
    <row r="52" spans="2:15">
      <c r="B52" t="s">
        <v>2668</v>
      </c>
      <c r="C52" t="s">
        <v>2669</v>
      </c>
      <c r="D52" t="s">
        <v>126</v>
      </c>
      <c r="E52" t="s">
        <v>2670</v>
      </c>
      <c r="F52" t="s">
        <v>1342</v>
      </c>
      <c r="G52" t="s">
        <v>297</v>
      </c>
      <c r="H52" t="s">
        <v>298</v>
      </c>
      <c r="I52" t="s">
        <v>113</v>
      </c>
      <c r="J52" s="91">
        <v>58865</v>
      </c>
      <c r="K52" s="91">
        <v>2255</v>
      </c>
      <c r="L52" s="91">
        <v>5696.6945167000003</v>
      </c>
      <c r="M52" s="91">
        <v>0</v>
      </c>
      <c r="N52" s="91">
        <v>0.69</v>
      </c>
      <c r="O52" s="91">
        <f>L52/'סכום נכסי הקרן'!$C$42*100</f>
        <v>3.4421521389817432E-2</v>
      </c>
    </row>
    <row r="53" spans="2:15">
      <c r="B53" t="s">
        <v>2671</v>
      </c>
      <c r="C53" t="s">
        <v>2669</v>
      </c>
      <c r="D53" t="s">
        <v>126</v>
      </c>
      <c r="E53" t="s">
        <v>2670</v>
      </c>
      <c r="F53" t="s">
        <v>1342</v>
      </c>
      <c r="G53" t="s">
        <v>297</v>
      </c>
      <c r="H53" t="s">
        <v>298</v>
      </c>
      <c r="I53" t="s">
        <v>113</v>
      </c>
      <c r="J53" s="91">
        <v>3084</v>
      </c>
      <c r="K53" s="91">
        <v>2255</v>
      </c>
      <c r="L53" s="91">
        <v>298.45588872000002</v>
      </c>
      <c r="M53" s="91">
        <v>0</v>
      </c>
      <c r="N53" s="91">
        <v>0.04</v>
      </c>
      <c r="O53" s="91">
        <f>L53/'סכום נכסי הקרן'!$C$42*100</f>
        <v>1.8033801404263479E-3</v>
      </c>
    </row>
    <row r="54" spans="2:15">
      <c r="B54" t="s">
        <v>2672</v>
      </c>
      <c r="C54" t="s">
        <v>2673</v>
      </c>
      <c r="D54" t="s">
        <v>126</v>
      </c>
      <c r="E54" t="s">
        <v>1570</v>
      </c>
      <c r="F54" t="s">
        <v>1342</v>
      </c>
      <c r="G54" t="s">
        <v>297</v>
      </c>
      <c r="H54" t="s">
        <v>298</v>
      </c>
      <c r="I54" t="s">
        <v>113</v>
      </c>
      <c r="J54" s="91">
        <v>5660</v>
      </c>
      <c r="K54" s="91">
        <v>108148</v>
      </c>
      <c r="L54" s="91">
        <v>26269.642354880001</v>
      </c>
      <c r="M54" s="91">
        <v>0</v>
      </c>
      <c r="N54" s="91">
        <v>3.2</v>
      </c>
      <c r="O54" s="91">
        <f>L54/'סכום נכסי הקרן'!$C$42*100</f>
        <v>0.15873083128655591</v>
      </c>
    </row>
    <row r="55" spans="2:15">
      <c r="B55" t="s">
        <v>2674</v>
      </c>
      <c r="C55" t="s">
        <v>2673</v>
      </c>
      <c r="D55" t="s">
        <v>126</v>
      </c>
      <c r="E55" t="s">
        <v>1570</v>
      </c>
      <c r="F55" t="s">
        <v>1342</v>
      </c>
      <c r="G55" t="s">
        <v>297</v>
      </c>
      <c r="H55" t="s">
        <v>298</v>
      </c>
      <c r="I55" t="s">
        <v>113</v>
      </c>
      <c r="J55" s="91">
        <v>8535</v>
      </c>
      <c r="K55" s="91">
        <v>108148</v>
      </c>
      <c r="L55" s="91">
        <v>39613.321112880003</v>
      </c>
      <c r="M55" s="91">
        <v>0</v>
      </c>
      <c r="N55" s="91">
        <v>4.82</v>
      </c>
      <c r="O55" s="91">
        <f>L55/'סכום נכסי הקרן'!$C$42*100</f>
        <v>0.23935824117151142</v>
      </c>
    </row>
    <row r="56" spans="2:15">
      <c r="B56" t="s">
        <v>2675</v>
      </c>
      <c r="C56" t="s">
        <v>2676</v>
      </c>
      <c r="D56" t="s">
        <v>126</v>
      </c>
      <c r="E56" t="s">
        <v>2677</v>
      </c>
      <c r="F56" t="s">
        <v>1342</v>
      </c>
      <c r="G56" t="s">
        <v>297</v>
      </c>
      <c r="H56" t="s">
        <v>298</v>
      </c>
      <c r="I56" t="s">
        <v>109</v>
      </c>
      <c r="J56" s="91">
        <v>105003</v>
      </c>
      <c r="K56" s="91">
        <v>1943</v>
      </c>
      <c r="L56" s="91">
        <v>7646.7006709200004</v>
      </c>
      <c r="M56" s="91">
        <v>0</v>
      </c>
      <c r="N56" s="91">
        <v>0.93</v>
      </c>
      <c r="O56" s="91">
        <f>L56/'סכום נכסי הקרן'!$C$42*100</f>
        <v>4.6204175058710689E-2</v>
      </c>
    </row>
    <row r="57" spans="2:15">
      <c r="B57" t="s">
        <v>2678</v>
      </c>
      <c r="C57" t="s">
        <v>2679</v>
      </c>
      <c r="D57" t="s">
        <v>126</v>
      </c>
      <c r="E57" t="s">
        <v>2680</v>
      </c>
      <c r="F57" t="s">
        <v>1342</v>
      </c>
      <c r="G57" t="s">
        <v>297</v>
      </c>
      <c r="H57" t="s">
        <v>298</v>
      </c>
      <c r="I57" t="s">
        <v>113</v>
      </c>
      <c r="J57" s="91">
        <v>5263</v>
      </c>
      <c r="K57" s="91">
        <v>25290</v>
      </c>
      <c r="L57" s="91">
        <v>5712.1741033199996</v>
      </c>
      <c r="M57" s="91">
        <v>0</v>
      </c>
      <c r="N57" s="91">
        <v>0.7</v>
      </c>
      <c r="O57" s="91">
        <f>L57/'סכום נכסי הקרן'!$C$42*100</f>
        <v>3.4515054739795006E-2</v>
      </c>
    </row>
    <row r="58" spans="2:15">
      <c r="B58" t="s">
        <v>2681</v>
      </c>
      <c r="C58" t="s">
        <v>2682</v>
      </c>
      <c r="D58" t="s">
        <v>126</v>
      </c>
      <c r="E58" t="s">
        <v>2683</v>
      </c>
      <c r="F58" t="s">
        <v>1342</v>
      </c>
      <c r="G58" t="s">
        <v>297</v>
      </c>
      <c r="H58" t="s">
        <v>298</v>
      </c>
      <c r="I58" t="s">
        <v>109</v>
      </c>
      <c r="J58" s="91">
        <v>678679</v>
      </c>
      <c r="K58" s="91">
        <v>881.2</v>
      </c>
      <c r="L58" s="91">
        <v>22414.986516304001</v>
      </c>
      <c r="M58" s="91">
        <v>0</v>
      </c>
      <c r="N58" s="91">
        <v>2.73</v>
      </c>
      <c r="O58" s="91">
        <f>L58/'סכום נכסי הקרן'!$C$42*100</f>
        <v>0.13543958440488366</v>
      </c>
    </row>
    <row r="59" spans="2:15">
      <c r="B59" t="s">
        <v>2684</v>
      </c>
      <c r="C59" t="s">
        <v>2685</v>
      </c>
      <c r="D59" t="s">
        <v>126</v>
      </c>
      <c r="E59" t="s">
        <v>2686</v>
      </c>
      <c r="F59" t="s">
        <v>1342</v>
      </c>
      <c r="G59" t="s">
        <v>297</v>
      </c>
      <c r="H59" t="s">
        <v>298</v>
      </c>
      <c r="I59" t="s">
        <v>109</v>
      </c>
      <c r="J59" s="91">
        <v>1085.8900000000001</v>
      </c>
      <c r="K59" s="91">
        <v>83447.66</v>
      </c>
      <c r="L59" s="91">
        <v>3396.24943231215</v>
      </c>
      <c r="M59" s="91">
        <v>0</v>
      </c>
      <c r="N59" s="91">
        <v>0.41</v>
      </c>
      <c r="O59" s="91">
        <f>L59/'סכום נכסי הקרן'!$C$42*100</f>
        <v>2.0521386944092019E-2</v>
      </c>
    </row>
    <row r="60" spans="2:15">
      <c r="B60" t="s">
        <v>2687</v>
      </c>
      <c r="C60" t="s">
        <v>2688</v>
      </c>
      <c r="D60" t="s">
        <v>126</v>
      </c>
      <c r="E60" t="s">
        <v>2689</v>
      </c>
      <c r="F60" t="s">
        <v>1342</v>
      </c>
      <c r="G60" t="s">
        <v>297</v>
      </c>
      <c r="H60" t="s">
        <v>298</v>
      </c>
      <c r="I60" t="s">
        <v>109</v>
      </c>
      <c r="J60" s="91">
        <v>172295.69</v>
      </c>
      <c r="K60" s="91">
        <v>1726</v>
      </c>
      <c r="L60" s="91">
        <v>11145.890888031199</v>
      </c>
      <c r="M60" s="91">
        <v>0.01</v>
      </c>
      <c r="N60" s="91">
        <v>1.36</v>
      </c>
      <c r="O60" s="91">
        <f>L60/'סכום נכסי הקרן'!$C$42*100</f>
        <v>6.7347568047792059E-2</v>
      </c>
    </row>
    <row r="61" spans="2:15">
      <c r="B61" t="s">
        <v>2687</v>
      </c>
      <c r="C61" t="s">
        <v>2688</v>
      </c>
      <c r="D61" t="s">
        <v>126</v>
      </c>
      <c r="E61" t="s">
        <v>2689</v>
      </c>
      <c r="F61" t="s">
        <v>1342</v>
      </c>
      <c r="G61" t="s">
        <v>297</v>
      </c>
      <c r="H61" t="s">
        <v>298</v>
      </c>
      <c r="I61" t="s">
        <v>109</v>
      </c>
      <c r="J61" s="91">
        <v>16973</v>
      </c>
      <c r="K61" s="91">
        <v>1726</v>
      </c>
      <c r="L61" s="91">
        <v>1097.99151704</v>
      </c>
      <c r="M61" s="91">
        <v>0</v>
      </c>
      <c r="N61" s="91">
        <v>0.13</v>
      </c>
      <c r="O61" s="91">
        <f>L61/'סכום נכסי הקרן'!$C$42*100</f>
        <v>6.634468177788861E-3</v>
      </c>
    </row>
    <row r="62" spans="2:15">
      <c r="B62" t="s">
        <v>2690</v>
      </c>
      <c r="C62" t="s">
        <v>2691</v>
      </c>
      <c r="D62" t="s">
        <v>126</v>
      </c>
      <c r="E62" t="s">
        <v>2692</v>
      </c>
      <c r="F62" t="s">
        <v>1342</v>
      </c>
      <c r="G62" t="s">
        <v>297</v>
      </c>
      <c r="H62" t="s">
        <v>298</v>
      </c>
      <c r="I62" t="s">
        <v>109</v>
      </c>
      <c r="J62" s="91">
        <v>107792.96000000001</v>
      </c>
      <c r="K62" s="91">
        <v>2126.77</v>
      </c>
      <c r="L62" s="91">
        <v>8592.3212410492106</v>
      </c>
      <c r="M62" s="91">
        <v>0</v>
      </c>
      <c r="N62" s="91">
        <v>1.05</v>
      </c>
      <c r="O62" s="91">
        <f>L62/'סכום נכסי הקרן'!$C$42*100</f>
        <v>5.1917961990050207E-2</v>
      </c>
    </row>
    <row r="63" spans="2:15">
      <c r="B63" t="s">
        <v>2690</v>
      </c>
      <c r="C63" t="s">
        <v>2691</v>
      </c>
      <c r="D63" t="s">
        <v>126</v>
      </c>
      <c r="E63" t="s">
        <v>2692</v>
      </c>
      <c r="F63" t="s">
        <v>1342</v>
      </c>
      <c r="G63" t="s">
        <v>297</v>
      </c>
      <c r="H63" t="s">
        <v>298</v>
      </c>
      <c r="I63" t="s">
        <v>109</v>
      </c>
      <c r="J63" s="91">
        <v>42888.09</v>
      </c>
      <c r="K63" s="91">
        <v>2126.77</v>
      </c>
      <c r="L63" s="91">
        <v>3418.6671067853599</v>
      </c>
      <c r="M63" s="91">
        <v>0</v>
      </c>
      <c r="N63" s="91">
        <v>0.42</v>
      </c>
      <c r="O63" s="91">
        <f>L63/'סכום נכסי הקרן'!$C$42*100</f>
        <v>2.0656842770120157E-2</v>
      </c>
    </row>
    <row r="64" spans="2:15">
      <c r="B64" t="s">
        <v>2693</v>
      </c>
      <c r="C64" t="s">
        <v>2694</v>
      </c>
      <c r="D64" t="s">
        <v>126</v>
      </c>
      <c r="E64" t="s">
        <v>2695</v>
      </c>
      <c r="F64" t="s">
        <v>1342</v>
      </c>
      <c r="G64" t="s">
        <v>297</v>
      </c>
      <c r="H64" t="s">
        <v>298</v>
      </c>
      <c r="I64" t="s">
        <v>223</v>
      </c>
      <c r="J64" s="91">
        <v>20188</v>
      </c>
      <c r="K64" s="91">
        <v>834800</v>
      </c>
      <c r="L64" s="91">
        <v>5749.0442409119996</v>
      </c>
      <c r="M64" s="91">
        <v>0</v>
      </c>
      <c r="N64" s="91">
        <v>0.7</v>
      </c>
      <c r="O64" s="91">
        <f>L64/'סכום נכסי הקרן'!$C$42*100</f>
        <v>3.4737837658213408E-2</v>
      </c>
    </row>
    <row r="65" spans="2:15">
      <c r="B65" t="s">
        <v>2696</v>
      </c>
      <c r="C65" t="s">
        <v>2697</v>
      </c>
      <c r="D65" t="s">
        <v>126</v>
      </c>
      <c r="E65" t="s">
        <v>2698</v>
      </c>
      <c r="F65" t="s">
        <v>1342</v>
      </c>
      <c r="G65" t="s">
        <v>297</v>
      </c>
      <c r="H65" t="s">
        <v>298</v>
      </c>
      <c r="I65" t="s">
        <v>223</v>
      </c>
      <c r="J65" s="91">
        <v>65297.1</v>
      </c>
      <c r="K65" s="91">
        <v>923851.4999999993</v>
      </c>
      <c r="L65" s="91">
        <v>20578.6071362931</v>
      </c>
      <c r="M65" s="91">
        <v>0</v>
      </c>
      <c r="N65" s="91">
        <v>2.5</v>
      </c>
      <c r="O65" s="91">
        <f>L65/'סכום נכסי הקרן'!$C$42*100</f>
        <v>0.12434350545531729</v>
      </c>
    </row>
    <row r="66" spans="2:15">
      <c r="B66" t="s">
        <v>2696</v>
      </c>
      <c r="C66" t="s">
        <v>2697</v>
      </c>
      <c r="D66" t="s">
        <v>126</v>
      </c>
      <c r="E66" t="s">
        <v>2698</v>
      </c>
      <c r="F66" t="s">
        <v>1342</v>
      </c>
      <c r="G66" t="s">
        <v>297</v>
      </c>
      <c r="H66" t="s">
        <v>298</v>
      </c>
      <c r="I66" t="s">
        <v>223</v>
      </c>
      <c r="J66" s="91">
        <v>5755</v>
      </c>
      <c r="K66" s="91">
        <v>923851.5</v>
      </c>
      <c r="L66" s="91">
        <v>1813.7081749322199</v>
      </c>
      <c r="M66" s="91">
        <v>0</v>
      </c>
      <c r="N66" s="91">
        <v>0.22</v>
      </c>
      <c r="O66" s="91">
        <f>L66/'סכום נכסי הקרן'!$C$42*100</f>
        <v>1.0959091198465939E-2</v>
      </c>
    </row>
    <row r="67" spans="2:15">
      <c r="B67" t="s">
        <v>2699</v>
      </c>
      <c r="C67" t="s">
        <v>2700</v>
      </c>
      <c r="D67" t="s">
        <v>126</v>
      </c>
      <c r="E67" t="s">
        <v>2530</v>
      </c>
      <c r="F67" t="s">
        <v>1342</v>
      </c>
      <c r="G67" t="s">
        <v>297</v>
      </c>
      <c r="H67" t="s">
        <v>298</v>
      </c>
      <c r="I67" t="s">
        <v>109</v>
      </c>
      <c r="J67" s="91">
        <v>149223.1</v>
      </c>
      <c r="K67" s="91">
        <v>17224.810000000001</v>
      </c>
      <c r="L67" s="91">
        <v>96336.326150760302</v>
      </c>
      <c r="M67" s="91">
        <v>0</v>
      </c>
      <c r="N67" s="91">
        <v>11.73</v>
      </c>
      <c r="O67" s="91">
        <f>L67/'סכום נכסי הקרן'!$C$42*100</f>
        <v>0.58209947917933158</v>
      </c>
    </row>
    <row r="68" spans="2:15">
      <c r="B68" s="92" t="s">
        <v>1271</v>
      </c>
      <c r="C68" s="16"/>
      <c r="D68" s="16"/>
      <c r="E68" s="16"/>
      <c r="J68" s="93">
        <v>0</v>
      </c>
      <c r="L68" s="93">
        <v>0</v>
      </c>
      <c r="N68" s="93">
        <v>0</v>
      </c>
      <c r="O68" s="93">
        <f>L68/'סכום נכסי הקרן'!$C$42*100</f>
        <v>0</v>
      </c>
    </row>
    <row r="69" spans="2:15">
      <c r="B69" t="s">
        <v>297</v>
      </c>
      <c r="C69" t="s">
        <v>297</v>
      </c>
      <c r="D69" s="16"/>
      <c r="E69" s="16"/>
      <c r="F69" t="s">
        <v>297</v>
      </c>
      <c r="G69" t="s">
        <v>297</v>
      </c>
      <c r="I69" t="s">
        <v>297</v>
      </c>
      <c r="J69" s="91">
        <v>0</v>
      </c>
      <c r="K69" s="91">
        <v>0</v>
      </c>
      <c r="L69" s="91">
        <v>0</v>
      </c>
      <c r="M69" s="91">
        <v>0</v>
      </c>
      <c r="N69" s="91">
        <v>0</v>
      </c>
      <c r="O69" s="91">
        <f>L69/'סכום נכסי הקרן'!$C$42*100</f>
        <v>0</v>
      </c>
    </row>
    <row r="70" spans="2:15">
      <c r="B70" t="s">
        <v>305</v>
      </c>
      <c r="C70" s="16"/>
      <c r="D70" s="16"/>
      <c r="E70" s="16"/>
    </row>
    <row r="71" spans="2:15">
      <c r="B71" t="s">
        <v>447</v>
      </c>
      <c r="C71" s="16"/>
      <c r="D71" s="16"/>
      <c r="E71" s="16"/>
    </row>
    <row r="72" spans="2:15">
      <c r="B72" t="s">
        <v>448</v>
      </c>
      <c r="C72" s="16"/>
      <c r="D72" s="16"/>
      <c r="E72" s="16"/>
    </row>
    <row r="73" spans="2:15">
      <c r="B73" t="s">
        <v>449</v>
      </c>
      <c r="C73" s="16"/>
      <c r="D73" s="16"/>
      <c r="E73" s="16"/>
    </row>
    <row r="74" spans="2:15">
      <c r="C74" s="16"/>
      <c r="D74" s="16"/>
      <c r="E74" s="16"/>
    </row>
    <row r="75" spans="2:15">
      <c r="C75" s="16"/>
      <c r="D75" s="16"/>
      <c r="E75" s="16"/>
    </row>
    <row r="76" spans="2:15">
      <c r="C76" s="16"/>
      <c r="D76" s="16"/>
      <c r="E76" s="16"/>
    </row>
    <row r="77" spans="2:15">
      <c r="C77" s="16"/>
      <c r="D77" s="16"/>
      <c r="E77" s="16"/>
    </row>
    <row r="78" spans="2:15">
      <c r="C78" s="16"/>
      <c r="D78" s="16"/>
      <c r="E78" s="16"/>
    </row>
    <row r="79" spans="2:15">
      <c r="C79" s="16"/>
      <c r="D79" s="16"/>
      <c r="E79" s="16"/>
    </row>
    <row r="80" spans="2:1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1:XFD3 A5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5">
        <v>43465</v>
      </c>
      <c r="E1" s="16"/>
    </row>
    <row r="2" spans="2:60">
      <c r="B2" s="2" t="s">
        <v>1</v>
      </c>
      <c r="C2" s="12" t="s">
        <v>218</v>
      </c>
      <c r="E2" s="16"/>
    </row>
    <row r="3" spans="2:60">
      <c r="B3" s="2" t="s">
        <v>2</v>
      </c>
      <c r="C3" s="26" t="s">
        <v>4471</v>
      </c>
      <c r="E3" s="16"/>
    </row>
    <row r="4" spans="2:60" s="1" customFormat="1">
      <c r="B4" s="2" t="s">
        <v>3</v>
      </c>
    </row>
    <row r="5" spans="2:60">
      <c r="B5" s="89" t="s">
        <v>219</v>
      </c>
      <c r="C5" t="s">
        <v>220</v>
      </c>
    </row>
    <row r="6" spans="2:60" ht="26.25" customHeight="1">
      <c r="B6" s="113" t="s">
        <v>69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60" ht="26.25" customHeight="1">
      <c r="B7" s="113" t="s">
        <v>98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  <c r="BH7" s="19"/>
    </row>
    <row r="8" spans="2:60" s="19" customFormat="1" ht="78.75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90">
        <v>121317.72</v>
      </c>
      <c r="H11" s="7"/>
      <c r="I11" s="90">
        <v>35.002625559999998</v>
      </c>
      <c r="J11" s="25"/>
      <c r="K11" s="90">
        <v>100</v>
      </c>
      <c r="L11" s="90">
        <v>0</v>
      </c>
      <c r="BC11" s="16"/>
      <c r="BD11" s="19"/>
      <c r="BE11" s="16"/>
      <c r="BG11" s="16"/>
    </row>
    <row r="12" spans="2:60">
      <c r="B12" s="92" t="s">
        <v>228</v>
      </c>
      <c r="D12" s="16"/>
      <c r="E12" s="16"/>
      <c r="G12" s="93">
        <v>121317.72</v>
      </c>
      <c r="I12" s="93">
        <v>35.002625559999998</v>
      </c>
      <c r="K12" s="93">
        <v>100</v>
      </c>
      <c r="L12" s="93">
        <v>0</v>
      </c>
    </row>
    <row r="13" spans="2:60">
      <c r="B13" s="92" t="s">
        <v>2701</v>
      </c>
      <c r="D13" s="16"/>
      <c r="E13" s="16"/>
      <c r="G13" s="93">
        <v>121317.72</v>
      </c>
      <c r="I13" s="93">
        <v>35.002625559999998</v>
      </c>
      <c r="K13" s="93">
        <v>100</v>
      </c>
      <c r="L13" s="93">
        <v>0</v>
      </c>
    </row>
    <row r="14" spans="2:60">
      <c r="B14" t="s">
        <v>2702</v>
      </c>
      <c r="C14" t="s">
        <v>2703</v>
      </c>
      <c r="D14" t="s">
        <v>103</v>
      </c>
      <c r="E14" t="s">
        <v>126</v>
      </c>
      <c r="F14" t="s">
        <v>105</v>
      </c>
      <c r="G14" s="91">
        <v>25543.07</v>
      </c>
      <c r="H14" s="91">
        <v>5.8</v>
      </c>
      <c r="I14" s="91">
        <v>1.4814980600000001</v>
      </c>
      <c r="J14" s="91">
        <v>2.13</v>
      </c>
      <c r="K14" s="91">
        <v>4.2300000000000004</v>
      </c>
      <c r="L14" s="91">
        <v>0</v>
      </c>
    </row>
    <row r="15" spans="2:60">
      <c r="B15" t="s">
        <v>2704</v>
      </c>
      <c r="C15" t="s">
        <v>2705</v>
      </c>
      <c r="D15" t="s">
        <v>103</v>
      </c>
      <c r="E15" t="s">
        <v>1856</v>
      </c>
      <c r="F15" t="s">
        <v>105</v>
      </c>
      <c r="G15" s="91">
        <v>95774.65</v>
      </c>
      <c r="H15" s="91">
        <v>35</v>
      </c>
      <c r="I15" s="91">
        <v>33.521127499999999</v>
      </c>
      <c r="J15" s="91">
        <v>1.49</v>
      </c>
      <c r="K15" s="91">
        <v>95.77</v>
      </c>
      <c r="L15" s="91">
        <v>0</v>
      </c>
    </row>
    <row r="16" spans="2:60">
      <c r="B16" s="92" t="s">
        <v>303</v>
      </c>
      <c r="D16" s="16"/>
      <c r="E16" s="16"/>
      <c r="G16" s="93">
        <v>0</v>
      </c>
      <c r="I16" s="93">
        <v>0</v>
      </c>
      <c r="K16" s="93">
        <v>0</v>
      </c>
      <c r="L16" s="93">
        <v>0</v>
      </c>
    </row>
    <row r="17" spans="2:12">
      <c r="B17" s="92" t="s">
        <v>2706</v>
      </c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297</v>
      </c>
      <c r="C18" t="s">
        <v>297</v>
      </c>
      <c r="D18" s="16"/>
      <c r="E18" t="s">
        <v>297</v>
      </c>
      <c r="F18" t="s">
        <v>297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t="s">
        <v>305</v>
      </c>
      <c r="D19" s="16"/>
      <c r="E19" s="16"/>
    </row>
    <row r="20" spans="2:12">
      <c r="B20" t="s">
        <v>447</v>
      </c>
      <c r="D20" s="16"/>
      <c r="E20" s="16"/>
    </row>
    <row r="21" spans="2:12">
      <c r="B21" t="s">
        <v>448</v>
      </c>
      <c r="D21" s="16"/>
      <c r="E21" s="16"/>
    </row>
    <row r="22" spans="2:12">
      <c r="B22" t="s">
        <v>449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2019-03-27T09:47:49+00:00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4F67F23-C87E-4D42-B029-AD0E74B2724C}"/>
</file>

<file path=customXml/itemProps2.xml><?xml version="1.0" encoding="utf-8"?>
<ds:datastoreItem xmlns:ds="http://schemas.openxmlformats.org/officeDocument/2006/customXml" ds:itemID="{FA62CC68-A5C0-4432-B1CA-00893C46A9B0}"/>
</file>

<file path=customXml/itemProps3.xml><?xml version="1.0" encoding="utf-8"?>
<ds:datastoreItem xmlns:ds="http://schemas.openxmlformats.org/officeDocument/2006/customXml" ds:itemID="{B13C504D-857B-439E-AAE8-40F61D5A7D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T18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2019-03-26T14:54:51Z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