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relso.MIGDAL_NTDOM\my documents\"/>
    </mc:Choice>
  </mc:AlternateContent>
  <xr:revisionPtr revIDLastSave="0" documentId="8_{E8B91966-BBBD-4F80-957E-D5FB6DEEF8FD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קונצרני'!$A$4:$T$8</definedName>
    <definedName name="_xlnm._FilterDatabase" localSheetId="9" hidden="1">אופציות!$A$6:$K$98</definedName>
    <definedName name="_xlnm._FilterDatabase" localSheetId="21" hidden="1">הלוואות!$A$5:$Q$983</definedName>
    <definedName name="_xlnm._FilterDatabase" localSheetId="25" hidden="1">'השקעות אחרות '!$A$5:$J$98</definedName>
    <definedName name="_xlnm._FilterDatabase" localSheetId="23" hidden="1">'זכויות מקרקעין'!$A$5:$H$98</definedName>
    <definedName name="_xlnm._FilterDatabase" localSheetId="10" hidden="1">'חוזים עתידיים'!$A$6:$J$96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ממשלתי'!$A$6:$O$999</definedName>
    <definedName name="_xlnm._FilterDatabase" localSheetId="14" hidden="1">'לא סחיר - אג"ח קונצרני'!$A$6:$R$97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אופציה'!$A$6:$K$88</definedName>
    <definedName name="_xlnm._FilterDatabase" localSheetId="15" hidden="1">'לא סחיר - מניות'!$A$6:$L$195</definedName>
    <definedName name="_xlnm._FilterDatabase" localSheetId="16" hidden="1">'לא סחיר - קרנות השקעה'!$A$6:$J$608</definedName>
    <definedName name="_xlnm._FilterDatabase" localSheetId="1" hidden="1">מזומנים!$A$5:$K$199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ללווים'!$A$5:$O$47</definedName>
    <definedName name="_xlnm._FilterDatabase" localSheetId="22" hidden="1">'פקדונות מעל 3 חודשים'!$A$5:$N$98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ממשלתיות'!$A$6:$Q$196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הלוואות!$A$5:$P$37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ממשלתי'!$A$5:$O$23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מניות'!$A$5:$L$19</definedName>
    <definedName name="Print_Area" localSheetId="16">'לא סחיר - קרנות השקעה'!$A$5:$J$35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הלוואות!$A$1:$AZ$406</definedName>
    <definedName name="_xlnm.Print_Area" localSheetId="24">'השקעה בחברות מוחזקות'!$A$1:$AZ$8</definedName>
    <definedName name="_xlnm.Print_Area" localSheetId="25">'השקעות אחרות '!$A$1:$AZ$23</definedName>
    <definedName name="_xlnm.Print_Area" localSheetId="23">'זכויות מקרקעין'!$A$1:$AZ$55</definedName>
    <definedName name="_xlnm.Print_Area" localSheetId="10">'חוזים עתידיים'!$A$1:$AZ$26</definedName>
    <definedName name="_xlnm.Print_Area" localSheetId="26">'יתרת התחייבות להשקעה'!$A$1:$AZ$253</definedName>
    <definedName name="_xlnm.Print_Area" localSheetId="8">'כתבי אופציה'!$A$1:$AZ$27</definedName>
    <definedName name="_xlnm.Print_Area" localSheetId="12">'לא סחיר- תעודות התחייבות ממשלתי'!$A$1:$AZ$166</definedName>
    <definedName name="_xlnm.Print_Area" localSheetId="14">'לא סחיר - אג"ח קונצרני'!$A$1:$AZ$47</definedName>
    <definedName name="_xlnm.Print_Area" localSheetId="18">'לא סחיר - אופציות'!$A$1:$AZ$20</definedName>
    <definedName name="_xlnm.Print_Area" localSheetId="19">'לא סחיר - חוזים עתידיים'!$A$1:$AZ$845</definedName>
    <definedName name="_xlnm.Print_Area" localSheetId="17">'לא סחיר - כתבי אופציה'!$A$1:$AZ$16</definedName>
    <definedName name="_xlnm.Print_Area" localSheetId="20">'לא סחיר - מוצרים מובנים'!$A$1:$AZ$13</definedName>
    <definedName name="_xlnm.Print_Area" localSheetId="15">'לא סחיר - מניות'!$A$1:$AZ$97</definedName>
    <definedName name="_xlnm.Print_Area" localSheetId="16">'לא סחיר - קרנות השקעה'!$A$1:$AZ$364</definedName>
    <definedName name="_xlnm.Print_Area" localSheetId="13">'לא סחיר - תעודות חוב מסחריות'!$A$1:$AZ$21</definedName>
    <definedName name="_xlnm.Print_Area" localSheetId="11">'מוצרים מובנים'!$A$1:$AZ$13</definedName>
    <definedName name="_xlnm.Print_Area" localSheetId="1">מזומנים!$A$1:$AZ$75</definedName>
    <definedName name="_xlnm.Print_Area" localSheetId="5">מניות!$A$1:$AZ$265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ללווים'!$A$1:$AZ$17</definedName>
    <definedName name="_xlnm.Print_Area" localSheetId="22">'פקדונות מעל 3 חודשים'!$A$1:$AZ$24</definedName>
    <definedName name="_xlnm.Print_Area" localSheetId="7">'קרנות נאמנות'!$A$1:$AZ$30</definedName>
    <definedName name="_xlnm.Print_Area" localSheetId="6">'קרנות סל'!$A$1:$AZ$141</definedName>
    <definedName name="_xlnm.Print_Area" localSheetId="2">'תעודות התחייבות ממשלתיות'!$A$1:$AZ$72</definedName>
    <definedName name="_xlnm.Print_Area" localSheetId="3">'תעודות חוב מסחריות '!$A$1:$AZ$18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78" l="1"/>
  <c r="H17" i="81" l="1"/>
  <c r="H9" i="81"/>
  <c r="H8" i="81" s="1"/>
  <c r="P154" i="61"/>
  <c r="P11" i="61"/>
  <c r="I23" i="81" l="1"/>
  <c r="I18" i="81"/>
  <c r="I20" i="81"/>
  <c r="I19" i="81"/>
  <c r="I21" i="81"/>
  <c r="I22" i="81"/>
  <c r="P10" i="61"/>
  <c r="P9" i="61" s="1"/>
  <c r="N41" i="78"/>
  <c r="I199" i="73"/>
  <c r="I200" i="73"/>
  <c r="I201" i="73"/>
  <c r="I202" i="73"/>
  <c r="I203" i="73"/>
  <c r="I204" i="73"/>
  <c r="I205" i="73"/>
  <c r="I206" i="73"/>
  <c r="I207" i="73"/>
  <c r="I208" i="73"/>
  <c r="I209" i="73"/>
  <c r="I210" i="73"/>
  <c r="I10" i="72"/>
  <c r="I9" i="72" s="1"/>
  <c r="C26" i="88" s="1"/>
  <c r="O15" i="78"/>
  <c r="I9" i="81" l="1"/>
  <c r="I13" i="81"/>
  <c r="I16" i="81"/>
  <c r="I14" i="81"/>
  <c r="I15" i="81"/>
  <c r="I12" i="81"/>
  <c r="I11" i="81"/>
  <c r="C36" i="88"/>
  <c r="I10" i="81"/>
  <c r="I69" i="58"/>
  <c r="I68" i="58" l="1"/>
  <c r="O19" i="69"/>
  <c r="O21" i="69"/>
  <c r="O22" i="69"/>
  <c r="O23" i="69"/>
  <c r="O24" i="69"/>
  <c r="O25" i="69"/>
  <c r="O26" i="69"/>
  <c r="O27" i="69"/>
  <c r="O28" i="69"/>
  <c r="O29" i="69"/>
  <c r="O30" i="69"/>
  <c r="O31" i="69"/>
  <c r="O32" i="69"/>
  <c r="O33" i="69"/>
  <c r="O34" i="69"/>
  <c r="O35" i="69"/>
  <c r="O36" i="69"/>
  <c r="O37" i="69"/>
  <c r="O38" i="69"/>
  <c r="O39" i="69"/>
  <c r="O40" i="69"/>
  <c r="O41" i="69"/>
  <c r="O42" i="69"/>
  <c r="O43" i="69"/>
  <c r="O44" i="69"/>
  <c r="O45" i="69"/>
  <c r="O46" i="69"/>
  <c r="O47" i="69"/>
  <c r="O48" i="69"/>
  <c r="O49" i="69"/>
  <c r="O50" i="69"/>
  <c r="O51" i="69"/>
  <c r="O52" i="69"/>
  <c r="O53" i="69"/>
  <c r="O54" i="69"/>
  <c r="O55" i="69"/>
  <c r="O56" i="69"/>
  <c r="O57" i="69"/>
  <c r="O58" i="69"/>
  <c r="O59" i="69"/>
  <c r="O60" i="69"/>
  <c r="O61" i="69"/>
  <c r="O62" i="69"/>
  <c r="O63" i="69"/>
  <c r="O64" i="69"/>
  <c r="O65" i="69"/>
  <c r="O66" i="69"/>
  <c r="O67" i="69"/>
  <c r="O68" i="69"/>
  <c r="O69" i="69"/>
  <c r="O70" i="69"/>
  <c r="O71" i="69"/>
  <c r="O72" i="69"/>
  <c r="O73" i="69"/>
  <c r="O74" i="69"/>
  <c r="O75" i="69"/>
  <c r="O76" i="69"/>
  <c r="O77" i="69"/>
  <c r="O78" i="69"/>
  <c r="O79" i="69"/>
  <c r="O80" i="69"/>
  <c r="O81" i="69"/>
  <c r="O82" i="69"/>
  <c r="O83" i="69"/>
  <c r="O84" i="69"/>
  <c r="O85" i="69"/>
  <c r="O86" i="69"/>
  <c r="O87" i="69"/>
  <c r="O88" i="69"/>
  <c r="O89" i="69"/>
  <c r="O90" i="69"/>
  <c r="O91" i="69"/>
  <c r="O92" i="69"/>
  <c r="O93" i="69"/>
  <c r="O94" i="69"/>
  <c r="O95" i="69"/>
  <c r="O96" i="69"/>
  <c r="O97" i="69"/>
  <c r="O98" i="69"/>
  <c r="O99" i="69"/>
  <c r="O100" i="69"/>
  <c r="O101" i="69"/>
  <c r="O102" i="69"/>
  <c r="O103" i="69"/>
  <c r="O104" i="69"/>
  <c r="O105" i="69"/>
  <c r="O106" i="69"/>
  <c r="O107" i="69"/>
  <c r="O108" i="69"/>
  <c r="O109" i="69"/>
  <c r="O110" i="69"/>
  <c r="O111" i="69"/>
  <c r="O112" i="69"/>
  <c r="O113" i="69"/>
  <c r="O114" i="69"/>
  <c r="O115" i="69"/>
  <c r="O116" i="69"/>
  <c r="O117" i="69"/>
  <c r="O118" i="69"/>
  <c r="O119" i="69"/>
  <c r="O120" i="69"/>
  <c r="O121" i="69"/>
  <c r="O122" i="69"/>
  <c r="O123" i="69"/>
  <c r="O124" i="69"/>
  <c r="O125" i="69"/>
  <c r="O126" i="69"/>
  <c r="O127" i="69"/>
  <c r="O128" i="69"/>
  <c r="O129" i="69"/>
  <c r="O130" i="69"/>
  <c r="O131" i="69"/>
  <c r="O132" i="69"/>
  <c r="O133" i="69"/>
  <c r="O134" i="69"/>
  <c r="O135" i="69"/>
  <c r="O136" i="69"/>
  <c r="O137" i="69"/>
  <c r="O138" i="69"/>
  <c r="O139" i="69"/>
  <c r="O140" i="69"/>
  <c r="O141" i="69"/>
  <c r="O142" i="69"/>
  <c r="O143" i="69"/>
  <c r="O144" i="69"/>
  <c r="O145" i="69"/>
  <c r="O146" i="69"/>
  <c r="O147" i="69"/>
  <c r="O148" i="69"/>
  <c r="O149" i="69"/>
  <c r="O150" i="69"/>
  <c r="O151" i="69"/>
  <c r="O152" i="69"/>
  <c r="O153" i="69"/>
  <c r="O154" i="69"/>
  <c r="O155" i="69"/>
  <c r="O156" i="69"/>
  <c r="O157" i="69"/>
  <c r="O158" i="69"/>
  <c r="O159" i="69"/>
  <c r="O160" i="69"/>
  <c r="O12" i="69"/>
  <c r="O13" i="69"/>
  <c r="O14" i="69"/>
  <c r="O15" i="69"/>
  <c r="O16" i="69"/>
  <c r="O17" i="69"/>
  <c r="O18" i="69"/>
  <c r="C42" i="88" l="1"/>
  <c r="O9" i="70" l="1"/>
  <c r="I41" i="73" l="1"/>
  <c r="I42" i="73"/>
  <c r="I43" i="73"/>
  <c r="I44" i="73"/>
  <c r="I45" i="73"/>
  <c r="I46" i="73"/>
  <c r="I47" i="73"/>
  <c r="I48" i="73"/>
  <c r="I49" i="73"/>
  <c r="I50" i="73"/>
  <c r="I51" i="73"/>
  <c r="I52" i="73"/>
  <c r="I53" i="73"/>
  <c r="I54" i="73"/>
  <c r="I55" i="73"/>
  <c r="I56" i="73"/>
  <c r="I57" i="73"/>
  <c r="I58" i="73"/>
  <c r="I59" i="73"/>
  <c r="I60" i="73"/>
  <c r="I61" i="73"/>
  <c r="I62" i="73"/>
  <c r="I63" i="73"/>
  <c r="I64" i="73"/>
  <c r="I65" i="73"/>
  <c r="I66" i="73"/>
  <c r="I67" i="73"/>
  <c r="I68" i="73"/>
  <c r="I69" i="73"/>
  <c r="I70" i="73"/>
  <c r="I71" i="73"/>
  <c r="I72" i="73"/>
  <c r="I73" i="73"/>
  <c r="I74" i="73"/>
  <c r="I75" i="73"/>
  <c r="I76" i="73"/>
  <c r="I77" i="73"/>
  <c r="I78" i="73"/>
  <c r="I79" i="73"/>
  <c r="I80" i="73"/>
  <c r="I81" i="73"/>
  <c r="I312" i="73"/>
  <c r="I313" i="73"/>
  <c r="I314" i="73"/>
  <c r="I315" i="73"/>
  <c r="I316" i="73"/>
  <c r="I317" i="73"/>
  <c r="I318" i="73"/>
  <c r="I319" i="73"/>
  <c r="I320" i="73"/>
  <c r="I321" i="73"/>
  <c r="I322" i="73"/>
  <c r="I323" i="73"/>
  <c r="I324" i="73"/>
  <c r="I325" i="73"/>
  <c r="I326" i="73"/>
  <c r="I327" i="73"/>
  <c r="I328" i="73"/>
  <c r="I329" i="73"/>
  <c r="I330" i="73"/>
  <c r="I331" i="73"/>
  <c r="I332" i="73"/>
  <c r="I333" i="73"/>
  <c r="I334" i="73"/>
  <c r="I335" i="73"/>
  <c r="I336" i="73"/>
  <c r="I337" i="73"/>
  <c r="I338" i="73"/>
  <c r="I339" i="73"/>
  <c r="I340" i="73"/>
  <c r="I341" i="73"/>
  <c r="I342" i="73"/>
  <c r="I343" i="73"/>
  <c r="I344" i="73"/>
  <c r="I345" i="73"/>
  <c r="I346" i="73"/>
  <c r="I347" i="73"/>
  <c r="I348" i="73"/>
  <c r="I349" i="73"/>
  <c r="I350" i="73"/>
  <c r="I351" i="73"/>
  <c r="I352" i="73"/>
  <c r="I353" i="73"/>
  <c r="I354" i="73"/>
  <c r="I355" i="73"/>
  <c r="I356" i="73"/>
  <c r="I357" i="73"/>
  <c r="I358" i="73"/>
  <c r="I310" i="73"/>
  <c r="I311" i="73"/>
  <c r="I174" i="73"/>
  <c r="I175" i="73"/>
  <c r="I176" i="73"/>
  <c r="I177" i="73"/>
  <c r="I178" i="73"/>
  <c r="I179" i="73"/>
  <c r="I180" i="73"/>
  <c r="I181" i="73"/>
  <c r="I182" i="73"/>
  <c r="I183" i="73"/>
  <c r="I184" i="73"/>
  <c r="I185" i="73"/>
  <c r="I186" i="73"/>
  <c r="I187" i="73"/>
  <c r="I188" i="73"/>
  <c r="I189" i="73"/>
  <c r="I190" i="73"/>
  <c r="I164" i="73"/>
  <c r="I165" i="73"/>
  <c r="I166" i="73"/>
  <c r="G39" i="73"/>
  <c r="G11" i="73"/>
  <c r="O9" i="78" l="1"/>
  <c r="J10" i="74"/>
  <c r="J11" i="74"/>
  <c r="J12" i="74"/>
  <c r="J13" i="74"/>
  <c r="J14" i="74"/>
  <c r="J15" i="74"/>
  <c r="J16" i="74"/>
  <c r="K42" i="72"/>
  <c r="K43" i="72"/>
  <c r="K44" i="72"/>
  <c r="K45" i="72"/>
  <c r="K46" i="72"/>
  <c r="K47" i="72"/>
  <c r="K48" i="72"/>
  <c r="K49" i="72"/>
  <c r="K50" i="72"/>
  <c r="K51" i="72"/>
  <c r="K52" i="72"/>
  <c r="K53" i="72"/>
  <c r="K54" i="72"/>
  <c r="K55" i="72"/>
  <c r="K56" i="72"/>
  <c r="K57" i="72"/>
  <c r="K58" i="72"/>
  <c r="K59" i="72"/>
  <c r="K60" i="72"/>
  <c r="K61" i="72"/>
  <c r="K62" i="72"/>
  <c r="K63" i="72"/>
  <c r="K64" i="72"/>
  <c r="K65" i="72"/>
  <c r="K66" i="72"/>
  <c r="K67" i="72"/>
  <c r="K68" i="72"/>
  <c r="K69" i="72"/>
  <c r="K70" i="72"/>
  <c r="K71" i="72"/>
  <c r="K72" i="72"/>
  <c r="K73" i="72"/>
  <c r="K74" i="72"/>
  <c r="K75" i="72"/>
  <c r="K76" i="72"/>
  <c r="K77" i="72"/>
  <c r="K78" i="72"/>
  <c r="K79" i="72"/>
  <c r="K80" i="72"/>
  <c r="K81" i="72"/>
  <c r="K82" i="72"/>
  <c r="K83" i="72"/>
  <c r="K84" i="72"/>
  <c r="K85" i="72"/>
  <c r="K86" i="72"/>
  <c r="K87" i="72"/>
  <c r="K88" i="72"/>
  <c r="K89" i="72"/>
  <c r="K90" i="72"/>
  <c r="K12" i="72"/>
  <c r="K13" i="72"/>
  <c r="K14" i="72"/>
  <c r="K15" i="72"/>
  <c r="K16" i="72"/>
  <c r="K17" i="72"/>
  <c r="K18" i="72"/>
  <c r="K19" i="72"/>
  <c r="K20" i="72"/>
  <c r="K21" i="72"/>
  <c r="K22" i="72"/>
  <c r="K23" i="72"/>
  <c r="K24" i="72"/>
  <c r="K25" i="72"/>
  <c r="K26" i="72"/>
  <c r="K27" i="72"/>
  <c r="K28" i="72"/>
  <c r="K29" i="72"/>
  <c r="K30" i="72"/>
  <c r="K31" i="72"/>
  <c r="K32" i="72"/>
  <c r="K33" i="72"/>
  <c r="K34" i="72"/>
  <c r="K35" i="72"/>
  <c r="K36" i="72"/>
  <c r="K37" i="72"/>
  <c r="O8" i="78" l="1"/>
  <c r="C15" i="88"/>
  <c r="C14" i="88"/>
  <c r="L20" i="69"/>
  <c r="L11" i="69"/>
  <c r="C32" i="88" l="1"/>
  <c r="O20" i="69"/>
  <c r="O11" i="69"/>
  <c r="C11" i="88"/>
  <c r="L10" i="69"/>
  <c r="L9" i="69" s="1"/>
  <c r="N20" i="69" s="1"/>
  <c r="C23" i="88" l="1"/>
  <c r="N22" i="69"/>
  <c r="N52" i="69"/>
  <c r="N58" i="69"/>
  <c r="N67" i="69"/>
  <c r="N76" i="69"/>
  <c r="N82" i="69"/>
  <c r="N88" i="69"/>
  <c r="N94" i="69"/>
  <c r="N100" i="69"/>
  <c r="N106" i="69"/>
  <c r="N112" i="69"/>
  <c r="N118" i="69"/>
  <c r="N121" i="69"/>
  <c r="N127" i="69"/>
  <c r="N133" i="69"/>
  <c r="N139" i="69"/>
  <c r="N142" i="69"/>
  <c r="N148" i="69"/>
  <c r="N154" i="69"/>
  <c r="N160" i="69"/>
  <c r="N21" i="69"/>
  <c r="N24" i="69"/>
  <c r="N27" i="69"/>
  <c r="N30" i="69"/>
  <c r="N33" i="69"/>
  <c r="N36" i="69"/>
  <c r="N39" i="69"/>
  <c r="N42" i="69"/>
  <c r="N45" i="69"/>
  <c r="N48" i="69"/>
  <c r="N51" i="69"/>
  <c r="N54" i="69"/>
  <c r="N57" i="69"/>
  <c r="N60" i="69"/>
  <c r="N63" i="69"/>
  <c r="N66" i="69"/>
  <c r="N69" i="69"/>
  <c r="N72" i="69"/>
  <c r="N75" i="69"/>
  <c r="N78" i="69"/>
  <c r="N81" i="69"/>
  <c r="N84" i="69"/>
  <c r="N87" i="69"/>
  <c r="N90" i="69"/>
  <c r="N93" i="69"/>
  <c r="N96" i="69"/>
  <c r="N99" i="69"/>
  <c r="N102" i="69"/>
  <c r="N105" i="69"/>
  <c r="N108" i="69"/>
  <c r="N111" i="69"/>
  <c r="N114" i="69"/>
  <c r="N117" i="69"/>
  <c r="N120" i="69"/>
  <c r="N123" i="69"/>
  <c r="N126" i="69"/>
  <c r="N129" i="69"/>
  <c r="N132" i="69"/>
  <c r="N135" i="69"/>
  <c r="N138" i="69"/>
  <c r="N141" i="69"/>
  <c r="N144" i="69"/>
  <c r="N147" i="69"/>
  <c r="N150" i="69"/>
  <c r="N153" i="69"/>
  <c r="N156" i="69"/>
  <c r="N159" i="69"/>
  <c r="N13" i="69"/>
  <c r="N16" i="69"/>
  <c r="N19" i="69"/>
  <c r="N25" i="69"/>
  <c r="N28" i="69"/>
  <c r="N31" i="69"/>
  <c r="N34" i="69"/>
  <c r="N37" i="69"/>
  <c r="N40" i="69"/>
  <c r="N43" i="69"/>
  <c r="N46" i="69"/>
  <c r="N49" i="69"/>
  <c r="N55" i="69"/>
  <c r="N61" i="69"/>
  <c r="N64" i="69"/>
  <c r="N70" i="69"/>
  <c r="N73" i="69"/>
  <c r="N79" i="69"/>
  <c r="N85" i="69"/>
  <c r="N91" i="69"/>
  <c r="N97" i="69"/>
  <c r="N103" i="69"/>
  <c r="N109" i="69"/>
  <c r="N115" i="69"/>
  <c r="N124" i="69"/>
  <c r="N130" i="69"/>
  <c r="N136" i="69"/>
  <c r="N145" i="69"/>
  <c r="N151" i="69"/>
  <c r="N157" i="69"/>
  <c r="N14" i="69"/>
  <c r="N17" i="69"/>
  <c r="N23" i="69"/>
  <c r="N26" i="69"/>
  <c r="N29" i="69"/>
  <c r="N32" i="69"/>
  <c r="N35" i="69"/>
  <c r="N113" i="69"/>
  <c r="N131" i="69"/>
  <c r="N149" i="69"/>
  <c r="N158" i="69"/>
  <c r="N18" i="69"/>
  <c r="N65" i="69"/>
  <c r="N101" i="69"/>
  <c r="N110" i="69"/>
  <c r="N119" i="69"/>
  <c r="N128" i="69"/>
  <c r="N137" i="69"/>
  <c r="N146" i="69"/>
  <c r="N53" i="69"/>
  <c r="N62" i="69"/>
  <c r="N80" i="69"/>
  <c r="N89" i="69"/>
  <c r="N98" i="69"/>
  <c r="N116" i="69"/>
  <c r="N125" i="69"/>
  <c r="N143" i="69"/>
  <c r="N152" i="69"/>
  <c r="N41" i="69"/>
  <c r="N50" i="69"/>
  <c r="N59" i="69"/>
  <c r="N68" i="69"/>
  <c r="N77" i="69"/>
  <c r="N86" i="69"/>
  <c r="N95" i="69"/>
  <c r="N104" i="69"/>
  <c r="N122" i="69"/>
  <c r="N140" i="69"/>
  <c r="N38" i="69"/>
  <c r="N47" i="69"/>
  <c r="N56" i="69"/>
  <c r="N74" i="69"/>
  <c r="N83" i="69"/>
  <c r="N92" i="69"/>
  <c r="N155" i="69"/>
  <c r="N15" i="69"/>
  <c r="N44" i="69"/>
  <c r="N71" i="69"/>
  <c r="N107" i="69"/>
  <c r="N134" i="69"/>
  <c r="N12" i="69"/>
  <c r="N11" i="69"/>
  <c r="N9" i="69"/>
  <c r="N10" i="69"/>
  <c r="K186" i="62"/>
  <c r="K217" i="62"/>
  <c r="Q11" i="61"/>
  <c r="C22" i="88" l="1"/>
  <c r="K185" i="62"/>
  <c r="I10" i="58" l="1"/>
  <c r="N11" i="93"/>
  <c r="N10" i="93"/>
  <c r="N9" i="93"/>
  <c r="N8" i="93"/>
  <c r="I8" i="81"/>
  <c r="G55" i="80"/>
  <c r="G54" i="80"/>
  <c r="G53" i="80"/>
  <c r="G52" i="80"/>
  <c r="G51" i="80"/>
  <c r="G50" i="80"/>
  <c r="G49" i="80"/>
  <c r="G48" i="80"/>
  <c r="G47" i="80"/>
  <c r="G46" i="80"/>
  <c r="G45" i="80"/>
  <c r="G43" i="80"/>
  <c r="G42" i="80"/>
  <c r="G41" i="80"/>
  <c r="G40" i="80"/>
  <c r="G39" i="80"/>
  <c r="G38" i="80"/>
  <c r="G37" i="80"/>
  <c r="G36" i="80"/>
  <c r="G35" i="80"/>
  <c r="G34" i="80"/>
  <c r="G33" i="80"/>
  <c r="G32" i="80"/>
  <c r="G31" i="80"/>
  <c r="G30" i="80"/>
  <c r="G29" i="80"/>
  <c r="G28" i="80"/>
  <c r="G27" i="80"/>
  <c r="G26" i="80"/>
  <c r="G25" i="80"/>
  <c r="G24" i="80"/>
  <c r="G23" i="80"/>
  <c r="G22" i="80"/>
  <c r="G21" i="80"/>
  <c r="G20" i="80"/>
  <c r="G19" i="80"/>
  <c r="G18" i="80"/>
  <c r="G17" i="80"/>
  <c r="G16" i="80"/>
  <c r="G15" i="80"/>
  <c r="G14" i="80"/>
  <c r="G13" i="80"/>
  <c r="G12" i="80"/>
  <c r="G11" i="80"/>
  <c r="G10" i="80"/>
  <c r="G9" i="80"/>
  <c r="G8" i="80"/>
  <c r="M17" i="79"/>
  <c r="M16" i="79"/>
  <c r="M15" i="79"/>
  <c r="M14" i="79"/>
  <c r="M13" i="79"/>
  <c r="M12" i="79"/>
  <c r="M11" i="79"/>
  <c r="M10" i="79"/>
  <c r="M9" i="79"/>
  <c r="M8" i="79"/>
  <c r="P399" i="78"/>
  <c r="P398" i="78"/>
  <c r="P397" i="78"/>
  <c r="P396" i="78"/>
  <c r="P395" i="78"/>
  <c r="P394" i="78"/>
  <c r="P393" i="78"/>
  <c r="P392" i="78"/>
  <c r="P391" i="78"/>
  <c r="P390" i="78"/>
  <c r="P389" i="78"/>
  <c r="P388" i="78"/>
  <c r="P387" i="78"/>
  <c r="P386" i="78"/>
  <c r="P385" i="78"/>
  <c r="P384" i="78"/>
  <c r="P383" i="78"/>
  <c r="P382" i="78"/>
  <c r="P381" i="78"/>
  <c r="P380" i="78"/>
  <c r="P379" i="78"/>
  <c r="P378" i="78"/>
  <c r="P377" i="78"/>
  <c r="P376" i="78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1" i="78"/>
  <c r="P290" i="78"/>
  <c r="P287" i="78"/>
  <c r="P286" i="78"/>
  <c r="P285" i="78"/>
  <c r="P284" i="78"/>
  <c r="P283" i="78"/>
  <c r="P282" i="78"/>
  <c r="P281" i="78"/>
  <c r="P280" i="78"/>
  <c r="P279" i="78"/>
  <c r="P278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288" i="78"/>
  <c r="P145" i="78"/>
  <c r="P144" i="78"/>
  <c r="P143" i="78"/>
  <c r="P142" i="78"/>
  <c r="P141" i="78"/>
  <c r="P140" i="78"/>
  <c r="P139" i="78"/>
  <c r="P138" i="78"/>
  <c r="P137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0" i="78"/>
  <c r="P49" i="78"/>
  <c r="P48" i="78"/>
  <c r="P47" i="78"/>
  <c r="P46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3" i="78"/>
  <c r="P12" i="78"/>
  <c r="P11" i="78"/>
  <c r="P10" i="78"/>
  <c r="P9" i="78"/>
  <c r="P8" i="78"/>
  <c r="I838" i="76"/>
  <c r="I837" i="76"/>
  <c r="I836" i="76"/>
  <c r="I834" i="76"/>
  <c r="I833" i="76"/>
  <c r="I832" i="76"/>
  <c r="I831" i="76"/>
  <c r="I830" i="76"/>
  <c r="I829" i="76"/>
  <c r="I828" i="76"/>
  <c r="I827" i="76"/>
  <c r="I826" i="76"/>
  <c r="I824" i="76"/>
  <c r="I823" i="76"/>
  <c r="I822" i="76"/>
  <c r="I821" i="76"/>
  <c r="I820" i="76"/>
  <c r="I819" i="76"/>
  <c r="I818" i="76"/>
  <c r="I817" i="76"/>
  <c r="I816" i="76"/>
  <c r="I815" i="76"/>
  <c r="I814" i="76"/>
  <c r="I813" i="76"/>
  <c r="I812" i="76"/>
  <c r="I811" i="76"/>
  <c r="I810" i="76"/>
  <c r="I809" i="76"/>
  <c r="I808" i="76"/>
  <c r="I806" i="76"/>
  <c r="I805" i="76"/>
  <c r="I804" i="76"/>
  <c r="I803" i="76"/>
  <c r="I802" i="76"/>
  <c r="I801" i="76"/>
  <c r="I800" i="76"/>
  <c r="I799" i="76"/>
  <c r="I798" i="76"/>
  <c r="I797" i="76"/>
  <c r="I796" i="76"/>
  <c r="I795" i="76"/>
  <c r="I794" i="76"/>
  <c r="I793" i="76"/>
  <c r="I792" i="76"/>
  <c r="I791" i="76"/>
  <c r="I790" i="76"/>
  <c r="I789" i="76"/>
  <c r="I788" i="76"/>
  <c r="I787" i="76"/>
  <c r="I786" i="76"/>
  <c r="I785" i="76"/>
  <c r="I784" i="76"/>
  <c r="I783" i="76"/>
  <c r="I782" i="76"/>
  <c r="I781" i="76"/>
  <c r="I780" i="76"/>
  <c r="I779" i="76"/>
  <c r="I778" i="76"/>
  <c r="I777" i="76"/>
  <c r="I776" i="76"/>
  <c r="I775" i="76"/>
  <c r="I774" i="76"/>
  <c r="I773" i="76"/>
  <c r="I772" i="76"/>
  <c r="I771" i="76"/>
  <c r="I770" i="76"/>
  <c r="I769" i="76"/>
  <c r="I768" i="76"/>
  <c r="I767" i="76"/>
  <c r="I766" i="76"/>
  <c r="I765" i="76"/>
  <c r="I764" i="76"/>
  <c r="I763" i="76"/>
  <c r="I762" i="76"/>
  <c r="I761" i="76"/>
  <c r="I760" i="76"/>
  <c r="I759" i="76"/>
  <c r="I758" i="76"/>
  <c r="I757" i="76"/>
  <c r="I756" i="76"/>
  <c r="I755" i="76"/>
  <c r="I754" i="76"/>
  <c r="I753" i="76"/>
  <c r="I752" i="76"/>
  <c r="I751" i="76"/>
  <c r="I750" i="76"/>
  <c r="I749" i="76"/>
  <c r="I748" i="76"/>
  <c r="I747" i="76"/>
  <c r="I746" i="76"/>
  <c r="I745" i="76"/>
  <c r="I744" i="76"/>
  <c r="I743" i="76"/>
  <c r="I742" i="76"/>
  <c r="I741" i="76"/>
  <c r="I740" i="76"/>
  <c r="I739" i="76"/>
  <c r="I738" i="76"/>
  <c r="I737" i="76"/>
  <c r="I736" i="76"/>
  <c r="I735" i="76"/>
  <c r="I734" i="76"/>
  <c r="I733" i="76"/>
  <c r="I732" i="76"/>
  <c r="I731" i="76"/>
  <c r="I730" i="76"/>
  <c r="I729" i="76"/>
  <c r="I728" i="76"/>
  <c r="I727" i="76"/>
  <c r="I726" i="76"/>
  <c r="I725" i="76"/>
  <c r="I724" i="76"/>
  <c r="I723" i="76"/>
  <c r="I722" i="76"/>
  <c r="I721" i="76"/>
  <c r="I720" i="76"/>
  <c r="I719" i="76"/>
  <c r="I718" i="76"/>
  <c r="I717" i="76"/>
  <c r="I716" i="76"/>
  <c r="I715" i="76"/>
  <c r="I714" i="76"/>
  <c r="I713" i="76"/>
  <c r="I712" i="76"/>
  <c r="I711" i="76"/>
  <c r="I710" i="76"/>
  <c r="I709" i="76"/>
  <c r="I708" i="76"/>
  <c r="I707" i="76"/>
  <c r="I706" i="76"/>
  <c r="I705" i="76"/>
  <c r="I704" i="76"/>
  <c r="I703" i="76"/>
  <c r="I702" i="76"/>
  <c r="I701" i="76"/>
  <c r="I700" i="76"/>
  <c r="I699" i="76"/>
  <c r="I698" i="76"/>
  <c r="I697" i="76"/>
  <c r="I696" i="76"/>
  <c r="I695" i="76"/>
  <c r="I694" i="76"/>
  <c r="I693" i="76"/>
  <c r="I692" i="76"/>
  <c r="I691" i="76"/>
  <c r="I690" i="76"/>
  <c r="I689" i="76"/>
  <c r="I688" i="76"/>
  <c r="I687" i="76"/>
  <c r="I686" i="76"/>
  <c r="I685" i="76"/>
  <c r="I684" i="76"/>
  <c r="I683" i="76"/>
  <c r="I682" i="76"/>
  <c r="I681" i="76"/>
  <c r="I680" i="76"/>
  <c r="I679" i="76"/>
  <c r="I678" i="76"/>
  <c r="I677" i="76"/>
  <c r="I676" i="76"/>
  <c r="I675" i="76"/>
  <c r="I674" i="76"/>
  <c r="I673" i="76"/>
  <c r="I672" i="76"/>
  <c r="I671" i="76"/>
  <c r="I670" i="76"/>
  <c r="I669" i="76"/>
  <c r="I668" i="76"/>
  <c r="I667" i="76"/>
  <c r="I666" i="76"/>
  <c r="I665" i="76"/>
  <c r="I664" i="76"/>
  <c r="I663" i="76"/>
  <c r="I662" i="76"/>
  <c r="I661" i="76"/>
  <c r="I660" i="76"/>
  <c r="I659" i="76"/>
  <c r="I658" i="76"/>
  <c r="I657" i="76"/>
  <c r="I656" i="76"/>
  <c r="I655" i="76"/>
  <c r="I654" i="76"/>
  <c r="I653" i="76"/>
  <c r="I652" i="76"/>
  <c r="I651" i="76"/>
  <c r="I650" i="76"/>
  <c r="I649" i="76"/>
  <c r="I648" i="76"/>
  <c r="I647" i="76"/>
  <c r="I646" i="76"/>
  <c r="I645" i="76"/>
  <c r="I644" i="76"/>
  <c r="I643" i="76"/>
  <c r="I642" i="76"/>
  <c r="I641" i="76"/>
  <c r="I640" i="76"/>
  <c r="I639" i="76"/>
  <c r="I638" i="76"/>
  <c r="I637" i="76"/>
  <c r="I636" i="76"/>
  <c r="I635" i="76"/>
  <c r="I634" i="76"/>
  <c r="I633" i="76"/>
  <c r="I632" i="76"/>
  <c r="I631" i="76"/>
  <c r="I630" i="76"/>
  <c r="I629" i="76"/>
  <c r="I628" i="76"/>
  <c r="I627" i="76"/>
  <c r="I626" i="76"/>
  <c r="I625" i="76"/>
  <c r="I624" i="76"/>
  <c r="I623" i="76"/>
  <c r="I622" i="76"/>
  <c r="I621" i="76"/>
  <c r="I620" i="76"/>
  <c r="I619" i="76"/>
  <c r="I618" i="76"/>
  <c r="I617" i="76"/>
  <c r="I616" i="76"/>
  <c r="I615" i="76"/>
  <c r="I614" i="76"/>
  <c r="I613" i="76"/>
  <c r="I612" i="76"/>
  <c r="I611" i="76"/>
  <c r="I610" i="76"/>
  <c r="I609" i="76"/>
  <c r="I608" i="76"/>
  <c r="I607" i="76"/>
  <c r="I606" i="76"/>
  <c r="I605" i="76"/>
  <c r="I604" i="76"/>
  <c r="I603" i="76"/>
  <c r="I602" i="76"/>
  <c r="I601" i="76"/>
  <c r="I600" i="76"/>
  <c r="I599" i="76"/>
  <c r="I598" i="76"/>
  <c r="I597" i="76"/>
  <c r="I596" i="76"/>
  <c r="I595" i="76"/>
  <c r="I594" i="76"/>
  <c r="I593" i="76"/>
  <c r="I592" i="76"/>
  <c r="I591" i="76"/>
  <c r="I590" i="76"/>
  <c r="I589" i="76"/>
  <c r="I588" i="76"/>
  <c r="I587" i="76"/>
  <c r="I586" i="76"/>
  <c r="I585" i="76"/>
  <c r="I584" i="76"/>
  <c r="I583" i="76"/>
  <c r="I582" i="76"/>
  <c r="I581" i="76"/>
  <c r="I580" i="76"/>
  <c r="I579" i="76"/>
  <c r="I578" i="76"/>
  <c r="I577" i="76"/>
  <c r="I576" i="76"/>
  <c r="I575" i="76"/>
  <c r="I574" i="76"/>
  <c r="I573" i="76"/>
  <c r="I572" i="76"/>
  <c r="I571" i="76"/>
  <c r="I570" i="76"/>
  <c r="I569" i="76"/>
  <c r="I568" i="76"/>
  <c r="I567" i="76"/>
  <c r="I566" i="76"/>
  <c r="I565" i="76"/>
  <c r="I564" i="76"/>
  <c r="I563" i="76"/>
  <c r="I562" i="76"/>
  <c r="I561" i="76"/>
  <c r="I560" i="76"/>
  <c r="I559" i="76"/>
  <c r="I558" i="76"/>
  <c r="I557" i="76"/>
  <c r="I556" i="76"/>
  <c r="I555" i="76"/>
  <c r="I554" i="76"/>
  <c r="I553" i="76"/>
  <c r="I552" i="76"/>
  <c r="I551" i="76"/>
  <c r="I550" i="76"/>
  <c r="I549" i="76"/>
  <c r="I548" i="76"/>
  <c r="I547" i="76"/>
  <c r="I546" i="76"/>
  <c r="I545" i="76"/>
  <c r="I544" i="76"/>
  <c r="I543" i="76"/>
  <c r="I542" i="76"/>
  <c r="I541" i="76"/>
  <c r="I540" i="76"/>
  <c r="I539" i="76"/>
  <c r="I538" i="76"/>
  <c r="I537" i="76"/>
  <c r="I536" i="76"/>
  <c r="I535" i="76"/>
  <c r="I534" i="76"/>
  <c r="I533" i="76"/>
  <c r="I532" i="76"/>
  <c r="I531" i="76"/>
  <c r="I530" i="76"/>
  <c r="I529" i="76"/>
  <c r="I528" i="76"/>
  <c r="I527" i="76"/>
  <c r="I526" i="76"/>
  <c r="I525" i="76"/>
  <c r="I524" i="76"/>
  <c r="I523" i="76"/>
  <c r="I522" i="76"/>
  <c r="I521" i="76"/>
  <c r="I520" i="76"/>
  <c r="I519" i="76"/>
  <c r="I518" i="76"/>
  <c r="I517" i="76"/>
  <c r="I516" i="76"/>
  <c r="I515" i="76"/>
  <c r="I514" i="76"/>
  <c r="I513" i="76"/>
  <c r="I512" i="76"/>
  <c r="I511" i="76"/>
  <c r="I510" i="76"/>
  <c r="I509" i="76"/>
  <c r="I508" i="76"/>
  <c r="I507" i="76"/>
  <c r="I506" i="76"/>
  <c r="I505" i="76"/>
  <c r="I504" i="76"/>
  <c r="I503" i="76"/>
  <c r="I502" i="76"/>
  <c r="I501" i="76"/>
  <c r="I500" i="76"/>
  <c r="I499" i="76"/>
  <c r="I498" i="76"/>
  <c r="I497" i="76"/>
  <c r="I496" i="76"/>
  <c r="I495" i="76"/>
  <c r="I494" i="76"/>
  <c r="I493" i="76"/>
  <c r="I492" i="76"/>
  <c r="I491" i="76"/>
  <c r="I490" i="76"/>
  <c r="I489" i="76"/>
  <c r="I488" i="76"/>
  <c r="I487" i="76"/>
  <c r="I486" i="76"/>
  <c r="I485" i="76"/>
  <c r="I484" i="76"/>
  <c r="I483" i="76"/>
  <c r="I482" i="76"/>
  <c r="I481" i="76"/>
  <c r="I480" i="76"/>
  <c r="I479" i="76"/>
  <c r="I478" i="76"/>
  <c r="I477" i="76"/>
  <c r="I476" i="76"/>
  <c r="I475" i="76"/>
  <c r="I474" i="76"/>
  <c r="I473" i="76"/>
  <c r="I472" i="76"/>
  <c r="I471" i="76"/>
  <c r="I470" i="76"/>
  <c r="I469" i="76"/>
  <c r="I468" i="76"/>
  <c r="I467" i="76"/>
  <c r="I466" i="76"/>
  <c r="I465" i="76"/>
  <c r="I464" i="76"/>
  <c r="I463" i="76"/>
  <c r="I462" i="76"/>
  <c r="I461" i="76"/>
  <c r="I460" i="76"/>
  <c r="I459" i="76"/>
  <c r="I458" i="76"/>
  <c r="I457" i="76"/>
  <c r="I456" i="76"/>
  <c r="I455" i="76"/>
  <c r="I454" i="76"/>
  <c r="I453" i="76"/>
  <c r="I452" i="76"/>
  <c r="I451" i="76"/>
  <c r="I450" i="76"/>
  <c r="I449" i="76"/>
  <c r="I448" i="76"/>
  <c r="I447" i="76"/>
  <c r="I446" i="76"/>
  <c r="I445" i="76"/>
  <c r="I444" i="76"/>
  <c r="I443" i="76"/>
  <c r="I442" i="76"/>
  <c r="I441" i="76"/>
  <c r="I440" i="76"/>
  <c r="I439" i="76"/>
  <c r="I438" i="76"/>
  <c r="I437" i="76"/>
  <c r="I436" i="76"/>
  <c r="I435" i="76"/>
  <c r="I434" i="76"/>
  <c r="I433" i="76"/>
  <c r="I432" i="76"/>
  <c r="I431" i="76"/>
  <c r="I430" i="76"/>
  <c r="I429" i="76"/>
  <c r="I428" i="76"/>
  <c r="I427" i="76"/>
  <c r="I426" i="76"/>
  <c r="I425" i="76"/>
  <c r="I424" i="76"/>
  <c r="I423" i="76"/>
  <c r="I422" i="76"/>
  <c r="I421" i="76"/>
  <c r="I420" i="76"/>
  <c r="I419" i="76"/>
  <c r="I418" i="76"/>
  <c r="I417" i="76"/>
  <c r="I416" i="76"/>
  <c r="I415" i="76"/>
  <c r="I414" i="76"/>
  <c r="I413" i="76"/>
  <c r="I412" i="76"/>
  <c r="I411" i="76"/>
  <c r="I410" i="76"/>
  <c r="I409" i="76"/>
  <c r="I408" i="76"/>
  <c r="I407" i="76"/>
  <c r="I406" i="76"/>
  <c r="I405" i="76"/>
  <c r="I404" i="76"/>
  <c r="I403" i="76"/>
  <c r="I402" i="76"/>
  <c r="I401" i="76"/>
  <c r="I400" i="76"/>
  <c r="I399" i="76"/>
  <c r="I398" i="76"/>
  <c r="I397" i="76"/>
  <c r="I396" i="76"/>
  <c r="I395" i="76"/>
  <c r="I394" i="76"/>
  <c r="I393" i="76"/>
  <c r="I392" i="76"/>
  <c r="I391" i="76"/>
  <c r="I390" i="76"/>
  <c r="I389" i="76"/>
  <c r="I388" i="76"/>
  <c r="I387" i="76"/>
  <c r="I385" i="76"/>
  <c r="I384" i="76"/>
  <c r="I383" i="76"/>
  <c r="I382" i="76"/>
  <c r="I381" i="76"/>
  <c r="I380" i="76"/>
  <c r="I379" i="76"/>
  <c r="I378" i="76"/>
  <c r="I377" i="76"/>
  <c r="I376" i="76"/>
  <c r="I375" i="76"/>
  <c r="I374" i="76"/>
  <c r="I373" i="76"/>
  <c r="I372" i="76"/>
  <c r="I371" i="76"/>
  <c r="I370" i="76"/>
  <c r="I369" i="76"/>
  <c r="I368" i="76"/>
  <c r="I367" i="76"/>
  <c r="I366" i="76"/>
  <c r="I365" i="76"/>
  <c r="I364" i="76"/>
  <c r="I363" i="76"/>
  <c r="I362" i="76"/>
  <c r="I361" i="76"/>
  <c r="I360" i="76"/>
  <c r="I359" i="76"/>
  <c r="I358" i="76"/>
  <c r="I357" i="76"/>
  <c r="I356" i="76"/>
  <c r="I355" i="76"/>
  <c r="I354" i="76"/>
  <c r="I353" i="76"/>
  <c r="I352" i="76"/>
  <c r="I351" i="76"/>
  <c r="I350" i="76"/>
  <c r="I349" i="76"/>
  <c r="I348" i="76"/>
  <c r="I347" i="76"/>
  <c r="I346" i="76"/>
  <c r="I345" i="76"/>
  <c r="I344" i="76"/>
  <c r="I343" i="76"/>
  <c r="I342" i="76"/>
  <c r="I341" i="76"/>
  <c r="I340" i="76"/>
  <c r="I339" i="76"/>
  <c r="I338" i="76"/>
  <c r="I337" i="76"/>
  <c r="I336" i="76"/>
  <c r="I335" i="76"/>
  <c r="I334" i="76"/>
  <c r="I333" i="76"/>
  <c r="I332" i="76"/>
  <c r="I331" i="76"/>
  <c r="I330" i="76"/>
  <c r="I329" i="76"/>
  <c r="I328" i="76"/>
  <c r="I327" i="76"/>
  <c r="I326" i="76"/>
  <c r="I325" i="76"/>
  <c r="I324" i="76"/>
  <c r="I323" i="76"/>
  <c r="I322" i="76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J9" i="74"/>
  <c r="I309" i="73"/>
  <c r="I308" i="73"/>
  <c r="I307" i="73"/>
  <c r="I306" i="73"/>
  <c r="I305" i="73"/>
  <c r="I304" i="73"/>
  <c r="I303" i="73"/>
  <c r="I302" i="73"/>
  <c r="I301" i="73"/>
  <c r="I300" i="73"/>
  <c r="I299" i="73"/>
  <c r="I298" i="73"/>
  <c r="I297" i="73"/>
  <c r="I296" i="73"/>
  <c r="I295" i="73"/>
  <c r="I294" i="73"/>
  <c r="I293" i="73"/>
  <c r="I292" i="73"/>
  <c r="I291" i="73"/>
  <c r="I290" i="73"/>
  <c r="I289" i="73"/>
  <c r="I288" i="73"/>
  <c r="I287" i="73"/>
  <c r="I286" i="73"/>
  <c r="I285" i="73"/>
  <c r="I284" i="73"/>
  <c r="I283" i="73"/>
  <c r="I282" i="73"/>
  <c r="I281" i="73"/>
  <c r="I280" i="73"/>
  <c r="I279" i="73"/>
  <c r="I278" i="73"/>
  <c r="I277" i="73"/>
  <c r="I276" i="73"/>
  <c r="I275" i="73"/>
  <c r="I274" i="73"/>
  <c r="I273" i="73"/>
  <c r="I272" i="73"/>
  <c r="I271" i="73"/>
  <c r="I270" i="73"/>
  <c r="I269" i="73"/>
  <c r="I268" i="73"/>
  <c r="I267" i="73"/>
  <c r="I266" i="73"/>
  <c r="I265" i="73"/>
  <c r="I264" i="73"/>
  <c r="I263" i="73"/>
  <c r="I262" i="73"/>
  <c r="I261" i="73"/>
  <c r="I260" i="73"/>
  <c r="I259" i="73"/>
  <c r="I258" i="73"/>
  <c r="I257" i="73"/>
  <c r="I256" i="73"/>
  <c r="I255" i="73"/>
  <c r="I254" i="73"/>
  <c r="I253" i="73"/>
  <c r="I252" i="73"/>
  <c r="I251" i="73"/>
  <c r="I250" i="73"/>
  <c r="I249" i="73"/>
  <c r="I248" i="73"/>
  <c r="I247" i="73"/>
  <c r="I246" i="73"/>
  <c r="I245" i="73"/>
  <c r="I244" i="73"/>
  <c r="I243" i="73"/>
  <c r="I242" i="73"/>
  <c r="I241" i="73"/>
  <c r="I240" i="73"/>
  <c r="I239" i="73"/>
  <c r="I238" i="73"/>
  <c r="I237" i="73"/>
  <c r="I236" i="73"/>
  <c r="I235" i="73"/>
  <c r="I234" i="73"/>
  <c r="I233" i="73"/>
  <c r="I232" i="73"/>
  <c r="I231" i="73"/>
  <c r="I230" i="73"/>
  <c r="I229" i="73"/>
  <c r="I228" i="73"/>
  <c r="I227" i="73"/>
  <c r="I226" i="73"/>
  <c r="I225" i="73"/>
  <c r="I224" i="73"/>
  <c r="I223" i="73"/>
  <c r="I222" i="73"/>
  <c r="I221" i="73"/>
  <c r="I220" i="73"/>
  <c r="I219" i="73"/>
  <c r="I218" i="73"/>
  <c r="I217" i="73"/>
  <c r="I216" i="73"/>
  <c r="I215" i="73"/>
  <c r="I214" i="73"/>
  <c r="I213" i="73"/>
  <c r="I212" i="73"/>
  <c r="I211" i="73"/>
  <c r="I198" i="73"/>
  <c r="I197" i="73"/>
  <c r="I196" i="73"/>
  <c r="I195" i="73"/>
  <c r="I194" i="73"/>
  <c r="I193" i="73"/>
  <c r="I192" i="73"/>
  <c r="I191" i="73"/>
  <c r="I173" i="73"/>
  <c r="I172" i="73"/>
  <c r="I171" i="73"/>
  <c r="I170" i="73"/>
  <c r="I169" i="73"/>
  <c r="I168" i="73"/>
  <c r="I167" i="73"/>
  <c r="I163" i="73"/>
  <c r="I162" i="73"/>
  <c r="I161" i="73"/>
  <c r="I160" i="73"/>
  <c r="I159" i="73"/>
  <c r="I158" i="73"/>
  <c r="I157" i="73"/>
  <c r="I156" i="73"/>
  <c r="I155" i="73"/>
  <c r="I154" i="73"/>
  <c r="I153" i="73"/>
  <c r="I152" i="73"/>
  <c r="I151" i="73"/>
  <c r="I150" i="73"/>
  <c r="I149" i="73"/>
  <c r="I148" i="73"/>
  <c r="I147" i="73"/>
  <c r="I146" i="73"/>
  <c r="I145" i="73"/>
  <c r="I144" i="73"/>
  <c r="I143" i="73"/>
  <c r="I142" i="73"/>
  <c r="I141" i="73"/>
  <c r="I140" i="73"/>
  <c r="I139" i="73"/>
  <c r="I138" i="73"/>
  <c r="I137" i="73"/>
  <c r="I136" i="73"/>
  <c r="I135" i="73"/>
  <c r="I134" i="73"/>
  <c r="I133" i="73"/>
  <c r="I132" i="73"/>
  <c r="I131" i="73"/>
  <c r="I130" i="73"/>
  <c r="I129" i="73"/>
  <c r="I128" i="73"/>
  <c r="I127" i="73"/>
  <c r="I126" i="73"/>
  <c r="I124" i="73"/>
  <c r="I123" i="73"/>
  <c r="I122" i="73"/>
  <c r="I121" i="73"/>
  <c r="I120" i="73"/>
  <c r="I119" i="73"/>
  <c r="I118" i="73"/>
  <c r="I117" i="73"/>
  <c r="I116" i="73"/>
  <c r="I115" i="73"/>
  <c r="I114" i="73"/>
  <c r="I113" i="73"/>
  <c r="I112" i="73"/>
  <c r="I111" i="73"/>
  <c r="I110" i="73"/>
  <c r="I109" i="73"/>
  <c r="I107" i="73"/>
  <c r="I106" i="73"/>
  <c r="I105" i="73"/>
  <c r="I104" i="73"/>
  <c r="I103" i="73"/>
  <c r="I101" i="73"/>
  <c r="I100" i="73"/>
  <c r="I99" i="73"/>
  <c r="I98" i="73"/>
  <c r="I97" i="73"/>
  <c r="I96" i="73"/>
  <c r="I95" i="73"/>
  <c r="I94" i="73"/>
  <c r="I93" i="73"/>
  <c r="I92" i="73"/>
  <c r="I91" i="73"/>
  <c r="I90" i="73"/>
  <c r="I89" i="73"/>
  <c r="I88" i="73"/>
  <c r="I87" i="73"/>
  <c r="I86" i="73"/>
  <c r="I85" i="73"/>
  <c r="I84" i="73"/>
  <c r="I83" i="73"/>
  <c r="I40" i="73"/>
  <c r="I39" i="73"/>
  <c r="I37" i="73"/>
  <c r="I36" i="73"/>
  <c r="I35" i="73"/>
  <c r="I34" i="73"/>
  <c r="I32" i="73"/>
  <c r="I31" i="73"/>
  <c r="I29" i="73"/>
  <c r="I28" i="73"/>
  <c r="I27" i="73"/>
  <c r="I26" i="73"/>
  <c r="I25" i="73"/>
  <c r="I24" i="73"/>
  <c r="I23" i="73"/>
  <c r="I22" i="73"/>
  <c r="I21" i="73"/>
  <c r="I20" i="73"/>
  <c r="I19" i="73"/>
  <c r="I18" i="73"/>
  <c r="I17" i="73"/>
  <c r="I16" i="73"/>
  <c r="I15" i="73"/>
  <c r="I14" i="73"/>
  <c r="I13" i="73"/>
  <c r="I12" i="73"/>
  <c r="I11" i="73"/>
  <c r="I10" i="73"/>
  <c r="I9" i="73"/>
  <c r="K41" i="72"/>
  <c r="K40" i="72"/>
  <c r="K39" i="72"/>
  <c r="K11" i="72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8" i="67"/>
  <c r="I17" i="67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133" i="63"/>
  <c r="L132" i="63"/>
  <c r="L131" i="63"/>
  <c r="L130" i="63"/>
  <c r="L129" i="63"/>
  <c r="L128" i="63"/>
  <c r="L127" i="63"/>
  <c r="L126" i="63"/>
  <c r="L125" i="63"/>
  <c r="L124" i="63"/>
  <c r="L123" i="63"/>
  <c r="L122" i="63"/>
  <c r="L120" i="63"/>
  <c r="L119" i="63"/>
  <c r="L118" i="63"/>
  <c r="L117" i="63"/>
  <c r="L116" i="63"/>
  <c r="L115" i="63"/>
  <c r="L114" i="63"/>
  <c r="L113" i="63"/>
  <c r="L112" i="63"/>
  <c r="L111" i="63"/>
  <c r="L110" i="63"/>
  <c r="L109" i="63"/>
  <c r="L108" i="63"/>
  <c r="L107" i="63"/>
  <c r="L106" i="63"/>
  <c r="L105" i="63"/>
  <c r="L104" i="63"/>
  <c r="L103" i="63"/>
  <c r="L102" i="63"/>
  <c r="L101" i="63"/>
  <c r="L100" i="63"/>
  <c r="L99" i="63"/>
  <c r="L98" i="63"/>
  <c r="L97" i="63"/>
  <c r="L96" i="63"/>
  <c r="L95" i="63"/>
  <c r="L94" i="63"/>
  <c r="L93" i="63"/>
  <c r="L92" i="63"/>
  <c r="L91" i="63"/>
  <c r="L90" i="63"/>
  <c r="L89" i="63"/>
  <c r="L88" i="63"/>
  <c r="L87" i="63"/>
  <c r="L86" i="63"/>
  <c r="L85" i="63"/>
  <c r="L84" i="63"/>
  <c r="L83" i="63"/>
  <c r="L82" i="63"/>
  <c r="L81" i="63"/>
  <c r="L80" i="63"/>
  <c r="L79" i="63"/>
  <c r="L78" i="63"/>
  <c r="L77" i="63"/>
  <c r="L76" i="63"/>
  <c r="L75" i="63"/>
  <c r="L74" i="63"/>
  <c r="L73" i="63"/>
  <c r="L72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6" i="63"/>
  <c r="L35" i="63"/>
  <c r="L34" i="63"/>
  <c r="L32" i="63"/>
  <c r="L31" i="63"/>
  <c r="L30" i="63"/>
  <c r="L29" i="63"/>
  <c r="L28" i="63"/>
  <c r="L27" i="63"/>
  <c r="L26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9" i="62"/>
  <c r="M258" i="62"/>
  <c r="M257" i="62"/>
  <c r="M256" i="62"/>
  <c r="M255" i="62"/>
  <c r="M254" i="62"/>
  <c r="M253" i="62"/>
  <c r="M252" i="62"/>
  <c r="M251" i="62"/>
  <c r="M250" i="62"/>
  <c r="M249" i="62"/>
  <c r="M248" i="62"/>
  <c r="M246" i="62"/>
  <c r="M245" i="62"/>
  <c r="M244" i="62"/>
  <c r="M243" i="62"/>
  <c r="M242" i="62"/>
  <c r="M241" i="62"/>
  <c r="M240" i="62"/>
  <c r="M239" i="62"/>
  <c r="M238" i="62"/>
  <c r="M237" i="62"/>
  <c r="M236" i="62"/>
  <c r="M234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5" i="62"/>
  <c r="M214" i="62"/>
  <c r="M213" i="62"/>
  <c r="M212" i="62"/>
  <c r="M211" i="62"/>
  <c r="M210" i="62"/>
  <c r="M209" i="62"/>
  <c r="M208" i="62"/>
  <c r="M207" i="62"/>
  <c r="M206" i="62"/>
  <c r="M205" i="62"/>
  <c r="M204" i="62"/>
  <c r="M247" i="62"/>
  <c r="M203" i="62"/>
  <c r="M202" i="62"/>
  <c r="M201" i="62"/>
  <c r="M200" i="62"/>
  <c r="M199" i="62"/>
  <c r="M198" i="62"/>
  <c r="M197" i="62"/>
  <c r="M196" i="62"/>
  <c r="M195" i="62"/>
  <c r="M194" i="62"/>
  <c r="M193" i="62"/>
  <c r="M235" i="62"/>
  <c r="M192" i="62"/>
  <c r="M191" i="62"/>
  <c r="M190" i="62"/>
  <c r="M189" i="62"/>
  <c r="M188" i="62"/>
  <c r="M187" i="62"/>
  <c r="M186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66" i="59"/>
  <c r="P65" i="59"/>
  <c r="P64" i="59"/>
  <c r="P62" i="59"/>
  <c r="P61" i="59"/>
  <c r="P60" i="59"/>
  <c r="P59" i="59"/>
  <c r="P57" i="59"/>
  <c r="P56" i="59"/>
  <c r="P55" i="59"/>
  <c r="P53" i="59"/>
  <c r="P52" i="59"/>
  <c r="P51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I23" i="58"/>
  <c r="I9" i="58" l="1"/>
  <c r="I8" i="58" s="1"/>
  <c r="J69" i="58" s="1"/>
  <c r="J66" i="58" l="1"/>
  <c r="J25" i="58"/>
  <c r="J71" i="58"/>
  <c r="J31" i="58"/>
  <c r="J33" i="58"/>
  <c r="J70" i="58"/>
  <c r="J14" i="58"/>
  <c r="J18" i="58"/>
  <c r="J20" i="58"/>
  <c r="J26" i="58"/>
  <c r="J28" i="58"/>
  <c r="J17" i="58"/>
  <c r="J62" i="58"/>
  <c r="J8" i="58"/>
  <c r="J35" i="58"/>
  <c r="J53" i="58"/>
  <c r="J43" i="58"/>
  <c r="J32" i="58"/>
  <c r="J39" i="58"/>
  <c r="J34" i="58"/>
  <c r="J59" i="58"/>
  <c r="J68" i="58"/>
  <c r="J49" i="58"/>
  <c r="J44" i="58"/>
  <c r="J45" i="58"/>
  <c r="J58" i="58"/>
  <c r="J16" i="58"/>
  <c r="J9" i="58"/>
  <c r="J61" i="58"/>
  <c r="J56" i="58"/>
  <c r="J51" i="58"/>
  <c r="J64" i="58"/>
  <c r="J24" i="58"/>
  <c r="J13" i="58"/>
  <c r="J57" i="58"/>
  <c r="J46" i="58"/>
  <c r="J41" i="58"/>
  <c r="J30" i="58"/>
  <c r="J11" i="58"/>
  <c r="J55" i="58"/>
  <c r="J38" i="58"/>
  <c r="J19" i="58"/>
  <c r="J72" i="58"/>
  <c r="J52" i="58"/>
  <c r="J47" i="58"/>
  <c r="J42" i="58"/>
  <c r="J54" i="58"/>
  <c r="J23" i="58"/>
  <c r="J37" i="58"/>
  <c r="J12" i="58"/>
  <c r="J50" i="58"/>
  <c r="J27" i="58"/>
  <c r="J63" i="58"/>
  <c r="J40" i="58"/>
  <c r="J15" i="58"/>
  <c r="J10" i="58"/>
  <c r="J60" i="58"/>
  <c r="J21" i="58"/>
  <c r="C10" i="88"/>
  <c r="J48" i="58"/>
  <c r="J29" i="58"/>
  <c r="J65" i="58"/>
  <c r="J36" i="58"/>
  <c r="C9" i="88" l="1"/>
  <c r="C41" i="88" l="1"/>
  <c r="J19" i="81" l="1"/>
  <c r="J22" i="81"/>
  <c r="J18" i="81"/>
  <c r="J20" i="81"/>
  <c r="J23" i="81"/>
  <c r="J21" i="81"/>
  <c r="J78" i="73"/>
  <c r="J15" i="81"/>
  <c r="J13" i="81"/>
  <c r="J16" i="81"/>
  <c r="J14" i="81"/>
  <c r="T131" i="61"/>
  <c r="Q81" i="78"/>
  <c r="N232" i="62"/>
  <c r="J281" i="76"/>
  <c r="J287" i="73"/>
  <c r="J89" i="76"/>
  <c r="J9" i="67"/>
  <c r="J476" i="76"/>
  <c r="T306" i="61"/>
  <c r="Q128" i="78"/>
  <c r="M133" i="63"/>
  <c r="N166" i="62"/>
  <c r="N229" i="62"/>
  <c r="J429" i="76"/>
  <c r="J152" i="73"/>
  <c r="T30" i="61"/>
  <c r="J22" i="73"/>
  <c r="K55" i="58"/>
  <c r="T276" i="61"/>
  <c r="Q64" i="59"/>
  <c r="J537" i="76"/>
  <c r="Q28" i="59"/>
  <c r="J648" i="76"/>
  <c r="T89" i="61"/>
  <c r="M16" i="63"/>
  <c r="J92" i="76"/>
  <c r="M19" i="63"/>
  <c r="T247" i="61"/>
  <c r="D23" i="88"/>
  <c r="T55" i="61"/>
  <c r="J81" i="76"/>
  <c r="T86" i="61"/>
  <c r="J290" i="76"/>
  <c r="J49" i="76"/>
  <c r="K17" i="65"/>
  <c r="N172" i="62"/>
  <c r="N224" i="62"/>
  <c r="M14" i="63"/>
  <c r="N48" i="62"/>
  <c r="M112" i="63"/>
  <c r="N24" i="62"/>
  <c r="J475" i="76"/>
  <c r="T270" i="61"/>
  <c r="T15" i="61"/>
  <c r="T144" i="61"/>
  <c r="N60" i="62"/>
  <c r="K52" i="58"/>
  <c r="J269" i="76"/>
  <c r="T298" i="61"/>
  <c r="J525" i="76"/>
  <c r="D17" i="88"/>
  <c r="J77" i="76"/>
  <c r="J258" i="73"/>
  <c r="J617" i="76"/>
  <c r="D37" i="88"/>
  <c r="N50" i="62"/>
  <c r="T54" i="61"/>
  <c r="T51" i="61"/>
  <c r="J35" i="76"/>
  <c r="K49" i="58"/>
  <c r="M115" i="63"/>
  <c r="N173" i="62"/>
  <c r="Q337" i="78"/>
  <c r="H23" i="80"/>
  <c r="T249" i="61"/>
  <c r="T289" i="61"/>
  <c r="J194" i="73"/>
  <c r="T138" i="61"/>
  <c r="T253" i="61"/>
  <c r="T152" i="61"/>
  <c r="N32" i="62"/>
  <c r="M31" i="63"/>
  <c r="J124" i="73"/>
  <c r="K27" i="58"/>
  <c r="N25" i="62"/>
  <c r="J118" i="76"/>
  <c r="J259" i="76"/>
  <c r="Q211" i="78"/>
  <c r="T104" i="61"/>
  <c r="K34" i="58"/>
  <c r="N41" i="62"/>
  <c r="K41" i="58"/>
  <c r="J308" i="73"/>
  <c r="J277" i="76"/>
  <c r="T237" i="61"/>
  <c r="K11" i="66"/>
  <c r="N67" i="62"/>
  <c r="M70" i="63"/>
  <c r="M60" i="63"/>
  <c r="N94" i="62"/>
  <c r="T239" i="61"/>
  <c r="J660" i="76"/>
  <c r="J184" i="76"/>
  <c r="Q305" i="78"/>
  <c r="Q31" i="59"/>
  <c r="Q16" i="59"/>
  <c r="J265" i="76"/>
  <c r="K44" i="58"/>
  <c r="J93" i="73"/>
  <c r="N252" i="62"/>
  <c r="N163" i="62"/>
  <c r="K15" i="66"/>
  <c r="N202" i="62"/>
  <c r="J370" i="76"/>
  <c r="J83" i="73"/>
  <c r="Q33" i="59"/>
  <c r="M59" i="63"/>
  <c r="N221" i="62"/>
  <c r="T139" i="61"/>
  <c r="N171" i="62"/>
  <c r="J461" i="76"/>
  <c r="J230" i="76"/>
  <c r="J27" i="73"/>
  <c r="J368" i="76"/>
  <c r="J328" i="76"/>
  <c r="J93" i="76"/>
  <c r="L40" i="72"/>
  <c r="N37" i="62"/>
  <c r="J402" i="76"/>
  <c r="Q26" i="59"/>
  <c r="K61" i="58"/>
  <c r="T156" i="61"/>
  <c r="J109" i="73"/>
  <c r="K71" i="58"/>
  <c r="T219" i="61"/>
  <c r="Q25" i="59"/>
  <c r="K17" i="58"/>
  <c r="J606" i="76"/>
  <c r="J198" i="73"/>
  <c r="J515" i="76"/>
  <c r="J94" i="73"/>
  <c r="Q256" i="78"/>
  <c r="Q86" i="78"/>
  <c r="N236" i="62"/>
  <c r="J732" i="76"/>
  <c r="Q283" i="78"/>
  <c r="D15" i="88"/>
  <c r="R27" i="71"/>
  <c r="Q60" i="78"/>
  <c r="J542" i="76"/>
  <c r="Q62" i="59"/>
  <c r="Q46" i="59"/>
  <c r="T299" i="61"/>
  <c r="M110" i="63"/>
  <c r="N31" i="62"/>
  <c r="J350" i="76"/>
  <c r="J822" i="76"/>
  <c r="J400" i="76"/>
  <c r="Q77" i="78"/>
  <c r="N124" i="62"/>
  <c r="Q144" i="78"/>
  <c r="M82" i="63"/>
  <c r="T69" i="61"/>
  <c r="M22" i="63"/>
  <c r="T220" i="61"/>
  <c r="N66" i="62"/>
  <c r="T80" i="61"/>
  <c r="J662" i="76"/>
  <c r="T205" i="61"/>
  <c r="N185" i="62"/>
  <c r="J816" i="76"/>
  <c r="N87" i="62"/>
  <c r="N84" i="62"/>
  <c r="J280" i="73"/>
  <c r="T174" i="61"/>
  <c r="N54" i="62"/>
  <c r="J352" i="76"/>
  <c r="T171" i="61"/>
  <c r="Q30" i="59"/>
  <c r="M85" i="63"/>
  <c r="J121" i="76"/>
  <c r="J602" i="76"/>
  <c r="T194" i="61"/>
  <c r="H53" i="80"/>
  <c r="J240" i="73"/>
  <c r="M125" i="63"/>
  <c r="K57" i="58"/>
  <c r="J214" i="73"/>
  <c r="T203" i="61"/>
  <c r="T133" i="61"/>
  <c r="J235" i="73"/>
  <c r="N187" i="62"/>
  <c r="J509" i="76"/>
  <c r="N13" i="62"/>
  <c r="J761" i="76"/>
  <c r="J213" i="73"/>
  <c r="L87" i="72"/>
  <c r="M57" i="63"/>
  <c r="T137" i="61"/>
  <c r="J28" i="76"/>
  <c r="J86" i="76"/>
  <c r="N160" i="62"/>
  <c r="J17" i="73"/>
  <c r="M91" i="63"/>
  <c r="Q304" i="78"/>
  <c r="T290" i="61"/>
  <c r="T213" i="61"/>
  <c r="J233" i="73"/>
  <c r="T17" i="61"/>
  <c r="K9" i="58"/>
  <c r="J644" i="76"/>
  <c r="M61" i="63"/>
  <c r="J304" i="73"/>
  <c r="N106" i="62"/>
  <c r="T238" i="61"/>
  <c r="K31" i="58"/>
  <c r="T261" i="61"/>
  <c r="T154" i="61"/>
  <c r="N104" i="62"/>
  <c r="R29" i="71"/>
  <c r="Q15" i="59"/>
  <c r="T12" i="61"/>
  <c r="Q56" i="78"/>
  <c r="K53" i="58"/>
  <c r="K28" i="58"/>
  <c r="T52" i="61"/>
  <c r="J38" i="76"/>
  <c r="K9" i="65"/>
  <c r="J392" i="76"/>
  <c r="J396" i="76"/>
  <c r="N70" i="62"/>
  <c r="J777" i="76"/>
  <c r="J278" i="73"/>
  <c r="J550" i="76"/>
  <c r="Q225" i="78"/>
  <c r="J572" i="76"/>
  <c r="J555" i="76"/>
  <c r="J126" i="73"/>
  <c r="N253" i="62"/>
  <c r="T164" i="61"/>
  <c r="D33" i="88"/>
  <c r="M129" i="63"/>
  <c r="T173" i="61"/>
  <c r="T169" i="61"/>
  <c r="R15" i="71"/>
  <c r="N150" i="62"/>
  <c r="M126" i="63"/>
  <c r="Q111" i="78"/>
  <c r="M62" i="63"/>
  <c r="M68" i="63"/>
  <c r="J319" i="76"/>
  <c r="N138" i="62"/>
  <c r="N197" i="62"/>
  <c r="R13" i="71"/>
  <c r="J588" i="76"/>
  <c r="J656" i="76"/>
  <c r="N27" i="62"/>
  <c r="J512" i="76"/>
  <c r="J83" i="76"/>
  <c r="J536" i="76"/>
  <c r="J273" i="73"/>
  <c r="J144" i="73"/>
  <c r="J307" i="73"/>
  <c r="Q32" i="78"/>
  <c r="Q162" i="78"/>
  <c r="K13" i="74"/>
  <c r="K65" i="58"/>
  <c r="K37" i="58"/>
  <c r="N111" i="62"/>
  <c r="J338" i="76"/>
  <c r="T123" i="61"/>
  <c r="T23" i="61"/>
  <c r="K20" i="58"/>
  <c r="J17" i="67"/>
  <c r="T36" i="61"/>
  <c r="N22" i="64"/>
  <c r="R34" i="71"/>
  <c r="N136" i="62"/>
  <c r="M28" i="63"/>
  <c r="T280" i="61"/>
  <c r="T101" i="61"/>
  <c r="J633" i="76"/>
  <c r="T168" i="61"/>
  <c r="D28" i="88"/>
  <c r="R11" i="71"/>
  <c r="N139" i="62"/>
  <c r="J414" i="76"/>
  <c r="K36" i="58"/>
  <c r="N148" i="62"/>
  <c r="T160" i="61"/>
  <c r="J455" i="76"/>
  <c r="T159" i="61"/>
  <c r="J23" i="76"/>
  <c r="Q51" i="59"/>
  <c r="M84" i="63"/>
  <c r="J9" i="73"/>
  <c r="N18" i="62"/>
  <c r="J723" i="76"/>
  <c r="T268" i="61"/>
  <c r="K15" i="58"/>
  <c r="J154" i="76"/>
  <c r="T60" i="61"/>
  <c r="J124" i="76"/>
  <c r="N201" i="62"/>
  <c r="J116" i="73"/>
  <c r="J173" i="73"/>
  <c r="M30" i="63"/>
  <c r="J221" i="73"/>
  <c r="J393" i="76"/>
  <c r="N225" i="62"/>
  <c r="J262" i="76"/>
  <c r="K24" i="58"/>
  <c r="J250" i="76"/>
  <c r="M127" i="63"/>
  <c r="K13" i="58"/>
  <c r="M27" i="63"/>
  <c r="J270" i="73"/>
  <c r="J135" i="73"/>
  <c r="N122" i="62"/>
  <c r="J265" i="73"/>
  <c r="T245" i="61"/>
  <c r="Q35" i="78"/>
  <c r="R16" i="71"/>
  <c r="J256" i="76"/>
  <c r="J268" i="76"/>
  <c r="J289" i="73"/>
  <c r="J282" i="73"/>
  <c r="J709" i="76"/>
  <c r="Q201" i="78"/>
  <c r="J175" i="73"/>
  <c r="Q272" i="78"/>
  <c r="Q205" i="78"/>
  <c r="J366" i="76"/>
  <c r="Q129" i="78"/>
  <c r="J466" i="76"/>
  <c r="Q271" i="78"/>
  <c r="Q152" i="78"/>
  <c r="M23" i="63"/>
  <c r="R24" i="71"/>
  <c r="J302" i="76"/>
  <c r="M132" i="63"/>
  <c r="R33" i="71"/>
  <c r="M86" i="63"/>
  <c r="J504" i="76"/>
  <c r="J256" i="73"/>
  <c r="T292" i="61"/>
  <c r="J608" i="76"/>
  <c r="J13" i="76"/>
  <c r="K16" i="66"/>
  <c r="J34" i="73"/>
  <c r="T226" i="61"/>
  <c r="J482" i="76"/>
  <c r="J128" i="76"/>
  <c r="T296" i="61"/>
  <c r="N14" i="64"/>
  <c r="T88" i="61"/>
  <c r="J266" i="76"/>
  <c r="R36" i="71"/>
  <c r="T183" i="61"/>
  <c r="Q23" i="59"/>
  <c r="J161" i="76"/>
  <c r="T135" i="61"/>
  <c r="J806" i="76"/>
  <c r="T269" i="61"/>
  <c r="J302" i="73"/>
  <c r="T304" i="61"/>
  <c r="N142" i="62"/>
  <c r="T66" i="61"/>
  <c r="Q43" i="59"/>
  <c r="M123" i="63"/>
  <c r="Q41" i="59"/>
  <c r="N16" i="62"/>
  <c r="J25" i="76"/>
  <c r="J432" i="76"/>
  <c r="T225" i="61"/>
  <c r="Q44" i="59"/>
  <c r="T118" i="61"/>
  <c r="J335" i="76"/>
  <c r="J56" i="76"/>
  <c r="K43" i="58"/>
  <c r="N118" i="62"/>
  <c r="N165" i="62"/>
  <c r="N23" i="62"/>
  <c r="T227" i="61"/>
  <c r="J137" i="73"/>
  <c r="K26" i="58"/>
  <c r="M48" i="63"/>
  <c r="M107" i="63"/>
  <c r="Q32" i="59"/>
  <c r="J488" i="76"/>
  <c r="N38" i="62"/>
  <c r="K47" i="58"/>
  <c r="T259" i="61"/>
  <c r="T264" i="61"/>
  <c r="J253" i="73"/>
  <c r="T108" i="61"/>
  <c r="T129" i="61"/>
  <c r="T218" i="61"/>
  <c r="N12" i="62"/>
  <c r="D24" i="88"/>
  <c r="Q35" i="59"/>
  <c r="M45" i="63"/>
  <c r="T47" i="61"/>
  <c r="Q99" i="78"/>
  <c r="N133" i="62"/>
  <c r="Q18" i="59"/>
  <c r="M66" i="63"/>
  <c r="K56" i="58"/>
  <c r="T246" i="61"/>
  <c r="J343" i="76"/>
  <c r="N175" i="62"/>
  <c r="Q39" i="59"/>
  <c r="T195" i="61"/>
  <c r="J630" i="76"/>
  <c r="J59" i="73"/>
  <c r="Q187" i="78"/>
  <c r="J625" i="76"/>
  <c r="Q314" i="78"/>
  <c r="J720" i="76"/>
  <c r="Q188" i="78"/>
  <c r="J774" i="76"/>
  <c r="J104" i="73"/>
  <c r="J788" i="76"/>
  <c r="J426" i="76"/>
  <c r="N143" i="62"/>
  <c r="Q44" i="78"/>
  <c r="J263" i="76"/>
  <c r="J122" i="76"/>
  <c r="J548" i="76"/>
  <c r="J227" i="76"/>
  <c r="N28" i="62"/>
  <c r="J522" i="76"/>
  <c r="J112" i="76"/>
  <c r="D20" i="88"/>
  <c r="N15" i="62"/>
  <c r="M111" i="63"/>
  <c r="T61" i="61"/>
  <c r="J50" i="76"/>
  <c r="K13" i="66"/>
  <c r="T185" i="61"/>
  <c r="N156" i="62"/>
  <c r="Q56" i="59"/>
  <c r="H47" i="80"/>
  <c r="M55" i="63"/>
  <c r="M117" i="63"/>
  <c r="Q297" i="78"/>
  <c r="M49" i="63"/>
  <c r="T222" i="61"/>
  <c r="N99" i="62"/>
  <c r="T64" i="61"/>
  <c r="J149" i="76"/>
  <c r="T190" i="61"/>
  <c r="J301" i="73"/>
  <c r="N17" i="64"/>
  <c r="J301" i="76"/>
  <c r="N214" i="62"/>
  <c r="N105" i="62"/>
  <c r="T85" i="61"/>
  <c r="J293" i="73"/>
  <c r="T165" i="61"/>
  <c r="J23" i="73"/>
  <c r="J533" i="76"/>
  <c r="H9" i="80"/>
  <c r="J105" i="73"/>
  <c r="T111" i="61"/>
  <c r="J308" i="76"/>
  <c r="T95" i="61"/>
  <c r="J678" i="76"/>
  <c r="T224" i="61"/>
  <c r="T62" i="61"/>
  <c r="N102" i="62"/>
  <c r="J32" i="76"/>
  <c r="Q45" i="59"/>
  <c r="K64" i="58"/>
  <c r="T215" i="61"/>
  <c r="J97" i="73"/>
  <c r="T11" i="61"/>
  <c r="M122" i="63"/>
  <c r="N26" i="62"/>
  <c r="T98" i="61"/>
  <c r="N249" i="62"/>
  <c r="Q59" i="59"/>
  <c r="J214" i="76"/>
  <c r="T73" i="61"/>
  <c r="J134" i="73"/>
  <c r="J164" i="76"/>
  <c r="Q220" i="78"/>
  <c r="N130" i="62"/>
  <c r="J115" i="76"/>
  <c r="N69" i="62"/>
  <c r="T180" i="61"/>
  <c r="T37" i="61"/>
  <c r="J405" i="76"/>
  <c r="J143" i="76"/>
  <c r="T26" i="61"/>
  <c r="J212" i="73"/>
  <c r="N11" i="62"/>
  <c r="Q160" i="78"/>
  <c r="J52" i="76"/>
  <c r="T255" i="61"/>
  <c r="T177" i="61"/>
  <c r="T83" i="61"/>
  <c r="N220" i="62"/>
  <c r="K21" i="58"/>
  <c r="J229" i="73"/>
  <c r="T250" i="61"/>
  <c r="N192" i="62"/>
  <c r="T277" i="61"/>
  <c r="T256" i="61"/>
  <c r="J759" i="76"/>
  <c r="J249" i="73"/>
  <c r="T146" i="61"/>
  <c r="K12" i="58"/>
  <c r="T21" i="61"/>
  <c r="T267" i="61"/>
  <c r="T87" i="61"/>
  <c r="M79" i="63"/>
  <c r="T300" i="61"/>
  <c r="D36" i="88"/>
  <c r="J440" i="76"/>
  <c r="T186" i="61"/>
  <c r="T241" i="61"/>
  <c r="M118" i="63"/>
  <c r="T84" i="61"/>
  <c r="N204" i="62"/>
  <c r="T72" i="61"/>
  <c r="K14" i="58"/>
  <c r="T9" i="61"/>
  <c r="T41" i="61"/>
  <c r="T198" i="61"/>
  <c r="M26" i="63"/>
  <c r="T191" i="61"/>
  <c r="M42" i="63"/>
  <c r="N161" i="62"/>
  <c r="K45" i="58"/>
  <c r="T172" i="61"/>
  <c r="J46" i="76"/>
  <c r="N35" i="62"/>
  <c r="K46" i="58"/>
  <c r="J67" i="76"/>
  <c r="T243" i="61"/>
  <c r="J261" i="73"/>
  <c r="J208" i="76"/>
  <c r="J218" i="76"/>
  <c r="Q132" i="78"/>
  <c r="T161" i="61"/>
  <c r="T94" i="61"/>
  <c r="J305" i="76"/>
  <c r="Q65" i="59"/>
  <c r="J385" i="76"/>
  <c r="N113" i="62"/>
  <c r="Q307" i="78"/>
  <c r="T272" i="61"/>
  <c r="J150" i="73"/>
  <c r="N228" i="62"/>
  <c r="J40" i="73"/>
  <c r="J714" i="76"/>
  <c r="N141" i="62"/>
  <c r="J126" i="76"/>
  <c r="H13" i="80"/>
  <c r="J624" i="76"/>
  <c r="J730" i="76"/>
  <c r="Q61" i="78"/>
  <c r="M109" i="63"/>
  <c r="Q90" i="78"/>
  <c r="J169" i="76"/>
  <c r="N191" i="62"/>
  <c r="J229" i="76"/>
  <c r="T50" i="61"/>
  <c r="T119" i="61"/>
  <c r="N258" i="62"/>
  <c r="Q135" i="78"/>
  <c r="T271" i="61"/>
  <c r="N9" i="64"/>
  <c r="J425" i="76"/>
  <c r="T244" i="61"/>
  <c r="K58" i="58"/>
  <c r="T18" i="61"/>
  <c r="N157" i="62"/>
  <c r="Q140" i="78"/>
  <c r="T282" i="61"/>
  <c r="N245" i="62"/>
  <c r="N149" i="62"/>
  <c r="M47" i="63"/>
  <c r="T149" i="61"/>
  <c r="N19" i="64"/>
  <c r="T35" i="61"/>
  <c r="T27" i="61"/>
  <c r="N155" i="62"/>
  <c r="J687" i="76"/>
  <c r="K10" i="58"/>
  <c r="M56" i="63"/>
  <c r="T102" i="61"/>
  <c r="J313" i="76"/>
  <c r="K40" i="58"/>
  <c r="N76" i="62"/>
  <c r="J232" i="76"/>
  <c r="K16" i="58"/>
  <c r="N110" i="62"/>
  <c r="J157" i="76"/>
  <c r="J145" i="73"/>
  <c r="J305" i="73"/>
  <c r="J569" i="76"/>
  <c r="N34" i="62"/>
  <c r="T175" i="61"/>
  <c r="J789" i="76"/>
  <c r="Q22" i="59"/>
  <c r="N131" i="62"/>
  <c r="J379" i="76"/>
  <c r="O10" i="93"/>
  <c r="N56" i="62"/>
  <c r="M13" i="63"/>
  <c r="N151" i="62"/>
  <c r="J19" i="73"/>
  <c r="M98" i="63"/>
  <c r="J195" i="73"/>
  <c r="T31" i="61"/>
  <c r="T184" i="61"/>
  <c r="N61" i="62"/>
  <c r="J95" i="76"/>
  <c r="J28" i="73"/>
  <c r="D19" i="88"/>
  <c r="T106" i="61"/>
  <c r="M15" i="63"/>
  <c r="T40" i="61"/>
  <c r="N129" i="62"/>
  <c r="R9" i="71"/>
  <c r="Q65" i="78"/>
  <c r="J786" i="76"/>
  <c r="T115" i="61"/>
  <c r="N177" i="62"/>
  <c r="J88" i="76"/>
  <c r="N85" i="62"/>
  <c r="N83" i="62"/>
  <c r="J97" i="76"/>
  <c r="J283" i="76"/>
  <c r="J136" i="73"/>
  <c r="N91" i="62"/>
  <c r="N86" i="62"/>
  <c r="J98" i="73"/>
  <c r="J612" i="76"/>
  <c r="Q218" i="78"/>
  <c r="N65" i="62"/>
  <c r="J22" i="76"/>
  <c r="J552" i="76"/>
  <c r="R17" i="71"/>
  <c r="J465" i="76"/>
  <c r="N20" i="64"/>
  <c r="J127" i="73"/>
  <c r="N19" i="62"/>
  <c r="J88" i="73"/>
  <c r="J288" i="73"/>
  <c r="J836" i="76"/>
  <c r="N8" i="79"/>
  <c r="J779" i="76"/>
  <c r="Q34" i="78"/>
  <c r="J311" i="76"/>
  <c r="Q263" i="78"/>
  <c r="Q364" i="78"/>
  <c r="J661" i="76"/>
  <c r="J559" i="76"/>
  <c r="L64" i="72"/>
  <c r="J355" i="73"/>
  <c r="J165" i="73"/>
  <c r="J313" i="73"/>
  <c r="J64" i="73"/>
  <c r="L59" i="72"/>
  <c r="L28" i="72"/>
  <c r="L78" i="72"/>
  <c r="Q214" i="78"/>
  <c r="J670" i="76"/>
  <c r="J454" i="76"/>
  <c r="Q168" i="78"/>
  <c r="Q397" i="78"/>
  <c r="H11" i="80"/>
  <c r="J809" i="76"/>
  <c r="Q62" i="78"/>
  <c r="Q334" i="78"/>
  <c r="Q209" i="78"/>
  <c r="J675" i="76"/>
  <c r="J372" i="76"/>
  <c r="Q285" i="78"/>
  <c r="Q70" i="78"/>
  <c r="Q279" i="78"/>
  <c r="Q151" i="78"/>
  <c r="J424" i="76"/>
  <c r="Q240" i="78"/>
  <c r="Q85" i="78"/>
  <c r="J655" i="76"/>
  <c r="Q141" i="78"/>
  <c r="J529" i="76"/>
  <c r="J285" i="76"/>
  <c r="J69" i="76"/>
  <c r="Q46" i="78"/>
  <c r="Q230" i="78"/>
  <c r="J170" i="76"/>
  <c r="J354" i="76"/>
  <c r="J84" i="76"/>
  <c r="Q321" i="78"/>
  <c r="Q203" i="78"/>
  <c r="J361" i="76"/>
  <c r="R10" i="71"/>
  <c r="J243" i="76"/>
  <c r="J263" i="73"/>
  <c r="J564" i="76"/>
  <c r="J803" i="76"/>
  <c r="J252" i="73"/>
  <c r="J168" i="76"/>
  <c r="J257" i="73"/>
  <c r="J286" i="76"/>
  <c r="J578" i="76"/>
  <c r="J24" i="73"/>
  <c r="J255" i="76"/>
  <c r="J291" i="73"/>
  <c r="J671" i="76"/>
  <c r="Q31" i="78"/>
  <c r="J279" i="73"/>
  <c r="J270" i="76"/>
  <c r="J90" i="76"/>
  <c r="J196" i="73"/>
  <c r="J593" i="76"/>
  <c r="Q149" i="78"/>
  <c r="J470" i="76"/>
  <c r="J224" i="73"/>
  <c r="Q114" i="78"/>
  <c r="J423" i="76"/>
  <c r="J237" i="73"/>
  <c r="J85" i="76"/>
  <c r="N209" i="62"/>
  <c r="J274" i="76"/>
  <c r="N152" i="62"/>
  <c r="J495" i="76"/>
  <c r="J756" i="76"/>
  <c r="J310" i="76"/>
  <c r="J227" i="73"/>
  <c r="J373" i="76"/>
  <c r="J204" i="73"/>
  <c r="J181" i="73"/>
  <c r="J69" i="73"/>
  <c r="J312" i="73"/>
  <c r="K12" i="74"/>
  <c r="L54" i="72"/>
  <c r="K68" i="58"/>
  <c r="Q171" i="78"/>
  <c r="D18" i="88"/>
  <c r="Q398" i="78"/>
  <c r="J793" i="76"/>
  <c r="J801" i="76"/>
  <c r="Q306" i="78"/>
  <c r="J682" i="76"/>
  <c r="H26" i="80"/>
  <c r="Q109" i="78"/>
  <c r="D41" i="88"/>
  <c r="J571" i="76"/>
  <c r="Q353" i="78"/>
  <c r="Q381" i="78"/>
  <c r="J784" i="76"/>
  <c r="Q40" i="78"/>
  <c r="J604" i="76"/>
  <c r="H38" i="80"/>
  <c r="H22" i="80"/>
  <c r="Q30" i="78"/>
  <c r="Q84" i="78"/>
  <c r="J820" i="76"/>
  <c r="J421" i="76"/>
  <c r="J231" i="76"/>
  <c r="J269" i="73"/>
  <c r="J642" i="76"/>
  <c r="Q125" i="78"/>
  <c r="K12" i="75"/>
  <c r="J246" i="76"/>
  <c r="J30" i="76"/>
  <c r="J638" i="76"/>
  <c r="J808" i="76"/>
  <c r="K9" i="74"/>
  <c r="Q78" i="78"/>
  <c r="J135" i="76"/>
  <c r="J168" i="73"/>
  <c r="H34" i="80"/>
  <c r="J516" i="76"/>
  <c r="J330" i="76"/>
  <c r="J114" i="76"/>
  <c r="Q89" i="78"/>
  <c r="Q182" i="78"/>
  <c r="J145" i="76"/>
  <c r="Q303" i="78"/>
  <c r="J147" i="76"/>
  <c r="J236" i="73"/>
  <c r="J329" i="76"/>
  <c r="J570" i="76"/>
  <c r="Q379" i="78"/>
  <c r="J216" i="76"/>
  <c r="J306" i="73"/>
  <c r="Q236" i="78"/>
  <c r="J431" i="76"/>
  <c r="J753" i="76"/>
  <c r="J235" i="76"/>
  <c r="J170" i="73"/>
  <c r="Q197" i="78"/>
  <c r="J260" i="76"/>
  <c r="Q54" i="78"/>
  <c r="J232" i="73"/>
  <c r="N107" i="62"/>
  <c r="K18" i="65"/>
  <c r="N45" i="62"/>
  <c r="J284" i="76"/>
  <c r="J581" i="76"/>
  <c r="J202" i="76"/>
  <c r="J21" i="73"/>
  <c r="J68" i="76"/>
  <c r="M44" i="63"/>
  <c r="N40" i="62"/>
  <c r="M58" i="63"/>
  <c r="N39" i="62"/>
  <c r="J422" i="76"/>
  <c r="J106" i="73"/>
  <c r="J519" i="76"/>
  <c r="J137" i="76"/>
  <c r="L9" i="72"/>
  <c r="J64" i="76"/>
  <c r="N198" i="62"/>
  <c r="J166" i="73"/>
  <c r="J43" i="73"/>
  <c r="L61" i="72"/>
  <c r="L72" i="72"/>
  <c r="Q64" i="78"/>
  <c r="J580" i="76"/>
  <c r="J739" i="76"/>
  <c r="J378" i="76"/>
  <c r="Q113" i="78"/>
  <c r="J8" i="81"/>
  <c r="Q286" i="78"/>
  <c r="J409" i="76"/>
  <c r="Q195" i="78"/>
  <c r="J658" i="76"/>
  <c r="J586" i="76"/>
  <c r="Q296" i="78"/>
  <c r="J781" i="76"/>
  <c r="Q343" i="78"/>
  <c r="J384" i="76"/>
  <c r="J87" i="76"/>
  <c r="J474" i="76"/>
  <c r="J380" i="76"/>
  <c r="J228" i="76"/>
  <c r="J171" i="73"/>
  <c r="Q107" i="78"/>
  <c r="J92" i="73"/>
  <c r="J99" i="76"/>
  <c r="J618" i="76"/>
  <c r="J272" i="76"/>
  <c r="J222" i="76"/>
  <c r="J767" i="76"/>
  <c r="J785" i="76"/>
  <c r="J375" i="76"/>
  <c r="J39" i="76"/>
  <c r="Q394" i="78"/>
  <c r="J26" i="76"/>
  <c r="J162" i="76"/>
  <c r="J216" i="73"/>
  <c r="J376" i="76"/>
  <c r="J663" i="76"/>
  <c r="J13" i="73"/>
  <c r="J477" i="76"/>
  <c r="J768" i="76"/>
  <c r="M108" i="63"/>
  <c r="M64" i="63"/>
  <c r="J579" i="76"/>
  <c r="J527" i="76"/>
  <c r="J292" i="73"/>
  <c r="J268" i="73"/>
  <c r="N247" i="62"/>
  <c r="J41" i="76"/>
  <c r="N109" i="62"/>
  <c r="J561" i="76"/>
  <c r="J31" i="73"/>
  <c r="J411" i="76"/>
  <c r="J155" i="73"/>
  <c r="J355" i="76"/>
  <c r="N234" i="62"/>
  <c r="T281" i="61"/>
  <c r="M52" i="63"/>
  <c r="N33" i="62"/>
  <c r="J332" i="76"/>
  <c r="J566" i="76"/>
  <c r="J238" i="76"/>
  <c r="J147" i="73"/>
  <c r="J695" i="76"/>
  <c r="J260" i="73"/>
  <c r="N159" i="62"/>
  <c r="T275" i="61"/>
  <c r="M46" i="63"/>
  <c r="N64" i="62"/>
  <c r="J596" i="76"/>
  <c r="J196" i="76"/>
  <c r="Q328" i="78"/>
  <c r="J450" i="76"/>
  <c r="J119" i="76"/>
  <c r="R25" i="71"/>
  <c r="J193" i="76"/>
  <c r="M9" i="63"/>
  <c r="N59" i="62"/>
  <c r="J15" i="67"/>
  <c r="N164" i="62"/>
  <c r="Q178" i="78"/>
  <c r="J390" i="76"/>
  <c r="J290" i="73"/>
  <c r="J199" i="73"/>
  <c r="J71" i="73"/>
  <c r="J342" i="73"/>
  <c r="L44" i="72"/>
  <c r="H54" i="80"/>
  <c r="J742" i="76"/>
  <c r="Q287" i="78"/>
  <c r="Q66" i="78"/>
  <c r="Q345" i="78"/>
  <c r="Q169" i="78"/>
  <c r="J824" i="76"/>
  <c r="Q9" i="78"/>
  <c r="Q335" i="78"/>
  <c r="Q106" i="78"/>
  <c r="J719" i="76"/>
  <c r="J478" i="76"/>
  <c r="Q316" i="78"/>
  <c r="J673" i="76"/>
  <c r="J657" i="76"/>
  <c r="J339" i="76"/>
  <c r="J248" i="73"/>
  <c r="J257" i="76"/>
  <c r="J159" i="73"/>
  <c r="J138" i="76"/>
  <c r="J521" i="76"/>
  <c r="J443" i="76"/>
  <c r="J351" i="76"/>
  <c r="J27" i="76"/>
  <c r="Q325" i="78"/>
  <c r="J44" i="76"/>
  <c r="J60" i="76"/>
  <c r="J449" i="76"/>
  <c r="J37" i="76"/>
  <c r="J273" i="76"/>
  <c r="Q372" i="78"/>
  <c r="J770" i="76"/>
  <c r="Q262" i="78"/>
  <c r="J108" i="76"/>
  <c r="Q68" i="78"/>
  <c r="Q248" i="78"/>
  <c r="J181" i="76"/>
  <c r="Q333" i="78"/>
  <c r="J155" i="76"/>
  <c r="J172" i="76"/>
  <c r="N80" i="62"/>
  <c r="N227" i="62"/>
  <c r="J146" i="76"/>
  <c r="J364" i="76"/>
  <c r="Q49" i="78"/>
  <c r="J140" i="73"/>
  <c r="N101" i="62"/>
  <c r="M95" i="63"/>
  <c r="Q244" i="78"/>
  <c r="J271" i="76"/>
  <c r="Q110" i="78"/>
  <c r="J245" i="76"/>
  <c r="J16" i="73"/>
  <c r="J264" i="73"/>
  <c r="N132" i="62"/>
  <c r="J15" i="76"/>
  <c r="N179" i="62"/>
  <c r="J699" i="76"/>
  <c r="J200" i="76"/>
  <c r="J458" i="76"/>
  <c r="J130" i="76"/>
  <c r="J10" i="73"/>
  <c r="J346" i="76"/>
  <c r="J12" i="73"/>
  <c r="N92" i="62"/>
  <c r="J149" i="73"/>
  <c r="N208" i="62"/>
  <c r="T295" i="61"/>
  <c r="J51" i="73"/>
  <c r="L80" i="72"/>
  <c r="Q383" i="78"/>
  <c r="Q80" i="78"/>
  <c r="Q69" i="78"/>
  <c r="J754" i="76"/>
  <c r="J715" i="76"/>
  <c r="J445" i="76"/>
  <c r="Q10" i="78"/>
  <c r="J776" i="76"/>
  <c r="Q210" i="78"/>
  <c r="J708" i="76"/>
  <c r="J267" i="76"/>
  <c r="J725" i="76"/>
  <c r="J123" i="73"/>
  <c r="J228" i="73"/>
  <c r="J163" i="76"/>
  <c r="J189" i="76"/>
  <c r="Q117" i="78"/>
  <c r="J276" i="76"/>
  <c r="Q280" i="78"/>
  <c r="R28" i="71"/>
  <c r="Q72" i="78"/>
  <c r="J134" i="76"/>
  <c r="J54" i="76"/>
  <c r="J485" i="76"/>
  <c r="J73" i="76"/>
  <c r="J585" i="76"/>
  <c r="J9" i="76"/>
  <c r="J230" i="73"/>
  <c r="J71" i="76"/>
  <c r="J40" i="76"/>
  <c r="J87" i="73"/>
  <c r="T287" i="61"/>
  <c r="Q38" i="78"/>
  <c r="J247" i="73"/>
  <c r="J191" i="76"/>
  <c r="J518" i="76"/>
  <c r="N95" i="62"/>
  <c r="M89" i="63"/>
  <c r="J609" i="76"/>
  <c r="J620" i="76"/>
  <c r="J76" i="76"/>
  <c r="Q28" i="78"/>
  <c r="M18" i="63"/>
  <c r="T308" i="61"/>
  <c r="N170" i="62"/>
  <c r="J674" i="76"/>
  <c r="J113" i="76"/>
  <c r="J684" i="76"/>
  <c r="J287" i="76"/>
  <c r="J141" i="73"/>
  <c r="J320" i="76"/>
  <c r="N222" i="62"/>
  <c r="T305" i="61"/>
  <c r="M36" i="63"/>
  <c r="N21" i="62"/>
  <c r="J447" i="76"/>
  <c r="J211" i="73"/>
  <c r="J680" i="76"/>
  <c r="J337" i="76"/>
  <c r="J244" i="73"/>
  <c r="J623" i="76"/>
  <c r="J295" i="73"/>
  <c r="N215" i="62"/>
  <c r="N22" i="62"/>
  <c r="M104" i="63"/>
  <c r="N119" i="62"/>
  <c r="J782" i="76"/>
  <c r="J289" i="76"/>
  <c r="K17" i="66"/>
  <c r="M53" i="63"/>
  <c r="N98" i="62"/>
  <c r="T188" i="61"/>
  <c r="T79" i="61"/>
  <c r="Q27" i="59"/>
  <c r="Q167" i="78"/>
  <c r="J133" i="76"/>
  <c r="Q301" i="78"/>
  <c r="J371" i="76"/>
  <c r="J142" i="73"/>
  <c r="N21" i="64"/>
  <c r="M24" i="63"/>
  <c r="N43" i="62"/>
  <c r="T167" i="61"/>
  <c r="T58" i="61"/>
  <c r="K19" i="65"/>
  <c r="M41" i="63"/>
  <c r="N68" i="62"/>
  <c r="T179" i="61"/>
  <c r="T70" i="61"/>
  <c r="Q17" i="59"/>
  <c r="Q273" i="78"/>
  <c r="J175" i="76"/>
  <c r="J86" i="73"/>
  <c r="J621" i="76"/>
  <c r="J178" i="76"/>
  <c r="K11" i="65"/>
  <c r="N205" i="62"/>
  <c r="J480" i="76"/>
  <c r="T74" i="61"/>
  <c r="K15" i="65"/>
  <c r="N62" i="62"/>
  <c r="T67" i="61"/>
  <c r="J79" i="76"/>
  <c r="J507" i="76"/>
  <c r="J32" i="73"/>
  <c r="N259" i="62"/>
  <c r="T310" i="61"/>
  <c r="T201" i="61"/>
  <c r="T75" i="61"/>
  <c r="M39" i="63"/>
  <c r="K25" i="58"/>
  <c r="M69" i="63"/>
  <c r="T294" i="61"/>
  <c r="M75" i="63"/>
  <c r="T209" i="61"/>
  <c r="Q49" i="59"/>
  <c r="Q53" i="78"/>
  <c r="J91" i="73"/>
  <c r="J498" i="76"/>
  <c r="K9" i="66"/>
  <c r="N176" i="62"/>
  <c r="J197" i="76"/>
  <c r="Q48" i="59"/>
  <c r="J325" i="76"/>
  <c r="T162" i="61"/>
  <c r="J239" i="76"/>
  <c r="N255" i="62"/>
  <c r="T232" i="61"/>
  <c r="J15" i="73"/>
  <c r="N123" i="62"/>
  <c r="T91" i="61"/>
  <c r="K19" i="58"/>
  <c r="J158" i="76"/>
  <c r="J468" i="76"/>
  <c r="K14" i="65"/>
  <c r="N167" i="62"/>
  <c r="J140" i="76"/>
  <c r="T45" i="61"/>
  <c r="Q104" i="78"/>
  <c r="T143" i="61"/>
  <c r="M96" i="63"/>
  <c r="T233" i="61"/>
  <c r="T13" i="61"/>
  <c r="Q172" i="78"/>
  <c r="J267" i="73"/>
  <c r="J362" i="76"/>
  <c r="M116" i="63"/>
  <c r="N125" i="62"/>
  <c r="J131" i="73"/>
  <c r="Q29" i="59"/>
  <c r="J131" i="76"/>
  <c r="T42" i="61"/>
  <c r="J277" i="73"/>
  <c r="N181" i="62"/>
  <c r="T157" i="61"/>
  <c r="Q19" i="78"/>
  <c r="M93" i="63"/>
  <c r="T230" i="61"/>
  <c r="T10" i="61"/>
  <c r="Q137" i="78"/>
  <c r="J129" i="73"/>
  <c r="J437" i="76"/>
  <c r="J12" i="67"/>
  <c r="N194" i="62"/>
  <c r="J401" i="76"/>
  <c r="T92" i="61"/>
  <c r="K29" i="58"/>
  <c r="J10" i="81"/>
  <c r="J320" i="73"/>
  <c r="K11" i="74"/>
  <c r="Q253" i="78"/>
  <c r="Q313" i="78"/>
  <c r="J415" i="76"/>
  <c r="J556" i="76"/>
  <c r="J837" i="76"/>
  <c r="Q299" i="78"/>
  <c r="J712" i="76"/>
  <c r="J369" i="76"/>
  <c r="Q67" i="78"/>
  <c r="J583" i="76"/>
  <c r="J123" i="76"/>
  <c r="J826" i="76"/>
  <c r="J300" i="76"/>
  <c r="J467" i="76"/>
  <c r="D40" i="88"/>
  <c r="J242" i="73"/>
  <c r="J597" i="76"/>
  <c r="K10" i="75"/>
  <c r="Q74" i="78"/>
  <c r="J201" i="76"/>
  <c r="J492" i="76"/>
  <c r="J430" i="76"/>
  <c r="J251" i="73"/>
  <c r="Q75" i="78"/>
  <c r="J167" i="73"/>
  <c r="J101" i="76"/>
  <c r="R39" i="71"/>
  <c r="N79" i="62"/>
  <c r="J641" i="76"/>
  <c r="J710" i="76"/>
  <c r="N238" i="62"/>
  <c r="M17" i="63"/>
  <c r="J614" i="76"/>
  <c r="J627" i="76"/>
  <c r="J281" i="73"/>
  <c r="J133" i="73"/>
  <c r="N10" i="62"/>
  <c r="N140" i="62"/>
  <c r="J479" i="76"/>
  <c r="J404" i="76"/>
  <c r="J276" i="73"/>
  <c r="J205" i="76"/>
  <c r="N235" i="62"/>
  <c r="J20" i="73"/>
  <c r="N97" i="62"/>
  <c r="J452" i="76"/>
  <c r="J223" i="73"/>
  <c r="J558" i="76"/>
  <c r="J173" i="76"/>
  <c r="Q108" i="78"/>
  <c r="J31" i="76"/>
  <c r="N153" i="62"/>
  <c r="T242" i="61"/>
  <c r="N203" i="62"/>
  <c r="J814" i="76"/>
  <c r="J254" i="76"/>
  <c r="J114" i="73"/>
  <c r="J554" i="76"/>
  <c r="J220" i="76"/>
  <c r="J35" i="73"/>
  <c r="J298" i="76"/>
  <c r="J157" i="73"/>
  <c r="N147" i="62"/>
  <c r="T266" i="61"/>
  <c r="M29" i="63"/>
  <c r="N52" i="62"/>
  <c r="J584" i="76"/>
  <c r="J243" i="73"/>
  <c r="M130" i="63"/>
  <c r="N251" i="62"/>
  <c r="T302" i="61"/>
  <c r="T151" i="61"/>
  <c r="T43" i="61"/>
  <c r="K51" i="58"/>
  <c r="J635" i="76"/>
  <c r="J250" i="73"/>
  <c r="J717" i="76"/>
  <c r="J215" i="76"/>
  <c r="J192" i="73"/>
  <c r="M105" i="63"/>
  <c r="N206" i="62"/>
  <c r="T257" i="61"/>
  <c r="T130" i="61"/>
  <c r="T22" i="61"/>
  <c r="M120" i="63"/>
  <c r="N231" i="62"/>
  <c r="T284" i="61"/>
  <c r="T142" i="61"/>
  <c r="T34" i="61"/>
  <c r="K42" i="58"/>
  <c r="J728" i="76"/>
  <c r="J12" i="76"/>
  <c r="R23" i="71"/>
  <c r="J494" i="76"/>
  <c r="J226" i="73"/>
  <c r="M92" i="63"/>
  <c r="N137" i="62"/>
  <c r="R14" i="71"/>
  <c r="Q21" i="59"/>
  <c r="M78" i="63"/>
  <c r="T212" i="61"/>
  <c r="Q52" i="59"/>
  <c r="Q71" i="78"/>
  <c r="J101" i="73"/>
  <c r="J296" i="76"/>
  <c r="K12" i="66"/>
  <c r="N186" i="62"/>
  <c r="J223" i="76"/>
  <c r="T63" i="61"/>
  <c r="D34" i="88"/>
  <c r="N14" i="62"/>
  <c r="J501" i="76"/>
  <c r="N207" i="62"/>
  <c r="J271" i="73"/>
  <c r="N219" i="62"/>
  <c r="T136" i="61"/>
  <c r="K54" i="58"/>
  <c r="J323" i="76"/>
  <c r="R30" i="71"/>
  <c r="J278" i="76"/>
  <c r="M83" i="63"/>
  <c r="N88" i="62"/>
  <c r="T258" i="61"/>
  <c r="T202" i="61"/>
  <c r="K10" i="65"/>
  <c r="Q38" i="59"/>
  <c r="R18" i="71"/>
  <c r="N145" i="62"/>
  <c r="T120" i="61"/>
  <c r="M102" i="63"/>
  <c r="T248" i="61"/>
  <c r="T19" i="61"/>
  <c r="Q268" i="78"/>
  <c r="J156" i="73"/>
  <c r="J236" i="76"/>
  <c r="M77" i="63"/>
  <c r="N82" i="62"/>
  <c r="L41" i="72"/>
  <c r="K35" i="58"/>
  <c r="N15" i="64"/>
  <c r="J167" i="76"/>
  <c r="M12" i="63"/>
  <c r="T158" i="61"/>
  <c r="Q11" i="59"/>
  <c r="J486" i="76"/>
  <c r="Q181" i="78"/>
  <c r="J107" i="76"/>
  <c r="M32" i="63"/>
  <c r="N30" i="62"/>
  <c r="T228" i="61"/>
  <c r="T147" i="61"/>
  <c r="N196" i="62"/>
  <c r="Q382" i="78"/>
  <c r="K13" i="65"/>
  <c r="N72" i="62"/>
  <c r="T48" i="61"/>
  <c r="J125" i="76"/>
  <c r="N257" i="62"/>
  <c r="T155" i="61"/>
  <c r="K66" i="58"/>
  <c r="J464" i="76"/>
  <c r="D27" i="88"/>
  <c r="J203" i="76"/>
  <c r="M113" i="63"/>
  <c r="N112" i="62"/>
  <c r="J90" i="73"/>
  <c r="Q10" i="59"/>
  <c r="J76" i="73"/>
  <c r="L46" i="72"/>
  <c r="Q242" i="78"/>
  <c r="Q94" i="78"/>
  <c r="Q212" i="78"/>
  <c r="Q142" i="78"/>
  <c r="Q368" i="78"/>
  <c r="J817" i="76"/>
  <c r="J14" i="76"/>
  <c r="J116" i="76"/>
  <c r="J304" i="76"/>
  <c r="J279" i="76"/>
  <c r="J98" i="76"/>
  <c r="J611" i="76"/>
  <c r="J129" i="76"/>
  <c r="J326" i="76"/>
  <c r="J158" i="73"/>
  <c r="J307" i="76"/>
  <c r="J47" i="76"/>
  <c r="T260" i="61"/>
  <c r="J473" i="76"/>
  <c r="J215" i="73"/>
  <c r="N182" i="62"/>
  <c r="J142" i="76"/>
  <c r="J117" i="73"/>
  <c r="N162" i="62"/>
  <c r="N103" i="62"/>
  <c r="J698" i="76"/>
  <c r="J107" i="73"/>
  <c r="J122" i="73"/>
  <c r="M119" i="63"/>
  <c r="J823" i="76"/>
  <c r="J143" i="73"/>
  <c r="J341" i="76"/>
  <c r="Q23" i="78"/>
  <c r="D30" i="88"/>
  <c r="J89" i="73"/>
  <c r="N58" i="62"/>
  <c r="J179" i="76"/>
  <c r="J797" i="76"/>
  <c r="J166" i="76"/>
  <c r="J819" i="76"/>
  <c r="J103" i="73"/>
  <c r="N53" i="62"/>
  <c r="N233" i="62"/>
  <c r="Q163" i="78"/>
  <c r="J99" i="73"/>
  <c r="M72" i="63"/>
  <c r="T263" i="61"/>
  <c r="T97" i="61"/>
  <c r="K33" i="58"/>
  <c r="J212" i="76"/>
  <c r="J587" i="76"/>
  <c r="J274" i="73"/>
  <c r="M87" i="63"/>
  <c r="N89" i="62"/>
  <c r="T112" i="61"/>
  <c r="J16" i="67"/>
  <c r="N195" i="62"/>
  <c r="T197" i="61"/>
  <c r="T16" i="61"/>
  <c r="H31" i="80"/>
  <c r="J298" i="73"/>
  <c r="Q16" i="78"/>
  <c r="J113" i="73"/>
  <c r="N243" i="62"/>
  <c r="T240" i="61"/>
  <c r="J286" i="73"/>
  <c r="T176" i="61"/>
  <c r="K30" i="58"/>
  <c r="Q355" i="78"/>
  <c r="J191" i="73"/>
  <c r="N146" i="62"/>
  <c r="T265" i="61"/>
  <c r="J374" i="76"/>
  <c r="Q57" i="59"/>
  <c r="N154" i="62"/>
  <c r="M114" i="63"/>
  <c r="T100" i="61"/>
  <c r="Q291" i="78"/>
  <c r="Q340" i="78"/>
  <c r="J14" i="73"/>
  <c r="N42" i="62"/>
  <c r="T56" i="61"/>
  <c r="M10" i="63"/>
  <c r="J410" i="76"/>
  <c r="N90" i="62"/>
  <c r="K70" i="58"/>
  <c r="T200" i="61"/>
  <c r="K48" i="58"/>
  <c r="R12" i="71"/>
  <c r="J132" i="73"/>
  <c r="N36" i="62"/>
  <c r="T110" i="61"/>
  <c r="N223" i="62"/>
  <c r="N11" i="64"/>
  <c r="T121" i="61"/>
  <c r="H36" i="80"/>
  <c r="J735" i="76"/>
  <c r="N23" i="64"/>
  <c r="Q11" i="78"/>
  <c r="T38" i="61"/>
  <c r="N78" i="62"/>
  <c r="J103" i="76"/>
  <c r="N17" i="62"/>
  <c r="O9" i="93"/>
  <c r="N183" i="62"/>
  <c r="T46" i="61"/>
  <c r="J241" i="76"/>
  <c r="J534" i="76"/>
  <c r="M67" i="63"/>
  <c r="J731" i="76"/>
  <c r="D26" i="88"/>
  <c r="N51" i="62"/>
  <c r="J549" i="76"/>
  <c r="M88" i="63"/>
  <c r="T312" i="61"/>
  <c r="K9" i="75"/>
  <c r="N241" i="62"/>
  <c r="J530" i="76"/>
  <c r="J428" i="76"/>
  <c r="N81" i="62"/>
  <c r="J734" i="76"/>
  <c r="T116" i="61"/>
  <c r="J738" i="76"/>
  <c r="M73" i="63"/>
  <c r="T297" i="61"/>
  <c r="Q19" i="59"/>
  <c r="T252" i="61"/>
  <c r="M131" i="63"/>
  <c r="T107" i="61"/>
  <c r="K63" i="58"/>
  <c r="J36" i="73"/>
  <c r="N217" i="62"/>
  <c r="Q190" i="78"/>
  <c r="T105" i="61"/>
  <c r="J681" i="76"/>
  <c r="J14" i="67"/>
  <c r="N93" i="62"/>
  <c r="T65" i="61"/>
  <c r="J112" i="73"/>
  <c r="L10" i="72"/>
  <c r="J331" i="76"/>
  <c r="J666" i="76"/>
  <c r="T77" i="61"/>
  <c r="J148" i="73"/>
  <c r="Q47" i="59"/>
  <c r="J185" i="76"/>
  <c r="M54" i="63"/>
  <c r="T274" i="61"/>
  <c r="K62" i="58"/>
  <c r="T234" i="61"/>
  <c r="M103" i="63"/>
  <c r="T71" i="61"/>
  <c r="J104" i="76"/>
  <c r="T93" i="61"/>
  <c r="T303" i="61"/>
  <c r="J382" i="76"/>
  <c r="T141" i="61"/>
  <c r="J764" i="76"/>
  <c r="M100" i="63"/>
  <c r="N20" i="62"/>
  <c r="Q50" i="59"/>
  <c r="T288" i="61"/>
  <c r="M94" i="63"/>
  <c r="T53" i="61"/>
  <c r="T262" i="61"/>
  <c r="K8" i="58"/>
  <c r="Q351" i="78"/>
  <c r="Q53" i="59"/>
  <c r="T279" i="61"/>
  <c r="J317" i="76"/>
  <c r="T189" i="61"/>
  <c r="Q215" i="78"/>
  <c r="J26" i="73"/>
  <c r="N121" i="62"/>
  <c r="T90" i="61"/>
  <c r="J110" i="76"/>
  <c r="Q42" i="59"/>
  <c r="J218" i="73"/>
  <c r="T81" i="61"/>
  <c r="N108" i="62"/>
  <c r="J749" i="76"/>
  <c r="T178" i="61"/>
  <c r="Q200" i="78"/>
  <c r="N12" i="64"/>
  <c r="N57" i="62"/>
  <c r="T29" i="61"/>
  <c r="J172" i="73"/>
  <c r="K20" i="65"/>
  <c r="N96" i="62"/>
  <c r="J322" i="73"/>
  <c r="K16" i="74"/>
  <c r="J796" i="76"/>
  <c r="J649" i="76"/>
  <c r="H8" i="80"/>
  <c r="J517" i="76"/>
  <c r="Q202" i="78"/>
  <c r="Q385" i="78"/>
  <c r="J565" i="76"/>
  <c r="Q330" i="78"/>
  <c r="J192" i="76"/>
  <c r="J605" i="76"/>
  <c r="Q179" i="78"/>
  <c r="J294" i="76"/>
  <c r="J334" i="76"/>
  <c r="J254" i="73"/>
  <c r="J324" i="76"/>
  <c r="J746" i="76"/>
  <c r="R19" i="71"/>
  <c r="J377" i="76"/>
  <c r="N9" i="62"/>
  <c r="J148" i="76"/>
  <c r="N168" i="62"/>
  <c r="N73" i="62"/>
  <c r="J573" i="76"/>
  <c r="J705" i="76"/>
  <c r="T251" i="61"/>
  <c r="Q227" i="78"/>
  <c r="J349" i="76"/>
  <c r="Q223" i="78"/>
  <c r="N126" i="62"/>
  <c r="N250" i="62"/>
  <c r="J399" i="76"/>
  <c r="Q26" i="78"/>
  <c r="J65" i="76"/>
  <c r="J483" i="76"/>
  <c r="N120" i="62"/>
  <c r="M80" i="63"/>
  <c r="J669" i="76"/>
  <c r="J16" i="76"/>
  <c r="J500" i="76"/>
  <c r="J58" i="76"/>
  <c r="J176" i="76"/>
  <c r="N254" i="62"/>
  <c r="T236" i="61"/>
  <c r="N158" i="62"/>
  <c r="J513" i="76"/>
  <c r="R20" i="71"/>
  <c r="N212" i="62"/>
  <c r="T206" i="61"/>
  <c r="T25" i="61"/>
  <c r="Q346" i="78"/>
  <c r="J160" i="73"/>
  <c r="J441" i="76"/>
  <c r="J25" i="73"/>
  <c r="M50" i="63"/>
  <c r="T223" i="61"/>
  <c r="T76" i="61"/>
  <c r="M99" i="63"/>
  <c r="N117" i="62"/>
  <c r="T124" i="61"/>
  <c r="Q36" i="59"/>
  <c r="J591" i="76"/>
  <c r="J139" i="73"/>
  <c r="J398" i="76"/>
  <c r="J18" i="67"/>
  <c r="N100" i="62"/>
  <c r="T128" i="61"/>
  <c r="M38" i="63"/>
  <c r="T103" i="61"/>
  <c r="J626" i="76"/>
  <c r="J603" i="76"/>
  <c r="N10" i="64"/>
  <c r="N49" i="62"/>
  <c r="Q60" i="59"/>
  <c r="K18" i="66"/>
  <c r="J244" i="76"/>
  <c r="N44" i="62"/>
  <c r="N144" i="62"/>
  <c r="T28" i="61"/>
  <c r="J187" i="76"/>
  <c r="J599" i="76"/>
  <c r="M43" i="63"/>
  <c r="J545" i="76"/>
  <c r="T57" i="61"/>
  <c r="T291" i="61"/>
  <c r="J11" i="67"/>
  <c r="T286" i="61"/>
  <c r="M65" i="63"/>
  <c r="T127" i="61"/>
  <c r="J771" i="76"/>
  <c r="J560" i="76"/>
  <c r="M40" i="63"/>
  <c r="J453" i="76"/>
  <c r="T166" i="61"/>
  <c r="T273" i="61"/>
  <c r="N190" i="62"/>
  <c r="T49" i="61"/>
  <c r="J292" i="76"/>
  <c r="J459" i="76"/>
  <c r="N246" i="62"/>
  <c r="J61" i="76"/>
  <c r="T14" i="61"/>
  <c r="T132" i="61"/>
  <c r="M97" i="63"/>
  <c r="T211" i="61"/>
  <c r="J118" i="73"/>
  <c r="T311" i="61"/>
  <c r="K39" i="58"/>
  <c r="J238" i="73"/>
  <c r="J74" i="76"/>
  <c r="N237" i="62"/>
  <c r="T283" i="61"/>
  <c r="Q61" i="59"/>
  <c r="T125" i="61"/>
  <c r="J82" i="76"/>
  <c r="N226" i="62"/>
  <c r="T204" i="61"/>
  <c r="K10" i="66"/>
  <c r="T182" i="61"/>
  <c r="N13" i="64"/>
  <c r="Q387" i="78"/>
  <c r="T113" i="61"/>
  <c r="K11" i="75"/>
  <c r="Q66" i="59"/>
  <c r="J211" i="76"/>
  <c r="N210" i="62"/>
  <c r="T181" i="61"/>
  <c r="J653" i="76"/>
  <c r="T68" i="61"/>
  <c r="N213" i="62"/>
  <c r="D12" i="88"/>
  <c r="J37" i="73"/>
  <c r="T187" i="61"/>
  <c r="T193" i="61"/>
  <c r="J248" i="76"/>
  <c r="Q55" i="59"/>
  <c r="J190" i="76"/>
  <c r="M63" i="63"/>
  <c r="T285" i="61"/>
  <c r="Q12" i="59"/>
  <c r="T140" i="61"/>
  <c r="D9" i="88"/>
  <c r="N55" i="62"/>
  <c r="M106" i="63"/>
  <c r="K11" i="58"/>
  <c r="T207" i="61"/>
  <c r="H24" i="80"/>
  <c r="J84" i="73"/>
  <c r="N193" i="62"/>
  <c r="T163" i="61"/>
  <c r="J615" i="76"/>
  <c r="T32" i="61"/>
  <c r="N188" i="62"/>
  <c r="D11" i="88"/>
  <c r="J182" i="76"/>
  <c r="J506" i="76"/>
  <c r="T59" i="61"/>
  <c r="J284" i="73"/>
  <c r="T33" i="61"/>
  <c r="J387" i="76"/>
  <c r="N239" i="62"/>
  <c r="T210" i="61"/>
  <c r="D16" i="88"/>
  <c r="T122" i="61"/>
  <c r="N169" i="62"/>
  <c r="M76" i="63"/>
  <c r="T24" i="61"/>
  <c r="T309" i="61"/>
  <c r="J70" i="76"/>
  <c r="T96" i="61"/>
  <c r="J471" i="76"/>
  <c r="J444" i="76"/>
  <c r="T192" i="61"/>
  <c r="M25" i="63"/>
  <c r="J743" i="76"/>
  <c r="T235" i="61"/>
  <c r="K38" i="58"/>
  <c r="K32" i="58"/>
  <c r="J246" i="73"/>
  <c r="J567" i="76"/>
  <c r="J563" i="76"/>
  <c r="T199" i="61"/>
  <c r="M35" i="63"/>
  <c r="J590" i="76"/>
  <c r="T134" i="61"/>
  <c r="J811" i="76"/>
  <c r="M51" i="63"/>
  <c r="N230" i="62"/>
  <c r="T150" i="61"/>
  <c r="N242" i="62"/>
  <c r="J136" i="76"/>
  <c r="J594" i="76"/>
  <c r="N75" i="62"/>
  <c r="J106" i="76"/>
  <c r="T196" i="61"/>
  <c r="Q13" i="59"/>
  <c r="T208" i="61"/>
  <c r="N77" i="62"/>
  <c r="J154" i="73"/>
  <c r="J194" i="76"/>
  <c r="N29" i="62"/>
  <c r="R22" i="71"/>
  <c r="T44" i="61"/>
  <c r="Q185" i="78"/>
  <c r="T114" i="61"/>
  <c r="T109" i="61"/>
  <c r="J251" i="76"/>
  <c r="T231" i="61"/>
  <c r="R38" i="71"/>
  <c r="K59" i="58"/>
  <c r="K18" i="58"/>
  <c r="Q251" i="78"/>
  <c r="T145" i="61"/>
  <c r="N115" i="62"/>
  <c r="J128" i="73"/>
  <c r="T126" i="61"/>
  <c r="M128" i="63"/>
  <c r="Q9" i="59"/>
  <c r="Q206" i="78"/>
  <c r="J160" i="76"/>
  <c r="J121" i="73"/>
  <c r="M124" i="63"/>
  <c r="N63" i="62"/>
  <c r="J163" i="73"/>
  <c r="N178" i="62"/>
  <c r="T221" i="61"/>
  <c r="N16" i="64"/>
  <c r="L39" i="72"/>
  <c r="T82" i="61"/>
  <c r="J10" i="67"/>
  <c r="N127" i="62"/>
  <c r="K50" i="58"/>
  <c r="T99" i="61"/>
  <c r="N200" i="62"/>
  <c r="J146" i="73"/>
  <c r="Q40" i="59"/>
  <c r="J13" i="67"/>
  <c r="T39" i="61"/>
  <c r="N128" i="62"/>
  <c r="J367" i="76"/>
  <c r="Q14" i="59"/>
  <c r="M21" i="63"/>
  <c r="N199" i="62"/>
  <c r="T78" i="61"/>
  <c r="T117" i="61"/>
  <c r="N256" i="62"/>
  <c r="J11" i="73"/>
  <c r="Q20" i="59"/>
  <c r="K12" i="65"/>
  <c r="J119" i="73"/>
  <c r="Q34" i="59"/>
  <c r="J576" i="76"/>
  <c r="J19" i="76"/>
  <c r="J407" i="76"/>
  <c r="T278" i="61"/>
  <c r="T20" i="61"/>
  <c r="M20" i="63"/>
  <c r="J344" i="76"/>
  <c r="J100" i="76"/>
  <c r="K60" i="58"/>
  <c r="T216" i="61"/>
  <c r="M81" i="63"/>
  <c r="T148" i="61"/>
  <c r="N248" i="62"/>
  <c r="J53" i="76"/>
  <c r="J110" i="73"/>
  <c r="K72" i="58"/>
  <c r="T170" i="61"/>
  <c r="M90" i="63"/>
  <c r="J434" i="76"/>
  <c r="M74" i="63"/>
  <c r="N180" i="62"/>
  <c r="Q93" i="78"/>
  <c r="J446" i="76"/>
  <c r="J316" i="76"/>
  <c r="N240" i="62"/>
  <c r="J115" i="73"/>
  <c r="J10" i="76"/>
  <c r="J34" i="76"/>
  <c r="N134" i="62"/>
  <c r="J43" i="76"/>
  <c r="J295" i="76"/>
  <c r="M11" i="63"/>
  <c r="J226" i="76"/>
  <c r="J221" i="76"/>
  <c r="N74" i="62"/>
  <c r="R37" i="71"/>
  <c r="J96" i="73"/>
  <c r="J752" i="76"/>
  <c r="J234" i="76"/>
  <c r="J309" i="76"/>
  <c r="J150" i="76"/>
  <c r="J297" i="76"/>
  <c r="J48" i="76"/>
  <c r="J177" i="76"/>
  <c r="Q156" i="78"/>
  <c r="H33" i="80"/>
  <c r="Q320" i="78"/>
  <c r="J436" i="76"/>
  <c r="L79" i="72"/>
  <c r="J358" i="73"/>
  <c r="J185" i="73"/>
  <c r="J80" i="73"/>
  <c r="J180" i="73"/>
  <c r="J176" i="73"/>
  <c r="J48" i="73"/>
  <c r="J49" i="73"/>
  <c r="J321" i="73"/>
  <c r="L74" i="72"/>
  <c r="L15" i="72"/>
  <c r="L69" i="72"/>
  <c r="L17" i="72"/>
  <c r="Q311" i="78"/>
  <c r="Q153" i="78"/>
  <c r="Q259" i="78"/>
  <c r="J758" i="76"/>
  <c r="Q308" i="78"/>
  <c r="Q133" i="78"/>
  <c r="Q238" i="78"/>
  <c r="J639" i="76"/>
  <c r="Q341" i="78"/>
  <c r="Q183" i="78"/>
  <c r="Q315" i="78"/>
  <c r="J686" i="76"/>
  <c r="Q228" i="78"/>
  <c r="Q73" i="78"/>
  <c r="Q47" i="78"/>
  <c r="Q158" i="78"/>
  <c r="J535" i="76"/>
  <c r="O8" i="93"/>
  <c r="Q243" i="78"/>
  <c r="Q327" i="78"/>
  <c r="Q33" i="78"/>
  <c r="J694" i="76"/>
  <c r="J773" i="76"/>
  <c r="Q43" i="78"/>
  <c r="J496" i="76"/>
  <c r="H20" i="80"/>
  <c r="H37" i="80"/>
  <c r="Q192" i="78"/>
  <c r="J799" i="76"/>
  <c r="J637" i="76"/>
  <c r="D25" i="88"/>
  <c r="J765" i="76"/>
  <c r="J493" i="76"/>
  <c r="J412" i="76"/>
  <c r="J195" i="76"/>
  <c r="J51" i="76"/>
  <c r="H39" i="80"/>
  <c r="J582" i="76"/>
  <c r="Q63" i="78"/>
  <c r="J543" i="76"/>
  <c r="J217" i="73"/>
  <c r="J336" i="76"/>
  <c r="J156" i="76"/>
  <c r="J11" i="76"/>
  <c r="Q122" i="78"/>
  <c r="J413" i="76"/>
  <c r="Q300" i="78"/>
  <c r="J280" i="76"/>
  <c r="J120" i="73"/>
  <c r="J792" i="76"/>
  <c r="J207" i="76"/>
  <c r="J63" i="76"/>
  <c r="Q276" i="78"/>
  <c r="J510" i="76"/>
  <c r="J795" i="76"/>
  <c r="J435" i="76"/>
  <c r="D29" i="88"/>
  <c r="J258" i="76"/>
  <c r="J78" i="76"/>
  <c r="J239" i="73"/>
  <c r="J503" i="76"/>
  <c r="Q96" i="78"/>
  <c r="J416" i="76"/>
  <c r="J241" i="73"/>
  <c r="J448" i="76"/>
  <c r="J237" i="76"/>
  <c r="J57" i="76"/>
  <c r="J219" i="73"/>
  <c r="J546" i="76"/>
  <c r="Q170" i="78"/>
  <c r="J408" i="76"/>
  <c r="D14" i="88"/>
  <c r="J342" i="76"/>
  <c r="J198" i="76"/>
  <c r="J17" i="76"/>
  <c r="J209" i="73"/>
  <c r="J325" i="73"/>
  <c r="J353" i="73"/>
  <c r="J44" i="73"/>
  <c r="J66" i="73"/>
  <c r="J52" i="73"/>
  <c r="J179" i="73"/>
  <c r="L19" i="72"/>
  <c r="L16" i="72"/>
  <c r="L14" i="72"/>
  <c r="L12" i="72"/>
  <c r="Q219" i="78"/>
  <c r="J815" i="76"/>
  <c r="J810" i="76"/>
  <c r="J508" i="76"/>
  <c r="Q234" i="78"/>
  <c r="J831" i="76"/>
  <c r="J798" i="76"/>
  <c r="J469" i="76"/>
  <c r="Q249" i="78"/>
  <c r="J828" i="76"/>
  <c r="J791" i="76"/>
  <c r="J484" i="76"/>
  <c r="Q295" i="78"/>
  <c r="J751" i="76"/>
  <c r="J726" i="76"/>
  <c r="J729" i="76"/>
  <c r="J481" i="76"/>
  <c r="Q371" i="78"/>
  <c r="H49" i="80"/>
  <c r="Q159" i="78"/>
  <c r="J821" i="76"/>
  <c r="Q369" i="78"/>
  <c r="J665" i="76"/>
  <c r="J668" i="76"/>
  <c r="J460" i="76"/>
  <c r="Q332" i="78"/>
  <c r="Q274" i="78"/>
  <c r="Q103" i="78"/>
  <c r="J763" i="76"/>
  <c r="Q138" i="78"/>
  <c r="Q265" i="78"/>
  <c r="J601" i="76"/>
  <c r="J457" i="76"/>
  <c r="J303" i="76"/>
  <c r="J159" i="76"/>
  <c r="J285" i="73"/>
  <c r="Q208" i="78"/>
  <c r="J365" i="76"/>
  <c r="J741" i="76"/>
  <c r="J224" i="76"/>
  <c r="J220" i="73"/>
  <c r="J264" i="76"/>
  <c r="J120" i="76"/>
  <c r="J245" i="73"/>
  <c r="J800" i="76"/>
  <c r="Q357" i="78"/>
  <c r="J833" i="76"/>
  <c r="J55" i="76"/>
  <c r="J39" i="73"/>
  <c r="J315" i="76"/>
  <c r="J171" i="76"/>
  <c r="J297" i="73"/>
  <c r="Q101" i="78"/>
  <c r="J293" i="76"/>
  <c r="Q193" i="78"/>
  <c r="J152" i="76"/>
  <c r="J381" i="76"/>
  <c r="J186" i="76"/>
  <c r="J42" i="76"/>
  <c r="Q175" i="78"/>
  <c r="J395" i="76"/>
  <c r="Q161" i="78"/>
  <c r="J253" i="76"/>
  <c r="J85" i="73"/>
  <c r="J345" i="76"/>
  <c r="J165" i="76"/>
  <c r="J21" i="76"/>
  <c r="Q154" i="78"/>
  <c r="J438" i="76"/>
  <c r="Q157" i="78"/>
  <c r="J242" i="76"/>
  <c r="R31" i="71"/>
  <c r="J306" i="76"/>
  <c r="J340" i="73"/>
  <c r="J201" i="73"/>
  <c r="J205" i="73"/>
  <c r="J12" i="81"/>
  <c r="J328" i="73"/>
  <c r="J346" i="73"/>
  <c r="J177" i="73"/>
  <c r="J341" i="73"/>
  <c r="J310" i="73"/>
  <c r="J190" i="73"/>
  <c r="J182" i="73"/>
  <c r="J50" i="73"/>
  <c r="J68" i="73"/>
  <c r="J326" i="73"/>
  <c r="J57" i="73"/>
  <c r="J75" i="73"/>
  <c r="J323" i="73"/>
  <c r="J339" i="73"/>
  <c r="J61" i="73"/>
  <c r="J79" i="73"/>
  <c r="J330" i="73"/>
  <c r="J357" i="73"/>
  <c r="L47" i="72"/>
  <c r="L65" i="72"/>
  <c r="L13" i="72"/>
  <c r="L43" i="72"/>
  <c r="L73" i="72"/>
  <c r="L30" i="72"/>
  <c r="L22" i="72"/>
  <c r="L45" i="72"/>
  <c r="L66" i="72"/>
  <c r="L20" i="72"/>
  <c r="L33" i="72"/>
  <c r="L90" i="72"/>
  <c r="L58" i="72"/>
  <c r="L36" i="72"/>
  <c r="N9" i="79"/>
  <c r="Q293" i="78"/>
  <c r="Q378" i="78"/>
  <c r="Q309" i="78"/>
  <c r="Q136" i="78"/>
  <c r="Q27" i="78"/>
  <c r="J760" i="76"/>
  <c r="J652" i="76"/>
  <c r="Q131" i="78"/>
  <c r="J647" i="76"/>
  <c r="Q134" i="78"/>
  <c r="J650" i="76"/>
  <c r="J526" i="76"/>
  <c r="J418" i="76"/>
  <c r="Q362" i="78"/>
  <c r="Q252" i="78"/>
  <c r="Q257" i="78"/>
  <c r="Q186" i="78"/>
  <c r="Q79" i="78"/>
  <c r="J812" i="76"/>
  <c r="J703" i="76"/>
  <c r="Q319" i="78"/>
  <c r="J744" i="76"/>
  <c r="Q233" i="78"/>
  <c r="J693" i="76"/>
  <c r="J541" i="76"/>
  <c r="J433" i="76"/>
  <c r="H29" i="80"/>
  <c r="Q323" i="78"/>
  <c r="Q213" i="78"/>
  <c r="Q399" i="78"/>
  <c r="Q165" i="78"/>
  <c r="Q58" i="78"/>
  <c r="J772" i="76"/>
  <c r="J664" i="76"/>
  <c r="Q166" i="78"/>
  <c r="J629" i="76"/>
  <c r="Q116" i="78"/>
  <c r="J610" i="76"/>
  <c r="J502" i="76"/>
  <c r="Q392" i="78"/>
  <c r="Q281" i="78"/>
  <c r="Q349" i="78"/>
  <c r="Q277" i="78"/>
  <c r="Q127" i="78"/>
  <c r="Q18" i="78"/>
  <c r="J733" i="76"/>
  <c r="H55" i="80"/>
  <c r="J200" i="73"/>
  <c r="J207" i="73"/>
  <c r="K69" i="58"/>
  <c r="J316" i="73"/>
  <c r="J334" i="73"/>
  <c r="J352" i="73"/>
  <c r="J183" i="73"/>
  <c r="J347" i="73"/>
  <c r="J178" i="73"/>
  <c r="J351" i="73"/>
  <c r="J164" i="73"/>
  <c r="J56" i="73"/>
  <c r="J74" i="73"/>
  <c r="J42" i="73"/>
  <c r="J63" i="73"/>
  <c r="J81" i="73"/>
  <c r="J332" i="73"/>
  <c r="J46" i="73"/>
  <c r="J67" i="73"/>
  <c r="J315" i="73"/>
  <c r="J336" i="73"/>
  <c r="J188" i="73"/>
  <c r="L53" i="72"/>
  <c r="L71" i="72"/>
  <c r="L25" i="72"/>
  <c r="L52" i="72"/>
  <c r="L85" i="72"/>
  <c r="L77" i="72"/>
  <c r="L34" i="72"/>
  <c r="L51" i="72"/>
  <c r="L75" i="72"/>
  <c r="L29" i="72"/>
  <c r="L63" i="72"/>
  <c r="L23" i="72"/>
  <c r="L76" i="72"/>
  <c r="K23" i="58"/>
  <c r="Q365" i="78"/>
  <c r="Q255" i="78"/>
  <c r="Q267" i="78"/>
  <c r="Q207" i="78"/>
  <c r="Q100" i="78"/>
  <c r="J834" i="76"/>
  <c r="J724" i="76"/>
  <c r="H21" i="80"/>
  <c r="Q22" i="78"/>
  <c r="H16" i="80"/>
  <c r="Q25" i="78"/>
  <c r="J598" i="76"/>
  <c r="J490" i="76"/>
  <c r="H32" i="80"/>
  <c r="Q326" i="78"/>
  <c r="Q216" i="78"/>
  <c r="Q352" i="78"/>
  <c r="Q150" i="78"/>
  <c r="Q42" i="78"/>
  <c r="J775" i="76"/>
  <c r="J667" i="76"/>
  <c r="Q173" i="78"/>
  <c r="J636" i="76"/>
  <c r="Q123" i="78"/>
  <c r="J613" i="76"/>
  <c r="J505" i="76"/>
  <c r="J397" i="76"/>
  <c r="Q395" i="78"/>
  <c r="Q284" i="78"/>
  <c r="Q360" i="78"/>
  <c r="Q290" i="78"/>
  <c r="Q130" i="78"/>
  <c r="Q21" i="78"/>
  <c r="J736" i="76"/>
  <c r="J628" i="76"/>
  <c r="Q59" i="78"/>
  <c r="Q393" i="78"/>
  <c r="J794" i="76"/>
  <c r="J574" i="76"/>
  <c r="O11" i="93"/>
  <c r="Q356" i="78"/>
  <c r="Q246" i="78"/>
  <c r="Q239" i="78"/>
  <c r="Q198" i="78"/>
  <c r="Q91" i="78"/>
  <c r="J805" i="76"/>
  <c r="J697" i="76"/>
  <c r="Q294" i="78"/>
  <c r="J780" i="76"/>
  <c r="J210" i="73"/>
  <c r="J9" i="81"/>
  <c r="J337" i="73"/>
  <c r="J174" i="73"/>
  <c r="J350" i="73"/>
  <c r="J187" i="73"/>
  <c r="J41" i="73"/>
  <c r="J65" i="73"/>
  <c r="J45" i="73"/>
  <c r="J72" i="73"/>
  <c r="J335" i="73"/>
  <c r="J58" i="73"/>
  <c r="J318" i="73"/>
  <c r="J348" i="73"/>
  <c r="L56" i="72"/>
  <c r="L86" i="72"/>
  <c r="L55" i="72"/>
  <c r="L27" i="72"/>
  <c r="L88" i="72"/>
  <c r="L60" i="72"/>
  <c r="L35" i="72"/>
  <c r="L84" i="72"/>
  <c r="L82" i="72"/>
  <c r="H17" i="80"/>
  <c r="Q237" i="78"/>
  <c r="Q363" i="78"/>
  <c r="Q82" i="78"/>
  <c r="J778" i="76"/>
  <c r="Q336" i="78"/>
  <c r="J701" i="76"/>
  <c r="J813" i="76"/>
  <c r="J544" i="76"/>
  <c r="H14" i="80"/>
  <c r="Q269" i="78"/>
  <c r="Q298" i="78"/>
  <c r="Q97" i="78"/>
  <c r="J757" i="76"/>
  <c r="N10" i="79"/>
  <c r="D10" i="88"/>
  <c r="J747" i="76"/>
  <c r="J487" i="76"/>
  <c r="H48" i="80"/>
  <c r="Q266" i="78"/>
  <c r="H52" i="80"/>
  <c r="Q112" i="78"/>
  <c r="J790" i="76"/>
  <c r="Q390" i="78"/>
  <c r="J683" i="76"/>
  <c r="J740" i="76"/>
  <c r="J520" i="76"/>
  <c r="Q338" i="78"/>
  <c r="N11" i="79"/>
  <c r="Q180" i="78"/>
  <c r="Q36" i="78"/>
  <c r="J679" i="76"/>
  <c r="Q102" i="78"/>
  <c r="H50" i="80"/>
  <c r="Q50" i="78"/>
  <c r="J607" i="76"/>
  <c r="J499" i="76"/>
  <c r="J391" i="76"/>
  <c r="Q389" i="78"/>
  <c r="Q278" i="78"/>
  <c r="Q342" i="78"/>
  <c r="Q270" i="78"/>
  <c r="Q124" i="78"/>
  <c r="Q15" i="78"/>
  <c r="J748" i="76"/>
  <c r="J640" i="76"/>
  <c r="Q95" i="78"/>
  <c r="D32" i="88"/>
  <c r="Q98" i="78"/>
  <c r="J622" i="76"/>
  <c r="J514" i="76"/>
  <c r="J406" i="76"/>
  <c r="Q386" i="78"/>
  <c r="Q275" i="78"/>
  <c r="Q331" i="78"/>
  <c r="Q260" i="78"/>
  <c r="Q121" i="78"/>
  <c r="J838" i="76"/>
  <c r="J727" i="76"/>
  <c r="H25" i="80"/>
  <c r="Q29" i="78"/>
  <c r="H28" i="80"/>
  <c r="J203" i="73"/>
  <c r="J202" i="73"/>
  <c r="J319" i="73"/>
  <c r="J343" i="73"/>
  <c r="J186" i="73"/>
  <c r="J356" i="73"/>
  <c r="J354" i="73"/>
  <c r="J47" i="73"/>
  <c r="J77" i="73"/>
  <c r="J54" i="73"/>
  <c r="J314" i="73"/>
  <c r="J324" i="73"/>
  <c r="J70" i="73"/>
  <c r="J327" i="73"/>
  <c r="K10" i="74"/>
  <c r="L62" i="72"/>
  <c r="L31" i="72"/>
  <c r="L67" i="72"/>
  <c r="L83" i="72"/>
  <c r="K14" i="74"/>
  <c r="L81" i="72"/>
  <c r="L18" i="72"/>
  <c r="L32" i="72"/>
  <c r="L24" i="72"/>
  <c r="Q347" i="78"/>
  <c r="H30" i="80"/>
  <c r="Q189" i="78"/>
  <c r="Q45" i="78"/>
  <c r="J706" i="76"/>
  <c r="Q184" i="78"/>
  <c r="Q339" i="78"/>
  <c r="J704" i="76"/>
  <c r="J472" i="76"/>
  <c r="Q380" i="78"/>
  <c r="H19" i="80"/>
  <c r="Q204" i="78"/>
  <c r="Q24" i="78"/>
  <c r="J721" i="76"/>
  <c r="Q120" i="78"/>
  <c r="Q322" i="78"/>
  <c r="J595" i="76"/>
  <c r="J451" i="76"/>
  <c r="Q377" i="78"/>
  <c r="Q231" i="78"/>
  <c r="Q235" i="78"/>
  <c r="Q76" i="78"/>
  <c r="J718" i="76"/>
  <c r="Q226" i="78"/>
  <c r="Q310" i="78"/>
  <c r="J632" i="76"/>
  <c r="H45" i="80"/>
  <c r="Q302" i="78"/>
  <c r="H40" i="80"/>
  <c r="Q145" i="78"/>
  <c r="J787" i="76"/>
  <c r="J643" i="76"/>
  <c r="J208" i="73"/>
  <c r="J331" i="73"/>
  <c r="J189" i="73"/>
  <c r="J184" i="73"/>
  <c r="J53" i="73"/>
  <c r="J338" i="73"/>
  <c r="J317" i="73"/>
  <c r="J55" i="73"/>
  <c r="J333" i="73"/>
  <c r="L50" i="72"/>
  <c r="L37" i="72"/>
  <c r="L21" i="72"/>
  <c r="L48" i="72"/>
  <c r="L26" i="72"/>
  <c r="K15" i="74"/>
  <c r="H35" i="80"/>
  <c r="Q324" i="78"/>
  <c r="Q118" i="78"/>
  <c r="J688" i="76"/>
  <c r="J755" i="76"/>
  <c r="J616" i="76"/>
  <c r="H51" i="80"/>
  <c r="Q367" i="78"/>
  <c r="Q115" i="78"/>
  <c r="J685" i="76"/>
  <c r="J690" i="76"/>
  <c r="J577" i="76"/>
  <c r="J360" i="76"/>
  <c r="H12" i="80"/>
  <c r="Q147" i="78"/>
  <c r="J700" i="76"/>
  <c r="J737" i="76"/>
  <c r="J592" i="76"/>
  <c r="Q374" i="78"/>
  <c r="Q388" i="78"/>
  <c r="Q55" i="78"/>
  <c r="Q373" i="78"/>
  <c r="J672" i="76"/>
  <c r="Q105" i="78"/>
  <c r="J589" i="76"/>
  <c r="J463" i="76"/>
  <c r="H41" i="80"/>
  <c r="Q317" i="78"/>
  <c r="Q396" i="78"/>
  <c r="Q217" i="78"/>
  <c r="Q88" i="78"/>
  <c r="J802" i="76"/>
  <c r="J676" i="76"/>
  <c r="Q148" i="78"/>
  <c r="H46" i="80"/>
  <c r="J832" i="76"/>
  <c r="J568" i="76"/>
  <c r="J442" i="76"/>
  <c r="N12" i="79"/>
  <c r="Q258" i="78"/>
  <c r="Q221" i="78"/>
  <c r="Q174" i="78"/>
  <c r="Q48" i="78"/>
  <c r="J745" i="76"/>
  <c r="Q348" i="78"/>
  <c r="J762" i="76"/>
  <c r="Q194" i="78"/>
  <c r="J711" i="76"/>
  <c r="J547" i="76"/>
  <c r="J439" i="76"/>
  <c r="J357" i="76"/>
  <c r="J249" i="76"/>
  <c r="J141" i="76"/>
  <c r="J33" i="76"/>
  <c r="J231" i="73"/>
  <c r="Q126" i="78"/>
  <c r="J528" i="76"/>
  <c r="Q361" i="78"/>
  <c r="Q318" i="78"/>
  <c r="J462" i="76"/>
  <c r="J62" i="76"/>
  <c r="J162" i="73"/>
  <c r="J318" i="76"/>
  <c r="J210" i="76"/>
  <c r="J102" i="76"/>
  <c r="J300" i="73"/>
  <c r="N17" i="79"/>
  <c r="J713" i="76"/>
  <c r="J358" i="76"/>
  <c r="Q41" i="78"/>
  <c r="J716" i="76"/>
  <c r="J217" i="76"/>
  <c r="J259" i="73"/>
  <c r="L11" i="72"/>
  <c r="J394" i="76"/>
  <c r="J261" i="76"/>
  <c r="J153" i="76"/>
  <c r="J45" i="76"/>
  <c r="J225" i="73"/>
  <c r="Q17" i="78"/>
  <c r="J456" i="76"/>
  <c r="Q199" i="78"/>
  <c r="Q83" i="78"/>
  <c r="J353" i="76"/>
  <c r="J296" i="73"/>
  <c r="J348" i="76"/>
  <c r="J240" i="76"/>
  <c r="J132" i="76"/>
  <c r="J24" i="76"/>
  <c r="J222" i="73"/>
  <c r="J692" i="76"/>
  <c r="J340" i="76"/>
  <c r="Q20" i="78"/>
  <c r="J689" i="76"/>
  <c r="J199" i="76"/>
  <c r="D22" i="88"/>
  <c r="H27" i="80"/>
  <c r="J327" i="76"/>
  <c r="J219" i="76"/>
  <c r="J111" i="76"/>
  <c r="J309" i="73"/>
  <c r="J161" i="73"/>
  <c r="J750" i="76"/>
  <c r="J383" i="76"/>
  <c r="Q92" i="78"/>
  <c r="J677" i="76"/>
  <c r="J188" i="76"/>
  <c r="J138" i="73"/>
  <c r="Q119" i="78"/>
  <c r="J288" i="76"/>
  <c r="J180" i="76"/>
  <c r="J72" i="76"/>
  <c r="J272" i="73"/>
  <c r="Q354" i="78"/>
  <c r="J659" i="76"/>
  <c r="J322" i="76"/>
  <c r="J830" i="76"/>
  <c r="J551" i="76"/>
  <c r="J127" i="76"/>
  <c r="J255" i="73"/>
  <c r="Q247" i="78"/>
  <c r="J645" i="76"/>
  <c r="J314" i="76"/>
  <c r="J299" i="73"/>
  <c r="J540" i="76"/>
  <c r="J283" i="73"/>
  <c r="N244" i="62"/>
  <c r="N47" i="62"/>
  <c r="R26" i="71"/>
  <c r="N189" i="62"/>
  <c r="Q57" i="78"/>
  <c r="J359" i="76"/>
  <c r="Q164" i="78"/>
  <c r="J419" i="76"/>
  <c r="J94" i="76"/>
  <c r="N16" i="79"/>
  <c r="J151" i="76"/>
  <c r="J29" i="73"/>
  <c r="N135" i="62"/>
  <c r="T254" i="61"/>
  <c r="N218" i="62"/>
  <c r="T307" i="61"/>
  <c r="J491" i="76"/>
  <c r="J59" i="76"/>
  <c r="J702" i="76"/>
  <c r="J356" i="76"/>
  <c r="J29" i="76"/>
  <c r="Q391" i="78"/>
  <c r="J139" i="76"/>
  <c r="M34" i="63"/>
  <c r="N71" i="62"/>
  <c r="J169" i="73"/>
  <c r="N211" i="62"/>
  <c r="T301" i="61"/>
  <c r="J417" i="76"/>
  <c r="J206" i="73"/>
  <c r="J11" i="81"/>
  <c r="J349" i="73"/>
  <c r="J344" i="73"/>
  <c r="J311" i="73"/>
  <c r="J62" i="73"/>
  <c r="J60" i="73"/>
  <c r="J329" i="73"/>
  <c r="J73" i="73"/>
  <c r="J345" i="73"/>
  <c r="L68" i="72"/>
  <c r="L49" i="72"/>
  <c r="L89" i="72"/>
  <c r="L57" i="72"/>
  <c r="L42" i="72"/>
  <c r="L70" i="72"/>
  <c r="Q329" i="78"/>
  <c r="H15" i="80"/>
  <c r="Q13" i="78"/>
  <c r="J634" i="76"/>
  <c r="Q254" i="78"/>
  <c r="J562" i="76"/>
  <c r="Q344" i="78"/>
  <c r="N14" i="79"/>
  <c r="Q12" i="78"/>
  <c r="J631" i="76"/>
  <c r="Q176" i="78"/>
  <c r="J523" i="76"/>
  <c r="Q359" i="78"/>
  <c r="Q250" i="78"/>
  <c r="Q39" i="78"/>
  <c r="J646" i="76"/>
  <c r="Q229" i="78"/>
  <c r="J538" i="76"/>
  <c r="Q264" i="78"/>
  <c r="Q224" i="78"/>
  <c r="J769" i="76"/>
  <c r="Q155" i="78"/>
  <c r="Q376" i="78"/>
  <c r="J783" i="76"/>
  <c r="J553" i="76"/>
  <c r="J427" i="76"/>
  <c r="N15" i="79"/>
  <c r="Q261" i="78"/>
  <c r="Q232" i="78"/>
  <c r="Q177" i="78"/>
  <c r="Q52" i="78"/>
  <c r="J766" i="76"/>
  <c r="H42" i="80"/>
  <c r="J829" i="76"/>
  <c r="Q282" i="78"/>
  <c r="J722" i="76"/>
  <c r="J532" i="76"/>
  <c r="J388" i="76"/>
  <c r="Q350" i="78"/>
  <c r="Q222" i="78"/>
  <c r="Q370" i="78"/>
  <c r="Q139" i="78"/>
  <c r="J818" i="76"/>
  <c r="J691" i="76"/>
  <c r="Q191" i="78"/>
  <c r="J654" i="76"/>
  <c r="Q87" i="78"/>
  <c r="J619" i="76"/>
  <c r="J511" i="76"/>
  <c r="J403" i="76"/>
  <c r="J321" i="76"/>
  <c r="J213" i="76"/>
  <c r="J105" i="76"/>
  <c r="J303" i="73"/>
  <c r="J193" i="73"/>
  <c r="J804" i="76"/>
  <c r="J420" i="76"/>
  <c r="Q288" i="78"/>
  <c r="Q8" i="78"/>
  <c r="J299" i="76"/>
  <c r="J262" i="73"/>
  <c r="J95" i="73"/>
  <c r="J282" i="76"/>
  <c r="J174" i="76"/>
  <c r="J66" i="76"/>
  <c r="J266" i="73"/>
  <c r="Q196" i="78"/>
  <c r="J575" i="76"/>
  <c r="H43" i="80"/>
  <c r="H18" i="80"/>
  <c r="J524" i="76"/>
  <c r="J109" i="76"/>
  <c r="J153" i="73"/>
  <c r="Q312" i="78"/>
  <c r="J333" i="76"/>
  <c r="J225" i="76"/>
  <c r="J117" i="76"/>
  <c r="K13" i="75"/>
  <c r="N13" i="79"/>
  <c r="J696" i="76"/>
  <c r="J347" i="76"/>
  <c r="Q37" i="78"/>
  <c r="J707" i="76"/>
  <c r="J206" i="76"/>
  <c r="J197" i="73"/>
  <c r="J312" i="76"/>
  <c r="J204" i="76"/>
  <c r="J96" i="76"/>
  <c r="J294" i="73"/>
  <c r="Q245" i="78"/>
  <c r="J557" i="76"/>
  <c r="H10" i="80"/>
  <c r="Q384" i="78"/>
  <c r="J497" i="76"/>
  <c r="J91" i="76"/>
  <c r="J111" i="73"/>
  <c r="Q146" i="78"/>
  <c r="J291" i="76"/>
  <c r="J183" i="76"/>
  <c r="J75" i="76"/>
  <c r="J275" i="73"/>
  <c r="Q241" i="78"/>
  <c r="J600" i="76"/>
  <c r="J275" i="76"/>
  <c r="Q375" i="78"/>
  <c r="J489" i="76"/>
  <c r="J80" i="76"/>
  <c r="J18" i="73"/>
  <c r="J363" i="76"/>
  <c r="J252" i="76"/>
  <c r="J144" i="76"/>
  <c r="J36" i="76"/>
  <c r="J234" i="73"/>
  <c r="Q143" i="78"/>
  <c r="J539" i="76"/>
  <c r="Q366" i="78"/>
  <c r="Q358" i="78"/>
  <c r="J389" i="76"/>
  <c r="J18" i="76"/>
  <c r="J100" i="73"/>
  <c r="J827" i="76"/>
  <c r="J531" i="76"/>
  <c r="J209" i="76"/>
  <c r="J130" i="73"/>
  <c r="J247" i="76"/>
  <c r="J151" i="73"/>
  <c r="N174" i="62"/>
  <c r="T293" i="61"/>
  <c r="M101" i="63"/>
  <c r="N116" i="62"/>
  <c r="J651" i="76"/>
  <c r="J233" i="76"/>
  <c r="O9" i="69"/>
  <c r="O10" i="6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3">
    <s v="Migdal Hashkaot Neches Boded"/>
    <s v="{[Time].[Hie Time].[Yom].&amp;[20231231]}"/>
    <s v="{[Medida].[Medida].&amp;[2]}"/>
    <s v="{[Keren].[Keren].[All]}"/>
    <s v="{[Cheshbon KM].[Hie Peilut].[Peilut 4].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10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9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>
        <n x="1" s="1"/>
        <n x="2" s="1"/>
        <n x="3" s="1"/>
        <n x="4" s="1"/>
        <n x="5" s="1"/>
        <n x="26"/>
        <n x="6"/>
      </t>
    </mdx>
    <mdx n="0" f="v">
      <t c="7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3" si="33">
        <n x="1" s="1"/>
        <n x="31"/>
        <n x="32"/>
      </t>
    </mdx>
    <mdx n="0" f="v">
      <t c="3" si="33">
        <n x="1" s="1"/>
        <n x="34"/>
        <n x="32"/>
      </t>
    </mdx>
    <mdx n="0" f="v">
      <t c="3" si="33">
        <n x="1" s="1"/>
        <n x="35"/>
        <n x="32"/>
      </t>
    </mdx>
    <mdx n="0" f="v">
      <t c="3" si="33">
        <n x="1" s="1"/>
        <n x="36"/>
        <n x="32"/>
      </t>
    </mdx>
    <mdx n="0" f="v">
      <t c="3" si="33">
        <n x="1" s="1"/>
        <n x="37"/>
        <n x="32"/>
      </t>
    </mdx>
    <mdx n="0" f="v">
      <t c="3" si="33">
        <n x="1" s="1"/>
        <n x="38"/>
        <n x="32"/>
      </t>
    </mdx>
    <mdx n="0" f="v">
      <t c="3" si="33">
        <n x="1" s="1"/>
        <n x="39"/>
        <n x="32"/>
      </t>
    </mdx>
    <mdx n="0" f="v">
      <t c="3" si="33">
        <n x="1" s="1"/>
        <n x="40"/>
        <n x="32"/>
      </t>
    </mdx>
    <mdx n="0" f="v">
      <t c="3" si="33">
        <n x="1" s="1"/>
        <n x="41"/>
        <n x="32"/>
      </t>
    </mdx>
    <mdx n="0" f="v">
      <t c="3" si="33">
        <n x="1" s="1"/>
        <n x="42"/>
        <n x="32"/>
      </t>
    </mdx>
  </mdxMetadata>
  <valueMetadata count="3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</valueMetadata>
</metadata>
</file>

<file path=xl/sharedStrings.xml><?xml version="1.0" encoding="utf-8"?>
<sst xmlns="http://schemas.openxmlformats.org/spreadsheetml/2006/main" count="21225" uniqueCount="4669">
  <si>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</si>
  <si>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</si>
  <si>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</si>
  <si>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</si>
  <si>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</si>
  <si>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</si>
  <si>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</si>
  <si>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</si>
  <si>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</si>
  <si>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</si>
  <si>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</si>
  <si>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</si>
  <si>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</si>
  <si>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</si>
  <si>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</si>
  <si>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</si>
  <si>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</si>
  <si>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</si>
  <si>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</si>
  <si>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</si>
  <si>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</si>
  <si>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</si>
  <si>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</si>
  <si>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</si>
  <si>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</si>
  <si>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</si>
  <si>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</si>
  <si>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</si>
  <si>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</si>
  <si>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</si>
  <si>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</si>
  <si>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</si>
  <si>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</si>
  <si>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</si>
  <si>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</si>
  <si>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</si>
  <si>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</si>
  <si>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</si>
  <si>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</si>
  <si>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</si>
  <si>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</si>
  <si>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</si>
  <si>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</si>
  <si>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</si>
  <si>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</si>
  <si>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</si>
  <si>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</si>
  <si>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</si>
  <si>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</si>
  <si>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</si>
  <si>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</si>
  <si>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</si>
  <si>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</si>
  <si>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</si>
  <si>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</si>
  <si>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</si>
  <si>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</si>
  <si>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</si>
  <si>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</si>
  <si>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</si>
  <si>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</si>
  <si>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</si>
  <si>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</si>
  <si>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</si>
  <si>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</si>
  <si>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</si>
  <si>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</si>
  <si>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</si>
  <si>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</si>
  <si>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</si>
  <si>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</si>
  <si>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</si>
  <si>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</si>
  <si>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</si>
  <si>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</si>
  <si>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</si>
  <si>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</si>
  <si>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</si>
  <si>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</si>
  <si>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</si>
  <si>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</si>
  <si>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</si>
  <si>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</si>
  <si>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</si>
  <si>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</si>
  <si>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</si>
  <si>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</si>
  <si>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</si>
  <si>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</si>
  <si>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</si>
  <si>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</si>
  <si>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</si>
  <si>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</si>
  <si>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</si>
  <si>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</si>
  <si>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</si>
  <si>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</si>
  <si>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</si>
  <si>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</si>
  <si>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</si>
  <si>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</si>
  <si>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</si>
  <si>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</si>
  <si>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</si>
  <si>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</si>
  <si>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</si>
  <si>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</si>
  <si>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</si>
  <si>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</si>
  <si>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</si>
  <si>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</si>
  <si>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</si>
  <si>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</si>
  <si>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</si>
  <si>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</si>
  <si>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</si>
  <si>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</si>
  <si>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</si>
  <si>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</si>
  <si>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</si>
  <si>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</si>
  <si>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</si>
  <si>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</si>
  <si>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</si>
  <si>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</si>
  <si>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</si>
  <si>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</si>
  <si>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</si>
  <si>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</si>
  <si>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</si>
  <si>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</si>
  <si>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</si>
  <si>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</si>
  <si>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</si>
  <si>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</si>
  <si>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</si>
  <si>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</si>
  <si>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</si>
  <si>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</si>
  <si>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</si>
  <si>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</si>
  <si>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</si>
  <si>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</si>
  <si>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</si>
  <si>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</si>
  <si>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</si>
  <si>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</si>
  <si>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</si>
  <si>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</si>
  <si>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</si>
  <si>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</si>
  <si>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</si>
  <si>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</si>
  <si>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</si>
  <si>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</si>
  <si>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</si>
  <si>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</si>
  <si>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</si>
  <si>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</si>
  <si>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</si>
  <si>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</si>
  <si>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</si>
  <si>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</si>
  <si>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</si>
  <si>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</si>
  <si>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</si>
  <si>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</si>
  <si>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</si>
  <si>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</si>
  <si>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</si>
  <si>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</si>
  <si>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</si>
  <si>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</si>
  <si>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</si>
  <si>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</si>
  <si>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</si>
  <si>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</si>
  <si>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</si>
  <si>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</si>
  <si>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</si>
  <si>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</si>
  <si>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</si>
  <si>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</si>
  <si>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</si>
  <si>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סה"כ מסגרת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</si>
  <si>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</si>
  <si>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</si>
  <si>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</si>
  <si>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</si>
  <si>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</si>
  <si>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</si>
  <si>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</si>
  <si>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</si>
  <si>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</si>
  <si>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</si>
  <si>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</si>
  <si>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</si>
  <si>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</si>
  <si>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</si>
  <si>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</si>
  <si>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</si>
  <si>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</si>
  <si>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</si>
  <si>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</si>
  <si>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</si>
  <si>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</si>
  <si>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</si>
  <si>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</si>
  <si>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</si>
  <si>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</si>
  <si>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</si>
  <si>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</si>
  <si>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</si>
  <si>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</si>
  <si>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</si>
  <si>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</si>
  <si>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</si>
  <si>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</si>
  <si>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</si>
  <si>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</si>
  <si>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</si>
  <si>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</si>
  <si>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</si>
  <si>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</si>
  <si>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</si>
  <si>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</si>
  <si>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</si>
  <si>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</si>
  <si>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</si>
  <si>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</si>
  <si>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</si>
  <si>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31/12/2023</t>
  </si>
  <si>
    <t>מגדל מקפת קרנות פנסיה וקופות גמל בע"מ</t>
  </si>
  <si>
    <t>מגדל מקפת מרכז</t>
  </si>
  <si>
    <t>מגדל מקפת - מרכז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</si>
  <si>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</si>
  <si>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</si>
  <si>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</si>
  <si>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</si>
  <si>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</si>
  <si>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</si>
  <si>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</si>
  <si>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</si>
  <si>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</si>
  <si>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</si>
  <si>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</si>
  <si>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</si>
  <si>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</si>
  <si>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</si>
  <si>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</si>
  <si>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</si>
  <si>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</si>
  <si>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</si>
  <si>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</si>
  <si>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</si>
  <si>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</si>
  <si>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</si>
  <si>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</si>
  <si>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1114</t>
  </si>
  <si>
    <t>8241119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</si>
  <si>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</si>
  <si>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</si>
  <si>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</si>
  <si>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</si>
  <si>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</si>
  <si>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</si>
  <si>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</si>
  <si>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</si>
  <si>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</si>
  <si>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</si>
  <si>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</si>
  <si>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</si>
  <si>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</si>
  <si>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</si>
  <si>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</si>
  <si>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</si>
  <si>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</si>
  <si>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</si>
  <si>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</si>
  <si>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</si>
  <si>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</si>
  <si>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</si>
  <si>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</si>
  <si>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</si>
  <si>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</si>
  <si>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</si>
  <si>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</si>
  <si>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</si>
  <si>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</si>
  <si>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</si>
  <si>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</si>
  <si>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</si>
  <si>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</si>
  <si>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</si>
  <si>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</si>
  <si>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</si>
  <si>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</si>
  <si>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</si>
  <si>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</si>
  <si>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</si>
  <si>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</si>
  <si>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</si>
  <si>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</si>
  <si>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</si>
  <si>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</si>
  <si>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</si>
  <si>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</si>
  <si>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</si>
  <si>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</si>
  <si>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</si>
  <si>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</si>
  <si>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</si>
  <si>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</si>
  <si>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</si>
  <si>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</si>
  <si>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</si>
  <si>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</si>
  <si>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</si>
  <si>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T 1.875 02/32</t>
  </si>
  <si>
    <t>US91282CDY49</t>
  </si>
  <si>
    <t>AA+</t>
  </si>
  <si>
    <t>T 4.75 11/15/53</t>
  </si>
  <si>
    <t>US912810TV08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</si>
  <si>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</si>
  <si>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</si>
  <si>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</si>
  <si>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</si>
  <si>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</si>
  <si>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</si>
  <si>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</si>
  <si>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</si>
  <si>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</si>
  <si>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</si>
  <si>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</si>
  <si>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</si>
  <si>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</si>
  <si>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</si>
  <si>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</si>
  <si>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</si>
  <si>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</si>
  <si>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</si>
  <si>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</si>
  <si>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</si>
  <si>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</si>
  <si>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</si>
  <si>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</si>
  <si>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</si>
  <si>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</si>
  <si>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</si>
  <si>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</si>
  <si>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</si>
  <si>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</si>
  <si>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</si>
  <si>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</si>
  <si>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</si>
  <si>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</si>
  <si>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</si>
  <si>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</si>
  <si>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</si>
  <si>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</si>
  <si>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</si>
  <si>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</si>
  <si>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</si>
  <si>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</si>
  <si>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</si>
  <si>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</si>
  <si>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</si>
  <si>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</si>
  <si>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</si>
  <si>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</si>
  <si>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</si>
  <si>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</si>
  <si>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</si>
  <si>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</si>
  <si>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</si>
  <si>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</si>
  <si>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</si>
  <si>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</si>
  <si>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</si>
  <si>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</si>
  <si>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</si>
  <si>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</si>
  <si>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</si>
  <si>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</si>
  <si>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</si>
  <si>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</si>
  <si>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</si>
  <si>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</si>
  <si>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</si>
  <si>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</si>
  <si>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</si>
  <si>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</si>
  <si>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</si>
  <si>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</si>
  <si>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</si>
  <si>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</si>
  <si>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</si>
  <si>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</si>
  <si>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</si>
  <si>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</si>
  <si>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</si>
  <si>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</si>
  <si>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</si>
  <si>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</si>
  <si>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</si>
  <si>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</si>
  <si>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</si>
  <si>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</si>
  <si>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</si>
  <si>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</si>
  <si>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</si>
  <si>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</si>
  <si>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</si>
  <si>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</si>
  <si>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</si>
  <si>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</si>
  <si>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</si>
  <si>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</si>
  <si>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</si>
  <si>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</si>
  <si>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</si>
  <si>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</si>
  <si>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</si>
  <si>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</si>
  <si>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</si>
  <si>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</si>
  <si>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</si>
  <si>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</si>
  <si>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</si>
  <si>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</si>
  <si>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</si>
  <si>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</si>
  <si>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</si>
  <si>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</si>
  <si>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</si>
  <si>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</si>
  <si>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</si>
  <si>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</si>
  <si>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</si>
  <si>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</si>
  <si>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</si>
  <si>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</si>
  <si>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</si>
  <si>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</si>
  <si>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</si>
  <si>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</si>
  <si>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</si>
  <si>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</si>
  <si>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</si>
  <si>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</si>
  <si>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</si>
  <si>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</si>
  <si>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</si>
  <si>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</si>
  <si>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</si>
  <si>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</si>
  <si>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</si>
  <si>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</si>
  <si>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</si>
  <si>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</si>
  <si>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</si>
  <si>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</si>
  <si>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</si>
  <si>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</si>
  <si>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</si>
  <si>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</si>
  <si>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</si>
  <si>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</si>
  <si>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</si>
  <si>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</si>
  <si>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</si>
  <si>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</si>
  <si>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</si>
  <si>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</si>
  <si>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</si>
  <si>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</si>
  <si>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</si>
  <si>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</si>
  <si>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</si>
  <si>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</si>
  <si>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</si>
  <si>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</si>
  <si>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</si>
  <si>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</si>
  <si>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</si>
  <si>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</si>
  <si>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</si>
  <si>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</si>
  <si>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</si>
  <si>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</si>
  <si>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</si>
  <si>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</si>
  <si>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</si>
  <si>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</si>
  <si>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</si>
  <si>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</si>
  <si>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</si>
  <si>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</si>
  <si>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</si>
  <si>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</si>
  <si>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</si>
  <si>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</si>
  <si>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</si>
  <si>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</si>
  <si>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</si>
  <si>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</si>
  <si>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</si>
  <si>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</si>
  <si>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</si>
  <si>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</si>
  <si>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</si>
  <si>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</si>
  <si>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</si>
  <si>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</si>
  <si>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</si>
  <si>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</si>
  <si>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</si>
  <si>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</si>
  <si>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</si>
  <si>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</si>
  <si>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</si>
  <si>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</si>
  <si>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</si>
  <si>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</si>
  <si>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</si>
  <si>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</si>
  <si>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</si>
  <si>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</si>
  <si>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</si>
  <si>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</si>
  <si>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</si>
  <si>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</si>
  <si>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</si>
  <si>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</si>
  <si>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</si>
  <si>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</si>
  <si>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</si>
  <si>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</si>
  <si>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</si>
  <si>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</si>
  <si>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</si>
  <si>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</si>
  <si>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</si>
  <si>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</si>
  <si>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</si>
  <si>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</si>
  <si>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</si>
  <si>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</si>
  <si>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</si>
  <si>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</si>
  <si>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</si>
  <si>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</si>
  <si>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</si>
  <si>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</si>
  <si>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</si>
  <si>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</si>
  <si>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</si>
  <si>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</si>
  <si>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</si>
  <si>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</si>
  <si>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</si>
  <si>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</si>
  <si>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</si>
  <si>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</si>
  <si>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</si>
  <si>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</si>
  <si>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</si>
  <si>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</si>
  <si>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</si>
  <si>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</si>
  <si>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</si>
  <si>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</si>
  <si>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</si>
  <si>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</si>
  <si>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</si>
  <si>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</si>
  <si>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</si>
  <si>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</si>
  <si>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</si>
  <si>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</si>
  <si>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</si>
  <si>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</si>
  <si>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</si>
  <si>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</si>
  <si>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</si>
  <si>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</si>
  <si>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</si>
  <si>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</si>
  <si>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</si>
  <si>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</si>
  <si>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</si>
  <si>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</si>
  <si>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</si>
  <si>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</si>
  <si>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</si>
  <si>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</si>
  <si>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</si>
  <si>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</si>
  <si>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</si>
  <si>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</si>
  <si>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</si>
  <si>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</si>
  <si>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</si>
  <si>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</si>
  <si>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</si>
  <si>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</si>
  <si>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</si>
  <si>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</si>
  <si>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</si>
  <si>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</si>
  <si>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</si>
  <si>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</si>
  <si>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</si>
  <si>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</si>
  <si>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</si>
  <si>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</si>
  <si>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</si>
  <si>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</si>
  <si>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</si>
  <si>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</si>
  <si>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</si>
  <si>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</si>
  <si>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</si>
  <si>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</si>
  <si>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</si>
  <si>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</si>
  <si>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</si>
  <si>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</si>
  <si>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</si>
  <si>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</si>
  <si>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</si>
  <si>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</si>
  <si>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</si>
  <si>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</si>
  <si>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</si>
  <si>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</si>
  <si>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</si>
  <si>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</si>
  <si>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</si>
  <si>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</si>
  <si>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</si>
  <si>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</si>
  <si>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</si>
  <si>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</si>
  <si>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</si>
  <si>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</si>
  <si>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</si>
  <si>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</si>
  <si>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</si>
  <si>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</si>
  <si>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</si>
  <si>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</si>
  <si>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</si>
  <si>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</si>
  <si>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</si>
  <si>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</si>
  <si>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</si>
  <si>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</si>
  <si>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</si>
  <si>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</si>
  <si>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</si>
  <si>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</si>
  <si>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</si>
  <si>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</si>
  <si>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</si>
  <si>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</si>
  <si>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</si>
  <si>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</si>
  <si>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</si>
  <si>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</si>
  <si>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</si>
  <si>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</si>
  <si>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</si>
  <si>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</si>
  <si>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</si>
  <si>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</si>
  <si>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</si>
  <si>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</si>
  <si>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</si>
  <si>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</si>
  <si>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</si>
  <si>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</si>
  <si>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</si>
  <si>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</si>
  <si>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</si>
  <si>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</si>
  <si>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</si>
  <si>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</si>
  <si>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</si>
  <si>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</si>
  <si>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</si>
  <si>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</si>
  <si>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</si>
  <si>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</si>
  <si>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</si>
  <si>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</si>
  <si>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</si>
  <si>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</si>
  <si>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</si>
  <si>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</si>
  <si>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</si>
  <si>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</si>
  <si>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</si>
  <si>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</si>
  <si>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</si>
  <si>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</si>
  <si>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</si>
  <si>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</si>
  <si>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</si>
  <si>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</si>
  <si>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</si>
  <si>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</si>
  <si>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</si>
  <si>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</si>
  <si>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</si>
  <si>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</si>
  <si>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</si>
  <si>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</si>
  <si>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</si>
  <si>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</si>
  <si>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</si>
  <si>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</si>
  <si>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</si>
  <si>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</si>
  <si>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</si>
  <si>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</si>
  <si>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</si>
  <si>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</si>
  <si>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</si>
  <si>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</si>
  <si>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</si>
  <si>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</si>
  <si>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</si>
  <si>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</si>
  <si>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</si>
  <si>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</si>
  <si>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</si>
  <si>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</si>
  <si>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</si>
  <si>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</si>
  <si>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</si>
  <si>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</si>
  <si>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</si>
  <si>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</si>
  <si>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</si>
  <si>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</si>
  <si>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</si>
  <si>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</si>
  <si>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</si>
  <si>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</si>
  <si>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</si>
  <si>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</si>
  <si>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</si>
  <si>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</si>
  <si>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</si>
  <si>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</si>
  <si>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</si>
  <si>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</si>
  <si>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</si>
  <si>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</si>
  <si>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</si>
  <si>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</si>
  <si>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</si>
  <si>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</si>
  <si>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</si>
  <si>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</si>
  <si>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</si>
  <si>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</si>
  <si>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</si>
  <si>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</si>
  <si>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</si>
  <si>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</si>
  <si>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</si>
  <si>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</si>
  <si>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</si>
  <si>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</si>
  <si>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</si>
  <si>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</si>
  <si>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</si>
  <si>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</si>
  <si>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</si>
  <si>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</si>
  <si>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</si>
  <si>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</si>
  <si>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</si>
  <si>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</si>
  <si>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</si>
  <si>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</si>
  <si>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</si>
  <si>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</si>
  <si>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</si>
  <si>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</si>
  <si>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</si>
  <si>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</si>
  <si>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</si>
  <si>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</si>
  <si>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</si>
  <si>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</si>
  <si>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</si>
  <si>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</si>
  <si>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</si>
  <si>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</si>
  <si>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</si>
  <si>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</si>
  <si>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</si>
  <si>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</si>
  <si>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</si>
  <si>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</si>
  <si>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</si>
  <si>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</si>
  <si>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</si>
  <si>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</si>
  <si>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</si>
  <si>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</si>
  <si>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</si>
  <si>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</si>
  <si>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</si>
  <si>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</si>
  <si>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</si>
  <si>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</si>
  <si>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</si>
  <si>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</si>
  <si>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</si>
  <si>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</si>
  <si>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</si>
  <si>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</si>
  <si>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</si>
  <si>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</si>
  <si>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</si>
  <si>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</si>
  <si>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</si>
  <si>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</si>
  <si>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</si>
  <si>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</si>
  <si>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</si>
  <si>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</si>
  <si>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</si>
  <si>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</si>
  <si>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</si>
  <si>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</si>
  <si>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</si>
  <si>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</si>
  <si>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</si>
  <si>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</si>
  <si>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</si>
  <si>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</si>
  <si>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</si>
  <si>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</si>
  <si>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</si>
  <si>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</si>
  <si>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</si>
  <si>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</si>
  <si>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</si>
  <si>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</si>
  <si>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</si>
  <si>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</si>
  <si>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</si>
  <si>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</si>
  <si>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</si>
  <si>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</si>
  <si>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</si>
  <si>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</si>
  <si>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</si>
  <si>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</si>
  <si>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</si>
  <si>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</si>
  <si>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</si>
  <si>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</si>
  <si>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</si>
  <si>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</si>
  <si>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</si>
  <si>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</si>
  <si>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</si>
  <si>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</si>
  <si>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</si>
  <si>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</si>
  <si>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</si>
  <si>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</si>
  <si>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</si>
  <si>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</si>
  <si>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</si>
  <si>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</si>
  <si>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</si>
  <si>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</si>
  <si>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</si>
  <si>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</si>
  <si>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</si>
  <si>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</si>
  <si>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</si>
  <si>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</si>
  <si>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</si>
  <si>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</si>
  <si>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</si>
  <si>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</si>
  <si>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</si>
  <si>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</si>
  <si>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</si>
  <si>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</si>
  <si>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</si>
  <si>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</si>
  <si>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</si>
  <si>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</si>
  <si>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</si>
  <si>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</si>
  <si>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</si>
  <si>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</si>
  <si>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</si>
  <si>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</si>
  <si>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</si>
  <si>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</si>
  <si>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</si>
  <si>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</si>
  <si>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</si>
  <si>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</si>
  <si>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</si>
  <si>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</si>
  <si>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</si>
  <si>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</si>
  <si>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</si>
  <si>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</si>
  <si>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</si>
  <si>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</si>
  <si>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</si>
  <si>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</si>
  <si>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</si>
  <si>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</si>
  <si>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</si>
  <si>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</si>
  <si>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</si>
  <si>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</si>
  <si>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</si>
  <si>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</si>
  <si>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</si>
  <si>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</si>
  <si>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</si>
  <si>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</si>
  <si>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</si>
  <si>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</si>
  <si>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</si>
  <si>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</si>
  <si>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</si>
  <si>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</si>
  <si>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</si>
  <si>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</si>
  <si>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</si>
  <si>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</si>
  <si>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</si>
  <si>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</si>
  <si>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</si>
  <si>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</si>
  <si>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</si>
  <si>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</si>
  <si>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</si>
  <si>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</si>
  <si>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</si>
  <si>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</si>
  <si>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</si>
  <si>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</si>
  <si>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</si>
  <si>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</si>
  <si>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</si>
  <si>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</si>
  <si>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</si>
  <si>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</si>
  <si>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</si>
  <si>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</si>
  <si>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</si>
  <si>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</si>
  <si>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</si>
  <si>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</si>
  <si>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</si>
  <si>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</si>
  <si>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</si>
  <si>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</si>
  <si>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</si>
  <si>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</si>
  <si>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</si>
  <si>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</si>
  <si>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</si>
  <si>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</si>
  <si>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</si>
  <si>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</si>
  <si>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</si>
  <si>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</si>
  <si>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</si>
  <si>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</si>
  <si>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</si>
  <si>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</si>
  <si>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</si>
  <si>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</si>
  <si>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</si>
  <si>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</si>
  <si>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</si>
  <si>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</si>
  <si>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</si>
  <si>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</si>
  <si>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</si>
  <si>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</si>
  <si>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</si>
  <si>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</si>
  <si>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</si>
  <si>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</si>
  <si>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</si>
  <si>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</si>
  <si>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</si>
  <si>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</si>
  <si>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</si>
  <si>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</si>
  <si>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</si>
  <si>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</si>
  <si>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</si>
  <si>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</si>
  <si>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</si>
  <si>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</si>
  <si>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</si>
  <si>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</si>
  <si>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</si>
  <si>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</si>
  <si>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</si>
  <si>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</si>
  <si>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</si>
  <si>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</si>
  <si>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</si>
  <si>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</si>
  <si>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</si>
  <si>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</si>
  <si>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</si>
  <si>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</si>
  <si>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</si>
  <si>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</si>
  <si>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</si>
  <si>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</si>
  <si>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</si>
  <si>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</si>
  <si>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</si>
  <si>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</si>
  <si>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</si>
  <si>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</si>
  <si>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</si>
  <si>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</si>
  <si>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</si>
  <si>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</si>
  <si>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</si>
  <si>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</si>
  <si>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</si>
  <si>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</si>
  <si>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</si>
  <si>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</si>
  <si>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</si>
  <si>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</si>
  <si>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</si>
  <si>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</si>
  <si>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</si>
  <si>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</si>
  <si>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</si>
  <si>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</si>
  <si>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</si>
  <si>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</si>
  <si>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</si>
  <si>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</si>
  <si>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</si>
  <si>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</si>
  <si>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</si>
  <si>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</si>
  <si>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</si>
  <si>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</si>
  <si>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</si>
  <si>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</si>
  <si>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</si>
  <si>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</si>
  <si>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</si>
  <si>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</si>
  <si>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</si>
  <si>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</si>
  <si>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</si>
  <si>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</si>
  <si>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</si>
  <si>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</si>
  <si>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</si>
  <si>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</si>
  <si>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</si>
  <si>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</si>
  <si>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</si>
  <si>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</si>
  <si>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</si>
  <si>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</si>
  <si>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</si>
  <si>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</si>
  <si>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</si>
  <si>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</si>
  <si>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</si>
  <si>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</si>
  <si>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</si>
  <si>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</si>
  <si>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</si>
  <si>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</si>
  <si>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</si>
  <si>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</si>
  <si>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</si>
  <si>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</si>
  <si>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</si>
  <si>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</si>
  <si>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</si>
  <si>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</si>
  <si>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</si>
  <si>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</si>
  <si>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</si>
  <si>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</si>
  <si>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</si>
  <si>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</si>
  <si>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</si>
  <si>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</si>
  <si>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</si>
  <si>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</si>
  <si>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</si>
  <si>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</si>
  <si>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</si>
  <si>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</si>
  <si>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</si>
  <si>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</si>
  <si>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</si>
  <si>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</si>
  <si>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</si>
  <si>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</si>
  <si>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</si>
  <si>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</si>
  <si>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</si>
  <si>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</si>
  <si>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</si>
  <si>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</si>
  <si>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</si>
  <si>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</si>
  <si>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</si>
  <si>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</si>
  <si>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</si>
  <si>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</si>
  <si>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</si>
  <si>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</si>
  <si>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</si>
  <si>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</si>
  <si>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</si>
  <si>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</si>
  <si>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</si>
  <si>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</si>
  <si>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</si>
  <si>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</si>
  <si>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</si>
  <si>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</si>
  <si>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</si>
  <si>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</si>
  <si>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</si>
  <si>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</si>
  <si>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</si>
  <si>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</si>
  <si>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</si>
  <si>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</si>
  <si>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</si>
  <si>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</si>
  <si>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</si>
  <si>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</si>
  <si>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</si>
  <si>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</si>
  <si>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</si>
  <si>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</si>
  <si>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</si>
  <si>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</si>
  <si>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</si>
  <si>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</si>
  <si>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</si>
  <si>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</si>
  <si>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</si>
  <si>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</si>
  <si>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</si>
  <si>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</si>
  <si>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</si>
  <si>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</si>
  <si>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</si>
  <si>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</si>
  <si>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</si>
  <si>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</si>
  <si>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</si>
  <si>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</si>
  <si>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</si>
  <si>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</si>
  <si>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</si>
  <si>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</si>
  <si>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</si>
  <si>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</si>
  <si>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</si>
  <si>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</si>
  <si>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</si>
  <si>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</si>
  <si>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</si>
  <si>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</si>
  <si>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</si>
  <si>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</si>
  <si>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</si>
  <si>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</si>
  <si>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</si>
  <si>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</si>
  <si>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</si>
  <si>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</si>
  <si>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</si>
  <si>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</si>
  <si>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</si>
  <si>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</si>
  <si>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</si>
  <si>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</si>
  <si>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</si>
  <si>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</si>
  <si>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</si>
  <si>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</si>
  <si>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</si>
  <si>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</si>
  <si>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</si>
  <si>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</si>
  <si>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</si>
  <si>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</si>
  <si>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</si>
  <si>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</si>
  <si>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</si>
  <si>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</si>
  <si>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</si>
  <si>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</si>
  <si>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</si>
  <si>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</si>
  <si>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</si>
  <si>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</si>
  <si>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</si>
  <si>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</si>
  <si>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</si>
  <si>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</si>
  <si>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</si>
  <si>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</si>
  <si>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</si>
  <si>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</si>
  <si>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</si>
  <si>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</si>
  <si>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</si>
  <si>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</si>
  <si>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</si>
  <si>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</si>
  <si>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</si>
  <si>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</si>
  <si>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</si>
  <si>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</si>
  <si>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</si>
  <si>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</si>
  <si>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</si>
  <si>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</si>
  <si>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</si>
  <si>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</si>
  <si>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</si>
  <si>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</si>
  <si>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</si>
  <si>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</si>
  <si>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</si>
  <si>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</si>
  <si>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</si>
  <si>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</si>
  <si>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</si>
  <si>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</si>
  <si>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</si>
  <si>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</si>
  <si>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</si>
  <si>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</si>
  <si>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</si>
  <si>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</si>
  <si>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</si>
  <si>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</si>
  <si>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</si>
  <si>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</si>
  <si>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</si>
  <si>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</si>
  <si>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</si>
  <si>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</si>
  <si>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</si>
  <si>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</si>
  <si>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</si>
  <si>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</si>
  <si>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</si>
  <si>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</si>
  <si>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</si>
  <si>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</si>
  <si>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</si>
  <si>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</si>
  <si>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</si>
  <si>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</si>
  <si>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</si>
  <si>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</si>
  <si>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</si>
  <si>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</si>
  <si>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</si>
  <si>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</si>
  <si>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</si>
  <si>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</si>
  <si>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</si>
  <si>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</si>
  <si>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</si>
  <si>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</si>
  <si>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</si>
  <si>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</si>
  <si>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</si>
  <si>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</si>
  <si>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</si>
  <si>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</si>
  <si>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</si>
  <si>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</si>
  <si>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</si>
  <si>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</si>
  <si>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</si>
  <si>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</si>
  <si>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</si>
  <si>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</si>
  <si>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</si>
  <si>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</si>
  <si>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</si>
  <si>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</si>
  <si>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</si>
  <si>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</si>
  <si>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</si>
  <si>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</si>
  <si>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</si>
  <si>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</si>
  <si>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</si>
  <si>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</si>
  <si>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</si>
  <si>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</si>
  <si>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</si>
  <si>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</si>
  <si>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</si>
  <si>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</si>
  <si>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</si>
  <si>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</si>
  <si>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</si>
  <si>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</si>
  <si>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</si>
  <si>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</si>
  <si>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</si>
  <si>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</si>
  <si>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</si>
  <si>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</si>
  <si>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</si>
  <si>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</si>
  <si>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</si>
  <si>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</si>
  <si>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</si>
  <si>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</si>
  <si>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</si>
  <si>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</si>
  <si>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</si>
  <si>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</si>
  <si>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</si>
  <si>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</si>
  <si>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</si>
  <si>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</si>
  <si>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</si>
  <si>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</si>
  <si>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</si>
  <si>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</si>
  <si>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</si>
  <si>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</si>
  <si>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</si>
  <si>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</si>
  <si>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</si>
  <si>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</si>
  <si>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</si>
  <si>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</si>
  <si>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</si>
  <si>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</si>
  <si>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</si>
  <si>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</si>
  <si>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</si>
  <si>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</si>
  <si>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</si>
  <si>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</si>
  <si>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</si>
  <si>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</si>
  <si>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</si>
  <si>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</si>
  <si>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</si>
  <si>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</si>
  <si>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</si>
  <si>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</si>
  <si>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</si>
  <si>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</si>
  <si>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</si>
  <si>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</si>
  <si>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</si>
  <si>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</si>
  <si>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</si>
  <si>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</si>
  <si>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</si>
  <si>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</si>
  <si>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</si>
  <si>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</si>
  <si>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</si>
  <si>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</si>
  <si>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</si>
  <si>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</si>
  <si>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</si>
  <si>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</si>
  <si>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</si>
  <si>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</si>
  <si>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</si>
  <si>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</si>
  <si>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</si>
  <si>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</si>
  <si>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</si>
  <si>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</si>
  <si>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</si>
  <si>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</si>
  <si>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</si>
  <si>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</si>
  <si>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</si>
  <si>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</si>
  <si>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</si>
  <si>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</si>
  <si>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</si>
  <si>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</si>
  <si>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</si>
  <si>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</si>
  <si>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</si>
  <si>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</si>
  <si>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</si>
  <si>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</si>
  <si>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</si>
  <si>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</si>
  <si>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</si>
  <si>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</si>
  <si>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</si>
  <si>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</si>
  <si>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</si>
  <si>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</si>
  <si>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</si>
  <si>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</si>
  <si>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</si>
  <si>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</si>
  <si>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</si>
  <si>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</si>
  <si>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</si>
  <si>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</si>
  <si>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</si>
  <si>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</si>
  <si>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</si>
  <si>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</si>
  <si>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</si>
  <si>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</si>
  <si>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</si>
  <si>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</si>
  <si>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</si>
  <si>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</si>
  <si>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</si>
  <si>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</si>
  <si>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</si>
  <si>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</si>
  <si>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</si>
  <si>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</si>
  <si>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</si>
  <si>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</si>
  <si>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</si>
  <si>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</si>
  <si>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</si>
  <si>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</si>
  <si>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</si>
  <si>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</si>
  <si>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</si>
  <si>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</si>
  <si>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</si>
  <si>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</si>
  <si>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</si>
  <si>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</si>
  <si>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</si>
  <si>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</si>
  <si>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</si>
  <si>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</si>
  <si>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</si>
  <si>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</si>
  <si>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</si>
  <si>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</si>
  <si>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</si>
  <si>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</si>
  <si>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</si>
  <si>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</si>
  <si>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</si>
  <si>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</si>
  <si>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</si>
  <si>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</si>
  <si>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</si>
  <si>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</si>
  <si>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</si>
  <si>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</si>
  <si>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</si>
  <si>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</si>
  <si>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</si>
  <si>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</si>
  <si>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</si>
  <si>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</si>
  <si>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</si>
  <si>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</si>
  <si>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</si>
  <si>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</si>
  <si>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</si>
  <si>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</si>
  <si>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</si>
  <si>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</si>
  <si>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</si>
  <si>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</si>
  <si>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</si>
  <si>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</si>
  <si>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</si>
  <si>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</si>
  <si>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</si>
  <si>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</si>
  <si>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</si>
  <si>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</si>
  <si>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</si>
  <si>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</si>
  <si>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</si>
  <si>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</si>
  <si>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</si>
  <si>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</si>
  <si>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</si>
  <si>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</si>
  <si>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</si>
  <si>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</si>
  <si>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</si>
  <si>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</si>
  <si>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</si>
  <si>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</si>
  <si>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</si>
  <si>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</si>
  <si>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</si>
  <si>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</si>
  <si>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</si>
  <si>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</si>
  <si>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</si>
  <si>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</si>
  <si>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</si>
  <si>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</si>
  <si>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</si>
  <si>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</si>
  <si>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</si>
  <si>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</si>
  <si>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</si>
  <si>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</si>
  <si>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</si>
  <si>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</si>
  <si>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</si>
  <si>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</si>
  <si>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</si>
  <si>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</si>
  <si>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</si>
  <si>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</si>
  <si>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</si>
  <si>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</si>
  <si>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</si>
  <si>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</si>
  <si>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</si>
  <si>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</si>
  <si>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</si>
  <si>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</si>
  <si>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</si>
  <si>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</si>
  <si>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</si>
  <si>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</si>
  <si>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</si>
  <si>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</si>
  <si>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</si>
  <si>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</si>
  <si>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</si>
  <si>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</si>
  <si>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</si>
  <si>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</si>
  <si>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</si>
  <si>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</si>
  <si>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</si>
  <si>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</si>
  <si>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</si>
  <si>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</si>
  <si>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</si>
  <si>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</si>
  <si>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</si>
  <si>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</si>
  <si>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Valens Semiconductor Ltd</t>
  </si>
  <si>
    <t>IL0011796880</t>
  </si>
  <si>
    <t>513887042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</si>
  <si>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</si>
  <si>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</si>
  <si>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</si>
  <si>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</si>
  <si>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</si>
  <si>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</si>
  <si>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</si>
  <si>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</si>
  <si>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</si>
  <si>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</si>
  <si>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</si>
  <si>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</si>
  <si>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</si>
  <si>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</si>
  <si>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</si>
  <si>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</si>
  <si>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</si>
  <si>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</si>
  <si>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</si>
  <si>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</si>
  <si>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</si>
  <si>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</si>
  <si>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</si>
  <si>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</si>
  <si>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</si>
  <si>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</si>
  <si>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</si>
  <si>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</si>
  <si>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</si>
  <si>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</si>
  <si>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</si>
  <si>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</si>
  <si>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</si>
  <si>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</si>
  <si>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</si>
  <si>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</si>
  <si>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</si>
  <si>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</si>
  <si>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</si>
  <si>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</si>
  <si>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</si>
  <si>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</si>
  <si>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</si>
  <si>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</si>
  <si>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</si>
  <si>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</si>
  <si>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</si>
  <si>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</si>
  <si>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</si>
  <si>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</si>
  <si>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</si>
  <si>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</si>
  <si>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</si>
  <si>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</si>
  <si>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</si>
  <si>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</si>
  <si>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</si>
  <si>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</si>
  <si>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</si>
  <si>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</si>
  <si>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</si>
  <si>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</si>
  <si>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</si>
  <si>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</si>
  <si>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</si>
  <si>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</si>
  <si>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</si>
  <si>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</si>
  <si>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</si>
  <si>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</si>
  <si>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</si>
  <si>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</si>
  <si>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</si>
  <si>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</si>
  <si>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</si>
  <si>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</si>
  <si>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</si>
  <si>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</si>
  <si>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</si>
  <si>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</si>
  <si>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</si>
  <si>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</si>
  <si>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</si>
  <si>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UDMY US</t>
  </si>
  <si>
    <t xml:space="preserve"> US9026851066</t>
  </si>
  <si>
    <t>VISA</t>
  </si>
  <si>
    <t>US92826C8394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</si>
  <si>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</si>
  <si>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</si>
  <si>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</si>
  <si>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</si>
  <si>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</si>
  <si>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</si>
  <si>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הראל סל תא 125</t>
  </si>
  <si>
    <t>1148899</t>
  </si>
  <si>
    <t>הראל סל תא 90</t>
  </si>
  <si>
    <t>1148931</t>
  </si>
  <si>
    <t>הראל סל תא בנקים</t>
  </si>
  <si>
    <t>1148949</t>
  </si>
  <si>
    <t>פסגות ETF כש תא 125</t>
  </si>
  <si>
    <t>1155324</t>
  </si>
  <si>
    <t>513765339</t>
  </si>
  <si>
    <t>פסגות ETF תל אביב 125</t>
  </si>
  <si>
    <t>1148808</t>
  </si>
  <si>
    <t>פסגות סל בנקים סדרה 1</t>
  </si>
  <si>
    <t>1148774</t>
  </si>
  <si>
    <t>קסם ETF כשרה תא 125</t>
  </si>
  <si>
    <t>1155365</t>
  </si>
  <si>
    <t>510938608</t>
  </si>
  <si>
    <t>קסם סל תא 90</t>
  </si>
  <si>
    <t>1146331</t>
  </si>
  <si>
    <t>קסם תא 35</t>
  </si>
  <si>
    <t>1146570</t>
  </si>
  <si>
    <t>קסם תא בנקים</t>
  </si>
  <si>
    <t>1146430</t>
  </si>
  <si>
    <t>קסם תא פיננסים</t>
  </si>
  <si>
    <t>1146554</t>
  </si>
  <si>
    <t>קסם תא125</t>
  </si>
  <si>
    <t>1146356</t>
  </si>
  <si>
    <t>תכלית סל כש תא 125</t>
  </si>
  <si>
    <t>1155373</t>
  </si>
  <si>
    <t>513534974</t>
  </si>
  <si>
    <t>תכלית סל תא 90</t>
  </si>
  <si>
    <t>1143783</t>
  </si>
  <si>
    <t>תכלית סל תא ביטוח</t>
  </si>
  <si>
    <t>1197698</t>
  </si>
  <si>
    <t>תכלית סל תא פיננסים</t>
  </si>
  <si>
    <t>1144161</t>
  </si>
  <si>
    <t>תכלית תא 125</t>
  </si>
  <si>
    <t>1143718</t>
  </si>
  <si>
    <t>תכלית תא 35</t>
  </si>
  <si>
    <t>1143700</t>
  </si>
  <si>
    <t>תכלית תא בנקים</t>
  </si>
  <si>
    <t>1143726</t>
  </si>
  <si>
    <t>קסם ETF s&amp;p 500</t>
  </si>
  <si>
    <t>1146471</t>
  </si>
  <si>
    <t>תכלית S&amp;P500</t>
  </si>
  <si>
    <t>1144385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</si>
  <si>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</si>
  <si>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</si>
  <si>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</si>
  <si>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</si>
  <si>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</si>
  <si>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</si>
  <si>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הראל סל כשרה תל בונד שקלי</t>
  </si>
  <si>
    <t>1155191</t>
  </si>
  <si>
    <t>הראל סל תל בונד שקלי</t>
  </si>
  <si>
    <t>1150713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</si>
  <si>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</si>
  <si>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</si>
  <si>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</si>
  <si>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</si>
  <si>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</si>
  <si>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</si>
  <si>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מור סל תל בונד 60</t>
  </si>
  <si>
    <t>1195304</t>
  </si>
  <si>
    <t>514884485</t>
  </si>
  <si>
    <t>פסגות ETF כש תלבונד 60</t>
  </si>
  <si>
    <t>1155076</t>
  </si>
  <si>
    <t>פסגות ETF תל בונד 60</t>
  </si>
  <si>
    <t>1148006</t>
  </si>
  <si>
    <t>קסם  ETF כשרה תל בונד שקלי</t>
  </si>
  <si>
    <t>1155159</t>
  </si>
  <si>
    <t>קסם ETF כשרה תל בונד 60</t>
  </si>
  <si>
    <t>1155126</t>
  </si>
  <si>
    <t>קסם ETF שחר 0 2</t>
  </si>
  <si>
    <t>1146166</t>
  </si>
  <si>
    <t>קסם ETF תל גוב צמודות 5 10</t>
  </si>
  <si>
    <t>1145739</t>
  </si>
  <si>
    <t>קסם ETF תל גוב שקל 5</t>
  </si>
  <si>
    <t>1146174</t>
  </si>
  <si>
    <t>קסם ETF תלבונד 20</t>
  </si>
  <si>
    <t>1145960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</si>
  <si>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</si>
  <si>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</si>
  <si>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</si>
  <si>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</si>
  <si>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</si>
  <si>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</si>
  <si>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</si>
  <si>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</si>
  <si>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</si>
  <si>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</si>
  <si>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</si>
  <si>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</si>
  <si>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כש תלבונד שקלי</t>
  </si>
  <si>
    <t>1155183</t>
  </si>
  <si>
    <t>תכלית סל כשרה תל בונד תשואות</t>
  </si>
  <si>
    <t>1155100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</si>
  <si>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</si>
  <si>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</si>
  <si>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</si>
  <si>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</si>
  <si>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</si>
  <si>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</si>
  <si>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</si>
  <si>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</si>
  <si>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</si>
  <si>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</si>
  <si>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</si>
  <si>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</si>
  <si>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</si>
  <si>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</si>
  <si>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</si>
  <si>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</si>
  <si>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</si>
  <si>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</si>
  <si>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</si>
  <si>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</si>
  <si>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</si>
  <si>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</si>
  <si>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AMUNDI S&amp;P 500 UCITS ETF</t>
  </si>
  <si>
    <t>LU1681049018</t>
  </si>
  <si>
    <t>COMM SERV SELECT SECTOR SPDR</t>
  </si>
  <si>
    <t>US81369Y8527</t>
  </si>
  <si>
    <t>CONSUMER DISCRETIONARY SELT</t>
  </si>
  <si>
    <t>US81369Y4070</t>
  </si>
  <si>
    <t>DAIWA ETF TOPIX</t>
  </si>
  <si>
    <t>JP3027620008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</si>
  <si>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</si>
  <si>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</si>
  <si>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</si>
  <si>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</si>
  <si>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</si>
  <si>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</si>
  <si>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</si>
  <si>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</si>
  <si>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</si>
  <si>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</si>
  <si>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</si>
  <si>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</si>
  <si>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</si>
  <si>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</si>
  <si>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</si>
  <si>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</si>
  <si>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</si>
  <si>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</si>
  <si>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</si>
  <si>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</si>
  <si>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</si>
  <si>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</si>
  <si>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ACWI INDEX FUND</t>
  </si>
  <si>
    <t>US4642882579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</si>
  <si>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</si>
  <si>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</si>
  <si>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</si>
  <si>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</si>
  <si>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</si>
  <si>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</si>
  <si>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</si>
  <si>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</si>
  <si>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</si>
  <si>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</si>
  <si>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</si>
  <si>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</si>
  <si>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</si>
  <si>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</si>
  <si>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</si>
  <si>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</si>
  <si>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</si>
  <si>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</si>
  <si>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ETF S&amp;P 500</t>
  </si>
  <si>
    <t>LU0496786657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</si>
  <si>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</si>
  <si>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</si>
  <si>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</si>
  <si>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</si>
  <si>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</si>
  <si>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</si>
  <si>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Nikkei 225 ETF</t>
  </si>
  <si>
    <t>JP3027650005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</si>
  <si>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</si>
  <si>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</si>
  <si>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</si>
  <si>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</si>
  <si>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</si>
  <si>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</si>
  <si>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</si>
  <si>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</si>
  <si>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</si>
  <si>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</si>
  <si>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</si>
  <si>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</si>
  <si>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500 ETF TRUST</t>
  </si>
  <si>
    <t>US78462F1030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</si>
  <si>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</si>
  <si>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</si>
  <si>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</si>
  <si>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</si>
  <si>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</si>
  <si>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</si>
  <si>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UBS ETF MSCI EMERG.MARKETS</t>
  </si>
  <si>
    <t>LU0480132876</t>
  </si>
  <si>
    <t>UTILITIES SELECT SECTOR SPDR</t>
  </si>
  <si>
    <t>US81369Y8865</t>
  </si>
  <si>
    <t>VANGUARD AUST SHARES IDX ETF</t>
  </si>
  <si>
    <t>AU000000VAS1</t>
  </si>
  <si>
    <t>X S@P 500 SWAP 1D</t>
  </si>
  <si>
    <t>LU2009147757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</si>
  <si>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</si>
  <si>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</si>
  <si>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</si>
  <si>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</si>
  <si>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</si>
  <si>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</si>
  <si>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</si>
  <si>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</si>
  <si>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</si>
  <si>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</si>
  <si>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</si>
  <si>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</si>
  <si>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</si>
  <si>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</si>
  <si>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</si>
  <si>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</si>
  <si>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</si>
  <si>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</si>
  <si>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VANG USDCPBD USDD</t>
  </si>
  <si>
    <t>IE00BZ163K21</t>
  </si>
  <si>
    <t>X USD HIGH YIELD BOND</t>
  </si>
  <si>
    <t>IE00BDR5HM97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</si>
  <si>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</si>
  <si>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</si>
  <si>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</si>
  <si>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</si>
  <si>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</si>
  <si>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</si>
  <si>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</si>
  <si>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</si>
  <si>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</si>
  <si>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</si>
  <si>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</si>
  <si>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</si>
  <si>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</si>
  <si>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</si>
  <si>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</si>
  <si>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</si>
  <si>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</si>
  <si>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</si>
  <si>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</si>
  <si>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</si>
  <si>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</si>
  <si>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</si>
  <si>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</si>
  <si>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</si>
  <si>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</si>
  <si>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</si>
  <si>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</si>
  <si>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</si>
  <si>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</si>
  <si>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</si>
  <si>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</si>
  <si>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</si>
  <si>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</si>
  <si>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</si>
  <si>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</si>
  <si>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</si>
  <si>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</si>
  <si>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</si>
  <si>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</si>
  <si>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</si>
  <si>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</si>
  <si>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</si>
  <si>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</si>
  <si>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</si>
  <si>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</si>
  <si>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</si>
  <si>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</si>
  <si>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</si>
  <si>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</si>
  <si>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</si>
  <si>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</si>
  <si>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</si>
  <si>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</si>
  <si>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STOXX EUROPE 600 MAR24</t>
  </si>
  <si>
    <t>SXOH4</t>
  </si>
  <si>
    <t>US 10YR ULTRA FUT MAR24</t>
  </si>
  <si>
    <t>UXYH4</t>
  </si>
  <si>
    <t>US ULTRA BOND CBT MAR24</t>
  </si>
  <si>
    <t>WNH4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</si>
  <si>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</si>
  <si>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</si>
  <si>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</si>
  <si>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</si>
  <si>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</si>
  <si>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</si>
  <si>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</si>
  <si>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</si>
  <si>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</si>
  <si>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</si>
  <si>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</si>
  <si>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</si>
  <si>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</si>
  <si>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</si>
  <si>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</si>
  <si>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</si>
  <si>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</si>
  <si>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</si>
  <si>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</si>
  <si>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</si>
  <si>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</si>
  <si>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</si>
  <si>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</si>
  <si>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</si>
  <si>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</si>
  <si>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</si>
  <si>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</si>
  <si>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</si>
  <si>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</si>
  <si>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</si>
  <si>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</si>
  <si>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</si>
  <si>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</si>
  <si>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</si>
  <si>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</si>
  <si>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</si>
  <si>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</si>
  <si>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</si>
  <si>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</si>
  <si>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</si>
  <si>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</si>
  <si>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</si>
  <si>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</si>
  <si>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</si>
  <si>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</si>
  <si>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</si>
  <si>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</si>
  <si>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</si>
  <si>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</si>
  <si>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</si>
  <si>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</si>
  <si>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</si>
  <si>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</si>
  <si>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</si>
  <si>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</si>
  <si>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</si>
  <si>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</si>
  <si>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</si>
  <si>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</si>
  <si>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</si>
  <si>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</si>
  <si>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</si>
  <si>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</si>
  <si>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</si>
  <si>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</si>
  <si>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</si>
  <si>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</si>
  <si>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</si>
  <si>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</si>
  <si>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</si>
  <si>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</si>
  <si>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</si>
  <si>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</si>
  <si>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</si>
  <si>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</si>
  <si>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</si>
  <si>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</si>
  <si>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</si>
  <si>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</si>
  <si>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</si>
  <si>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</si>
  <si>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</si>
  <si>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</si>
  <si>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</si>
  <si>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</si>
  <si>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</si>
  <si>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</si>
  <si>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</si>
  <si>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</si>
  <si>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</si>
  <si>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</si>
  <si>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</si>
  <si>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</si>
  <si>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8830</t>
  </si>
  <si>
    <t>8830900</t>
  </si>
  <si>
    <t>ערד 8832</t>
  </si>
  <si>
    <t>8831000</t>
  </si>
  <si>
    <t>ערד 8833</t>
  </si>
  <si>
    <t>8833000</t>
  </si>
  <si>
    <t>ערד 8834</t>
  </si>
  <si>
    <t>8834000</t>
  </si>
  <si>
    <t>ערד 8836</t>
  </si>
  <si>
    <t>8836000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</si>
  <si>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</si>
  <si>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</si>
  <si>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</si>
  <si>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</si>
  <si>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</si>
  <si>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</si>
  <si>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</si>
  <si>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</si>
  <si>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</si>
  <si>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</si>
  <si>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</si>
  <si>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</si>
  <si>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</si>
  <si>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</si>
  <si>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</si>
  <si>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</si>
  <si>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</si>
  <si>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</si>
  <si>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</si>
  <si>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</si>
  <si>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</si>
  <si>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</si>
  <si>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</si>
  <si>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</si>
  <si>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</si>
  <si>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</si>
  <si>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</si>
  <si>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</si>
  <si>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</si>
  <si>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</si>
  <si>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</si>
  <si>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</si>
  <si>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</si>
  <si>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</si>
  <si>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</si>
  <si>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</si>
  <si>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</si>
  <si>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</si>
  <si>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</si>
  <si>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</si>
  <si>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</si>
  <si>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</si>
  <si>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</si>
  <si>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</si>
  <si>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</si>
  <si>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</si>
  <si>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</si>
  <si>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</si>
  <si>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8861</t>
  </si>
  <si>
    <t>88610000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</si>
  <si>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</si>
  <si>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</si>
  <si>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</si>
  <si>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</si>
  <si>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</si>
  <si>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</si>
  <si>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</si>
  <si>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</si>
  <si>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</si>
  <si>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</si>
  <si>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</si>
  <si>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</si>
  <si>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</si>
  <si>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</si>
  <si>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</si>
  <si>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</si>
  <si>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</si>
  <si>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</si>
  <si>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</si>
  <si>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</si>
  <si>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</si>
  <si>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</si>
  <si>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</si>
  <si>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</si>
  <si>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</si>
  <si>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</si>
  <si>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</si>
  <si>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</si>
  <si>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</si>
  <si>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</si>
  <si>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</si>
  <si>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</si>
  <si>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</si>
  <si>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</si>
  <si>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</si>
  <si>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</si>
  <si>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</si>
  <si>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</si>
  <si>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</si>
  <si>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</si>
  <si>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</si>
  <si>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</si>
  <si>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</si>
  <si>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</si>
  <si>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</si>
  <si>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</si>
  <si>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</si>
  <si>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</si>
  <si>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</si>
  <si>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</si>
  <si>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</si>
  <si>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</si>
  <si>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</si>
  <si>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</si>
  <si>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</si>
  <si>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</si>
  <si>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</si>
  <si>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</si>
  <si>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</si>
  <si>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</si>
  <si>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</si>
  <si>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</si>
  <si>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</si>
  <si>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</si>
  <si>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</si>
  <si>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</si>
  <si>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</si>
  <si>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</si>
  <si>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8902</t>
  </si>
  <si>
    <t>89020000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</si>
  <si>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</si>
  <si>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</si>
  <si>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</si>
  <si>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</si>
  <si>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</si>
  <si>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</si>
  <si>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</si>
  <si>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</si>
  <si>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</si>
  <si>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</si>
  <si>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</si>
  <si>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</si>
  <si>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</si>
  <si>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</si>
  <si>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</si>
  <si>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</si>
  <si>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</si>
  <si>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</si>
  <si>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</si>
  <si>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</si>
  <si>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</si>
  <si>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</si>
  <si>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</si>
  <si>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</si>
  <si>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</si>
  <si>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</si>
  <si>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</si>
  <si>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</si>
  <si>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</si>
  <si>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</si>
  <si>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</si>
  <si>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</si>
  <si>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</si>
  <si>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</si>
  <si>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</si>
  <si>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</si>
  <si>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</si>
  <si>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</si>
  <si>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</si>
  <si>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</si>
  <si>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</si>
  <si>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</si>
  <si>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</si>
  <si>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</si>
  <si>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</si>
  <si>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</si>
  <si>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</si>
  <si>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</si>
  <si>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</si>
  <si>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</si>
  <si>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</si>
  <si>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</si>
  <si>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</si>
  <si>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</si>
  <si>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</si>
  <si>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</si>
  <si>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</si>
  <si>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</si>
  <si>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</si>
  <si>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</si>
  <si>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</si>
  <si>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</si>
  <si>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מרווח הוגן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</si>
  <si>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</si>
  <si>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</si>
  <si>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</si>
  <si>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</si>
  <si>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</si>
  <si>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</si>
  <si>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</si>
  <si>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</si>
  <si>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</si>
  <si>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</si>
  <si>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</si>
  <si>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</si>
  <si>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</si>
  <si>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</si>
  <si>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</si>
  <si>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</si>
  <si>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</si>
  <si>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</si>
  <si>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</si>
  <si>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</si>
  <si>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</si>
  <si>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</si>
  <si>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</si>
  <si>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</si>
  <si>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</si>
  <si>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</si>
  <si>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</si>
  <si>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</si>
  <si>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</si>
  <si>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</si>
  <si>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</si>
  <si>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</si>
  <si>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</si>
  <si>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</si>
  <si>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</si>
  <si>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</si>
  <si>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</si>
  <si>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</si>
  <si>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</si>
  <si>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</si>
  <si>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</si>
  <si>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</si>
  <si>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</si>
  <si>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</si>
  <si>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</si>
  <si>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</si>
  <si>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</si>
  <si>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</si>
  <si>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</si>
  <si>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</si>
  <si>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</si>
  <si>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</si>
  <si>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</si>
  <si>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</si>
  <si>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</si>
  <si>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</si>
  <si>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</si>
  <si>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</si>
  <si>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</si>
  <si>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</si>
  <si>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</si>
  <si>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</si>
  <si>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</si>
  <si>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</si>
  <si>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</si>
  <si>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</si>
  <si>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</si>
  <si>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</si>
  <si>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</si>
  <si>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</si>
  <si>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</si>
  <si>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</si>
  <si>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</si>
  <si>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</si>
  <si>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</si>
  <si>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</si>
  <si>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</si>
  <si>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</si>
  <si>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</si>
  <si>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</si>
  <si>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</si>
  <si>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</si>
  <si>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</si>
  <si>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</si>
  <si>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</si>
  <si>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</si>
  <si>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</si>
  <si>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</si>
  <si>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</si>
  <si>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</si>
  <si>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</si>
  <si>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</si>
  <si>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</si>
  <si>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</si>
  <si>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</si>
  <si>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</si>
  <si>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</si>
  <si>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</si>
  <si>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אפקון קרן אירופה שותף כללי*</t>
  </si>
  <si>
    <t>516404811</t>
  </si>
  <si>
    <t>מניה לא סחירה BIG USA*</t>
  </si>
  <si>
    <t>35000</t>
  </si>
  <si>
    <t>514435395</t>
  </si>
  <si>
    <t>פרויקט תענך   אקוויטי</t>
  </si>
  <si>
    <t>540278835</t>
  </si>
  <si>
    <t>פרויקט תענך   הלוואת בעלים</t>
  </si>
  <si>
    <t>תביעה יצוגית טבע</t>
  </si>
  <si>
    <t xml:space="preserve"> Michelson Program*</t>
  </si>
  <si>
    <t>120 Wall Street*</t>
  </si>
  <si>
    <t>330507</t>
  </si>
  <si>
    <t>1735 MARKET INVESTOR HOLDC MAKEFET*</t>
  </si>
  <si>
    <t>180 Livingston equity*</t>
  </si>
  <si>
    <t>45499</t>
  </si>
  <si>
    <t>240 West 35th Street  mkf*</t>
  </si>
  <si>
    <t>494382</t>
  </si>
  <si>
    <t>425 Lexington*</t>
  </si>
  <si>
    <t>820 Washington*</t>
  </si>
  <si>
    <t>330506</t>
  </si>
  <si>
    <t>901 Fifth Seattle*</t>
  </si>
  <si>
    <t>BERO CENTER*</t>
  </si>
  <si>
    <t>330500</t>
  </si>
  <si>
    <t>Data Center Atlanta*</t>
  </si>
  <si>
    <t>330509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</si>
  <si>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</si>
  <si>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</si>
  <si>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</si>
  <si>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</si>
  <si>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</si>
  <si>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</si>
  <si>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</si>
  <si>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</si>
  <si>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</si>
  <si>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</si>
  <si>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</si>
  <si>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</si>
  <si>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</si>
  <si>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NLS LLC*</t>
  </si>
  <si>
    <t>Migdal WORE 2021 1 Holdings*</t>
  </si>
  <si>
    <t>MM Texas*</t>
  </si>
  <si>
    <t>386423</t>
  </si>
  <si>
    <t>NORDIC POWER 2*</t>
  </si>
  <si>
    <t>NORDIC POWER 3*</t>
  </si>
  <si>
    <t>NORDIC POWER 4*</t>
  </si>
  <si>
    <t>North LaSalle   HG 4*</t>
  </si>
  <si>
    <t>OHA Private Credit Advisors</t>
  </si>
  <si>
    <t>OPC Power Ventures LP</t>
  </si>
  <si>
    <t>ORDH</t>
  </si>
  <si>
    <t>Project Hush*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</si>
  <si>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</si>
  <si>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</si>
  <si>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</si>
  <si>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</si>
  <si>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</si>
  <si>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</si>
  <si>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</si>
  <si>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</si>
  <si>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</si>
  <si>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Terraces*</t>
  </si>
  <si>
    <t>Town Center   HG 6*</t>
  </si>
  <si>
    <t>USBT INVESTOR HOLDCO 2 LP*</t>
  </si>
  <si>
    <t>Walgreens*</t>
  </si>
  <si>
    <t>330511</t>
  </si>
  <si>
    <t>White Oak*</t>
  </si>
  <si>
    <t>white oak 2*</t>
  </si>
  <si>
    <t>white oak 3 mkf*</t>
  </si>
  <si>
    <t>494381</t>
  </si>
  <si>
    <t>הילטון מלונות</t>
  </si>
  <si>
    <t>חברת Earnix</t>
  </si>
  <si>
    <t>עסקת Danforth*</t>
  </si>
  <si>
    <t>סה"כ קרנות השקעה</t>
  </si>
  <si>
    <t>סה"כ קרנות השקעה בישראל</t>
  </si>
  <si>
    <t>Accelmed Medical Partners LP</t>
  </si>
  <si>
    <t>Arkin Bio Ventures II L.P</t>
  </si>
  <si>
    <t>Cynet Security LTD (ISR)</t>
  </si>
  <si>
    <t>Evergreen V</t>
  </si>
  <si>
    <t>F2 Capital Partners 3 LP</t>
  </si>
  <si>
    <t>F2 Select I LP</t>
  </si>
  <si>
    <t>Greenfield Partners II L.P</t>
  </si>
  <si>
    <t>Israel Cleantech Ventures Cayman I A</t>
  </si>
  <si>
    <t>Israel Cleantech Ventures II Israel LP</t>
  </si>
  <si>
    <t>Magma Venture Capital II Israel Fund LP</t>
  </si>
  <si>
    <t>Medica III Investments Israel B LP</t>
  </si>
  <si>
    <t>Orbimed Israel Partners II LP</t>
  </si>
  <si>
    <t>Orbimed Israel Partners LP</t>
  </si>
  <si>
    <t>Stage One Venture Capital Fund IV</t>
  </si>
  <si>
    <t>StageOne S.P.V R.S</t>
  </si>
  <si>
    <t>קרן אנטומיה טכנולוגיה רפואית I ש מ</t>
  </si>
  <si>
    <t>קרן אנטומיה טכנולוגיה רפואית II ש מ</t>
  </si>
  <si>
    <t>Noked Long L.P</t>
  </si>
  <si>
    <t>JTLV III LIMITED PARTNERSHIP</t>
  </si>
  <si>
    <t>ריאליטי קרן השקעות בנדל"ן III ש מ</t>
  </si>
  <si>
    <t>ריאליטי קרן השקעות בנדל"ן IV</t>
  </si>
  <si>
    <t>Diagnostic Robotics Ltd</t>
  </si>
  <si>
    <t>Evolution Venture Capital Fun I</t>
  </si>
  <si>
    <t>F2 Capital Partners II, L.P.</t>
  </si>
  <si>
    <t>FIMI ISRAEL OPPORTUNITY 6</t>
  </si>
  <si>
    <t>Fimi Israel Opportunity II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</si>
  <si>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</si>
  <si>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</si>
  <si>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</si>
  <si>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</si>
  <si>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</si>
  <si>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</si>
  <si>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Fortissimo Partners VI</t>
  </si>
  <si>
    <t>Gad</t>
  </si>
  <si>
    <t>GESM Via Maris Limited Partnership</t>
  </si>
  <si>
    <t>Green Lantern GL II LP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</si>
  <si>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</si>
  <si>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</si>
  <si>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</si>
  <si>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</si>
  <si>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</si>
  <si>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Panorays. Ltd (ISR)</t>
  </si>
  <si>
    <t>Pitango Venture Capital Fund VIII, L.P.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</si>
  <si>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</si>
  <si>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</si>
  <si>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</si>
  <si>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</si>
  <si>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</si>
  <si>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</si>
  <si>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</si>
  <si>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</si>
  <si>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Shamrock Israel Growth Fund LP</t>
  </si>
  <si>
    <t>Tene Growth Capital III PEF</t>
  </si>
  <si>
    <t>TENE GROWTH CAPITAL IV</t>
  </si>
  <si>
    <t>Tene Growth Capital LP</t>
  </si>
  <si>
    <t>Vertex III Israel Fund LP</t>
  </si>
  <si>
    <t>Vintage fund of funds ISRAEL V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</si>
  <si>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</si>
  <si>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</si>
  <si>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</si>
  <si>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</si>
  <si>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</si>
  <si>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</si>
  <si>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</si>
  <si>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Arkin Bio Capital L.P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</si>
  <si>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</si>
  <si>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</si>
  <si>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</si>
  <si>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</si>
  <si>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</si>
  <si>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</si>
  <si>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</si>
  <si>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</si>
  <si>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</si>
  <si>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</si>
  <si>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</si>
  <si>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</si>
  <si>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</si>
  <si>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Omega fund lll</t>
  </si>
  <si>
    <t>R Software Inc.</t>
  </si>
  <si>
    <t>Zeev Opportunity Fund I</t>
  </si>
  <si>
    <t>קרנות גידור</t>
  </si>
  <si>
    <t>Cheyne CRECH3/9/15</t>
  </si>
  <si>
    <t>XD0297816635</t>
  </si>
  <si>
    <t>ION TECH FEEDER FUND</t>
  </si>
  <si>
    <t>KYG4939W1188</t>
  </si>
  <si>
    <t>LUCID ALTERNATIVE u 7/23</t>
  </si>
  <si>
    <t>LUCID ALTERNATIVE U 8/23</t>
  </si>
  <si>
    <t>Blackstone R E Partners VIII F LP</t>
  </si>
  <si>
    <t>Blackstone Real Estate Partners IX.F L.P</t>
  </si>
  <si>
    <t>Brookfield SREP III F3</t>
  </si>
  <si>
    <t>Brookfield Strategic R E Partners II</t>
  </si>
  <si>
    <t>Co Invest Antlia BSREP III</t>
  </si>
  <si>
    <t>E d R Europportunities S.C.A. SICAR</t>
  </si>
  <si>
    <t>Electra America Multifamily III</t>
  </si>
  <si>
    <t>ELECTRA AMERICA PRINCIPAL HOSPITALITY</t>
  </si>
  <si>
    <t>EQT Exeter Main Fund</t>
  </si>
  <si>
    <t>Europan Office Incom Venture S.C.A</t>
  </si>
  <si>
    <t>Faropoint III FEEDER 6</t>
  </si>
  <si>
    <t>LCN European Fund IV SLP</t>
  </si>
  <si>
    <t>Portfolio EDGE</t>
  </si>
  <si>
    <t>Waterton Residential P V XIII</t>
  </si>
  <si>
    <t>חשבון ריט WATERTON EDGE</t>
  </si>
  <si>
    <t>83North FXV III, L.P.</t>
  </si>
  <si>
    <t>Accelmed Partners II</t>
  </si>
  <si>
    <t>Accelmed Partners LP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</si>
  <si>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</si>
  <si>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</si>
  <si>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</si>
  <si>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</si>
  <si>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</si>
  <si>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</si>
  <si>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</si>
  <si>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</si>
  <si>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</si>
  <si>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</si>
  <si>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</si>
  <si>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</si>
  <si>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</si>
  <si>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</si>
  <si>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</si>
  <si>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</si>
  <si>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</si>
  <si>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</si>
  <si>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</si>
  <si>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Energy Partners Fund II LP</t>
  </si>
  <si>
    <t>ArcLight Fund VII AIV L.P</t>
  </si>
  <si>
    <t>Arcmont SLF II</t>
  </si>
  <si>
    <t>Ardonagh*</t>
  </si>
  <si>
    <t>Ares Capital Europe VI</t>
  </si>
  <si>
    <t>Ares Private Capital Solutions II*</t>
  </si>
  <si>
    <t>Ares Special Situations Fund IV F3*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</si>
  <si>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</si>
  <si>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</si>
  <si>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</si>
  <si>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</si>
  <si>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</si>
  <si>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</si>
  <si>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</si>
  <si>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</si>
  <si>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</si>
  <si>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</si>
  <si>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</si>
  <si>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</si>
  <si>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</si>
  <si>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</si>
  <si>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</si>
  <si>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</si>
  <si>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</si>
  <si>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</si>
  <si>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</si>
  <si>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</si>
  <si>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</si>
  <si>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</si>
  <si>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</si>
  <si>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</si>
  <si>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</si>
  <si>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</si>
  <si>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</si>
  <si>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</si>
  <si>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</si>
  <si>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</si>
  <si>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</si>
  <si>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</si>
  <si>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</si>
  <si>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</si>
  <si>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Core Infrastructure India Fund Pte Ltd</t>
  </si>
  <si>
    <t>Court Square Capital Lancet Holdings L.P</t>
  </si>
  <si>
    <t>Court Square IV</t>
  </si>
  <si>
    <t>Creandum VI Select</t>
  </si>
  <si>
    <t>CRECH V</t>
  </si>
  <si>
    <t>Crescent Direct Lending III</t>
  </si>
  <si>
    <t>CRUISE.CO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</si>
  <si>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</si>
  <si>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</si>
  <si>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</si>
  <si>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</si>
  <si>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</si>
  <si>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</si>
  <si>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</si>
  <si>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</si>
  <si>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</si>
  <si>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</si>
  <si>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</si>
  <si>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</si>
  <si>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</si>
  <si>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</si>
  <si>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Elatec GmbH</t>
  </si>
  <si>
    <t>Esprit Capital I Fund</t>
  </si>
  <si>
    <t>Euromoney*</t>
  </si>
  <si>
    <t>European Camping Group ECG*</t>
  </si>
  <si>
    <t>Fastmarkets*</t>
  </si>
  <si>
    <t>Fitzgerald Fund US LP</t>
  </si>
  <si>
    <t>Francisco Partners VI</t>
  </si>
  <si>
    <t>Gavea Investment Fund III LP</t>
  </si>
  <si>
    <t>Gavea Investment Fund IV LP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</si>
  <si>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</si>
  <si>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</si>
  <si>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</si>
  <si>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</si>
  <si>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</si>
  <si>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</si>
  <si>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</si>
  <si>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</si>
  <si>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</si>
  <si>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</si>
  <si>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</si>
  <si>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</si>
  <si>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GrafTech Co Invest LP</t>
  </si>
  <si>
    <t>GTCR Fund XII/A&amp;B LP</t>
  </si>
  <si>
    <t>H.I.G. Advantage Buyout Fund, L.P.</t>
  </si>
  <si>
    <t>HarbourVest International V</t>
  </si>
  <si>
    <t>HarbourVest Partners Co-Investment Fund IV L.P.</t>
  </si>
  <si>
    <t>Havea*</t>
  </si>
  <si>
    <t>HBOS Mezzanine Portfolio</t>
  </si>
  <si>
    <t>Horsley Bridge XII Ventures</t>
  </si>
  <si>
    <t>Hunter Acquisition Limited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</si>
  <si>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</si>
  <si>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</si>
  <si>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</si>
  <si>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</si>
  <si>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</si>
  <si>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</si>
  <si>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</si>
  <si>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</si>
  <si>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</si>
  <si>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</si>
  <si>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</si>
  <si>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</si>
  <si>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</si>
  <si>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</si>
  <si>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</si>
  <si>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</si>
  <si>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</si>
  <si>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</si>
  <si>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</si>
  <si>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</si>
  <si>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</si>
  <si>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</si>
  <si>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</si>
  <si>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</si>
  <si>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</si>
  <si>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</si>
  <si>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</si>
  <si>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II LP</t>
  </si>
  <si>
    <t>Klirmark Opportunity Fund IV</t>
  </si>
  <si>
    <t>Klirmark Opportunity Fund LP</t>
  </si>
  <si>
    <t>KSO</t>
  </si>
  <si>
    <t>Lightspeed Venture Partners Select IV, L.P.</t>
  </si>
  <si>
    <t>Lightspeed Venture Partners XIII, L.P.</t>
  </si>
  <si>
    <t>LS POWER FUND IV F2</t>
  </si>
  <si>
    <t>Lytx, Inc.</t>
  </si>
  <si>
    <t>Magna Legal Services</t>
  </si>
  <si>
    <t>MCP V</t>
  </si>
  <si>
    <t>Meridiam Infrastructure Europe III SLP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</si>
  <si>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</si>
  <si>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</si>
  <si>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</si>
  <si>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</si>
  <si>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</si>
  <si>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</si>
  <si>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</si>
  <si>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</si>
  <si>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</si>
  <si>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</si>
  <si>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</si>
  <si>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</si>
  <si>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</si>
  <si>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</si>
  <si>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</si>
  <si>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Pantheon Global Secondary VII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</si>
  <si>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</si>
  <si>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</si>
  <si>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</si>
  <si>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</si>
  <si>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</si>
  <si>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</si>
  <si>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</si>
  <si>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</si>
  <si>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</si>
  <si>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</si>
  <si>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</si>
  <si>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</si>
  <si>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</si>
  <si>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</si>
  <si>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</si>
  <si>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</si>
  <si>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</si>
  <si>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</si>
  <si>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</si>
  <si>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</si>
  <si>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</si>
  <si>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</si>
  <si>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</si>
  <si>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</si>
  <si>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</si>
  <si>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</si>
  <si>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</si>
  <si>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</si>
  <si>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</si>
  <si>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</si>
  <si>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</si>
  <si>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</si>
  <si>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</si>
  <si>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</si>
  <si>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</si>
  <si>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</si>
  <si>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</si>
  <si>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</si>
  <si>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</si>
  <si>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</si>
  <si>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</si>
  <si>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Thor Investment Trust 1</t>
  </si>
  <si>
    <t>Tikehau Direct Lending V</t>
  </si>
  <si>
    <t>TPG Asia VII L.P</t>
  </si>
  <si>
    <t>Trilantic Capital Partners V Europe LP</t>
  </si>
  <si>
    <t>Trilantic Europe VI SCSp</t>
  </si>
  <si>
    <t>U.S. Anesthesia Partners Holdings, Inc.</t>
  </si>
  <si>
    <t>Victoria South American Partners II LP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</si>
  <si>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</si>
  <si>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</si>
  <si>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</si>
  <si>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</si>
  <si>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</si>
  <si>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</si>
  <si>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</si>
  <si>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</si>
  <si>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</si>
  <si>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</si>
  <si>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</si>
  <si>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WHLP Kennedy (A) LP</t>
  </si>
  <si>
    <t>Windjammer Senior Equity Fund V, L.P.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</si>
  <si>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</si>
  <si>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</si>
  <si>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</si>
  <si>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</si>
  <si>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</si>
  <si>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Infinity I China Fund Israel 2 אופ לס</t>
  </si>
  <si>
    <t>50581</t>
  </si>
  <si>
    <t>אופציה על מניה לא סחירה Agritask</t>
  </si>
  <si>
    <t>הגנה ממשלתית מסלול 43</t>
  </si>
  <si>
    <t>₪ / מט"ח</t>
  </si>
  <si>
    <t>C +USD/-ILS 3.675 03-14 (11)</t>
  </si>
  <si>
    <t>10004365</t>
  </si>
  <si>
    <t>P -USD/+ILS 3.6 03-14 (11)</t>
  </si>
  <si>
    <t>10004364</t>
  </si>
  <si>
    <t>10000643</t>
  </si>
  <si>
    <t>או פי סי אנרגיה</t>
  </si>
  <si>
    <t>10000668</t>
  </si>
  <si>
    <t>בזק</t>
  </si>
  <si>
    <t>10000669</t>
  </si>
  <si>
    <t>10000676</t>
  </si>
  <si>
    <t>10000667</t>
  </si>
  <si>
    <t>10000757</t>
  </si>
  <si>
    <t>10000721</t>
  </si>
  <si>
    <t>10000854</t>
  </si>
  <si>
    <t>+ILS/-USD 3.56 22-01-24 (11) -320</t>
  </si>
  <si>
    <t>10001003</t>
  </si>
  <si>
    <t>10003961</t>
  </si>
  <si>
    <t>+ILS/-USD 3.563 22-01-24 (20) -320</t>
  </si>
  <si>
    <t>10013938</t>
  </si>
  <si>
    <t>10001005</t>
  </si>
  <si>
    <t>+ILS/-USD 3.564 22-01-24 (10) -320</t>
  </si>
  <si>
    <t>10003959</t>
  </si>
  <si>
    <t>+ILS/-USD 3.6527 25-01-24 (12) -333</t>
  </si>
  <si>
    <t>10003972</t>
  </si>
  <si>
    <t>+ILS/-USD 3.6606 22-01-24 (10) -359</t>
  </si>
  <si>
    <t>10004093</t>
  </si>
  <si>
    <t>10002605</t>
  </si>
  <si>
    <t>+ILS/-USD 3.6654 23-01-24 (12) -346</t>
  </si>
  <si>
    <t>10000788</t>
  </si>
  <si>
    <t>10013942</t>
  </si>
  <si>
    <t>+ILS/-USD 3.67 22-01-24 (11) -340</t>
  </si>
  <si>
    <t>10013946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</si>
  <si>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</si>
  <si>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</si>
  <si>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</si>
  <si>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</si>
  <si>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</si>
  <si>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</si>
  <si>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</si>
  <si>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</si>
  <si>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 23-01-24 (20) -342</t>
  </si>
  <si>
    <t>10013940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</si>
  <si>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</si>
  <si>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</si>
  <si>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</si>
  <si>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</si>
  <si>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</si>
  <si>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</si>
  <si>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</si>
  <si>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</si>
  <si>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</si>
  <si>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</si>
  <si>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</si>
  <si>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</si>
  <si>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</si>
  <si>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</si>
  <si>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</si>
  <si>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</si>
  <si>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10013976</t>
  </si>
  <si>
    <t>10004046</t>
  </si>
  <si>
    <t>+ILS/-USD 3.7656 21-02-24 (12) -324</t>
  </si>
  <si>
    <t>10013978</t>
  </si>
  <si>
    <t>10004108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</si>
  <si>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</si>
  <si>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</si>
  <si>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</si>
  <si>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</si>
  <si>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</si>
  <si>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</si>
  <si>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10013974</t>
  </si>
  <si>
    <t>+ILS/-USD 3.7691 29-01-24 (20) -309</t>
  </si>
  <si>
    <t>10013971</t>
  </si>
  <si>
    <t>+ILS/-USD 3.7697 25-01-24 (10) -308</t>
  </si>
  <si>
    <t>10000265</t>
  </si>
  <si>
    <t>+ILS/-USD 3.77 28-02-24 (11) -340</t>
  </si>
  <si>
    <t>10000801</t>
  </si>
  <si>
    <t>10004077</t>
  </si>
  <si>
    <t>10013994</t>
  </si>
  <si>
    <t>+ILS/-USD 3.77 28-02-24 (20) -340</t>
  </si>
  <si>
    <t>10013996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</si>
  <si>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</si>
  <si>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</si>
  <si>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</si>
  <si>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</si>
  <si>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</si>
  <si>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</si>
  <si>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</si>
  <si>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</si>
  <si>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</si>
  <si>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</si>
  <si>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</si>
  <si>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10013980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</si>
  <si>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</si>
  <si>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</si>
  <si>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</si>
  <si>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</si>
  <si>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</si>
  <si>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</si>
  <si>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10014010</t>
  </si>
  <si>
    <t>10001880</t>
  </si>
  <si>
    <t>10004122</t>
  </si>
  <si>
    <t>10004693</t>
  </si>
  <si>
    <t>10002624</t>
  </si>
  <si>
    <t>10004105</t>
  </si>
  <si>
    <t>+ILS/-USD 3.777 12-03-24 (20) -330</t>
  </si>
  <si>
    <t>10004112</t>
  </si>
  <si>
    <t>+ILS/-USD 3.78 06-03-24 (11) -331</t>
  </si>
  <si>
    <t>10014008</t>
  </si>
  <si>
    <t>10004102</t>
  </si>
  <si>
    <t>+ILS/-USD 3.78 06-03-24 (12) -331</t>
  </si>
  <si>
    <t>10004100</t>
  </si>
  <si>
    <t>+ILS/-USD 3.78 12-03-24 (11) -330</t>
  </si>
  <si>
    <t>10014013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</si>
  <si>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</si>
  <si>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</si>
  <si>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</si>
  <si>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</si>
  <si>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</si>
  <si>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</si>
  <si>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</si>
  <si>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</si>
  <si>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</si>
  <si>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10013998</t>
  </si>
  <si>
    <t>+ILS/-USD 3.785 29-02-24 (12) -353</t>
  </si>
  <si>
    <t>10004116</t>
  </si>
  <si>
    <t>10014000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</si>
  <si>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</si>
  <si>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</si>
  <si>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</si>
  <si>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</si>
  <si>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</si>
  <si>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</si>
  <si>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</si>
  <si>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</si>
  <si>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</si>
  <si>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</si>
  <si>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</si>
  <si>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</si>
  <si>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</si>
  <si>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</si>
  <si>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</si>
  <si>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10014006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</si>
  <si>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</si>
  <si>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</si>
  <si>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</si>
  <si>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</si>
  <si>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</si>
  <si>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</si>
  <si>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</si>
  <si>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</si>
  <si>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</si>
  <si>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</si>
  <si>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</si>
  <si>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</si>
  <si>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</si>
  <si>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</si>
  <si>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</si>
  <si>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</si>
  <si>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</si>
  <si>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</si>
  <si>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10014004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</si>
  <si>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</si>
  <si>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</si>
  <si>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</si>
  <si>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</si>
  <si>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</si>
  <si>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10013986</t>
  </si>
  <si>
    <t>10000282</t>
  </si>
  <si>
    <t>+ILS/-USD 3.814 26-02-24 (12) -322</t>
  </si>
  <si>
    <t>10013988</t>
  </si>
  <si>
    <t>+ILS/-USD 3.818 22-02-24 (20) -305</t>
  </si>
  <si>
    <t>10004126</t>
  </si>
  <si>
    <t>+USD/-ILS 3.765 21-02-24 (10) -310</t>
  </si>
  <si>
    <t>10000288</t>
  </si>
  <si>
    <t>+USD/-ILS 3.7685 22-01-24 (10) -255</t>
  </si>
  <si>
    <t>10004114</t>
  </si>
  <si>
    <t>+USD/-ILS 3.78 21-02-24 (20) -288</t>
  </si>
  <si>
    <t>10001061</t>
  </si>
  <si>
    <t>+USD/-ILS 3.8055 22-01-24 (10) -235</t>
  </si>
  <si>
    <t>10001057</t>
  </si>
  <si>
    <t>+USD/-ILS 3.8145 21-02-24 (11) -280</t>
  </si>
  <si>
    <t>10014014</t>
  </si>
  <si>
    <t>+ILS/-USD 3.5965 28-05-24 (10) -220</t>
  </si>
  <si>
    <t>10001282</t>
  </si>
  <si>
    <t>+ILS/-USD 3.601 28-05-24 (10) -215</t>
  </si>
  <si>
    <t>10001287</t>
  </si>
  <si>
    <t>+ILS/-USD 3.6019 28-05-24 (10) -201</t>
  </si>
  <si>
    <t>10000532</t>
  </si>
  <si>
    <t>+ILS/-USD 3.6036 28-05-24 (10) -214</t>
  </si>
  <si>
    <t>10000202</t>
  </si>
  <si>
    <t>+ILS/-USD 3.6223 28-05-24 (10) -207</t>
  </si>
  <si>
    <t>10000528</t>
  </si>
  <si>
    <t>10000200</t>
  </si>
  <si>
    <t>+ILS/-USD 3.652 28-05-24 (12) -365</t>
  </si>
  <si>
    <t>10000606</t>
  </si>
  <si>
    <t>10001109</t>
  </si>
  <si>
    <t>10000838</t>
  </si>
  <si>
    <t>10001432</t>
  </si>
  <si>
    <t>+ILS/-USD 3.6536 28-05-24 (10) -344</t>
  </si>
  <si>
    <t>10000463</t>
  </si>
  <si>
    <t>10000416</t>
  </si>
  <si>
    <t>10001434</t>
  </si>
  <si>
    <t>10000213</t>
  </si>
  <si>
    <t>10000683</t>
  </si>
  <si>
    <t>10000168</t>
  </si>
  <si>
    <t>10000855</t>
  </si>
  <si>
    <t>10000608</t>
  </si>
  <si>
    <t>10000191</t>
  </si>
  <si>
    <t>10001943</t>
  </si>
  <si>
    <t>10001906</t>
  </si>
  <si>
    <t>10000512</t>
  </si>
  <si>
    <t>10000840</t>
  </si>
  <si>
    <t>10000249</t>
  </si>
  <si>
    <t>10001275</t>
  </si>
  <si>
    <t>+ILS/-USD 3.656 05-02-24 (10) -35</t>
  </si>
  <si>
    <t>10004159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</si>
  <si>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</si>
  <si>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</si>
  <si>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</si>
  <si>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</si>
  <si>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</si>
  <si>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</si>
  <si>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</si>
  <si>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</si>
  <si>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 23-05-24 (12) -373</t>
  </si>
  <si>
    <t>10014074</t>
  </si>
  <si>
    <t>+ILS/-USD 3.6652 29-05-24 (12) -348</t>
  </si>
  <si>
    <t>10004154</t>
  </si>
  <si>
    <t>10001169</t>
  </si>
  <si>
    <t>10002168</t>
  </si>
  <si>
    <t>+ILS/-USD 3.6655 22-05-24 (10) -370</t>
  </si>
  <si>
    <t>10004343</t>
  </si>
  <si>
    <t>+ILS/-USD 3.6677 28-05-24 (10) -318</t>
  </si>
  <si>
    <t>10000039</t>
  </si>
  <si>
    <t>+ILS/-USD 3.67 23-05-24 (10) -370</t>
  </si>
  <si>
    <t>10014070</t>
  </si>
  <si>
    <t>10000869</t>
  </si>
  <si>
    <t>+ILS/-USD 3.67 23-05-24 (11) -365</t>
  </si>
  <si>
    <t>10001159</t>
  </si>
  <si>
    <t>10014072</t>
  </si>
  <si>
    <t>+ILS/-USD 3.67 23-05-24 (20) -368</t>
  </si>
  <si>
    <t>10001161</t>
  </si>
  <si>
    <t>+ILS/-USD 3.671 16-05-24 (94) -365</t>
  </si>
  <si>
    <t>10004295</t>
  </si>
  <si>
    <t>+ILS/-USD 3.6715 28-05-24 (10) -335</t>
  </si>
  <si>
    <t>10000685</t>
  </si>
  <si>
    <t>+ILS/-USD 3.672 28-05-24 (10) -322</t>
  </si>
  <si>
    <t>10000522</t>
  </si>
  <si>
    <t>10000195</t>
  </si>
  <si>
    <t>+ILS/-USD 3.6725 16-05-24 (12) -375</t>
  </si>
  <si>
    <t>10002655</t>
  </si>
  <si>
    <t>10001144</t>
  </si>
  <si>
    <t>10004151</t>
  </si>
  <si>
    <t>+ILS/-USD 3.6738 16-05-24 (10) -372</t>
  </si>
  <si>
    <t>10000858</t>
  </si>
  <si>
    <t>10004291</t>
  </si>
  <si>
    <t>10004149</t>
  </si>
  <si>
    <t>+ILS/-USD 3.6747 16-05-24 (11) -373</t>
  </si>
  <si>
    <t>10004293</t>
  </si>
  <si>
    <t>10014066</t>
  </si>
  <si>
    <t>10000860</t>
  </si>
  <si>
    <t>+ILS/-USD 3.6756 28-05-24 (10) -339</t>
  </si>
  <si>
    <t>10000520</t>
  </si>
  <si>
    <t>+ILS/-USD 3.6765 28-05-24 (10) -335</t>
  </si>
  <si>
    <t>10000518</t>
  </si>
  <si>
    <t>+ILS/-USD 3.6775 28-05-24 (10) -350</t>
  </si>
  <si>
    <t>10000514</t>
  </si>
  <si>
    <t>10001277</t>
  </si>
  <si>
    <t>+ILS/-USD 3.678 03-06-24 (11) -313</t>
  </si>
  <si>
    <t>10014083</t>
  </si>
  <si>
    <t>+ILS/-USD 3.6793 06-08-24 (10) -522</t>
  </si>
  <si>
    <t>10004708</t>
  </si>
  <si>
    <t>10004156</t>
  </si>
  <si>
    <t>10001908</t>
  </si>
  <si>
    <t>10003372</t>
  </si>
  <si>
    <t>+ILS/-USD 3.6799 16-05-24 (12) -266</t>
  </si>
  <si>
    <t>10002656</t>
  </si>
  <si>
    <t>+ILS/-USD 3.681 03-06-24 (10) -313</t>
  </si>
  <si>
    <t>10004359</t>
  </si>
  <si>
    <t>+ILS/-USD 3.6823 28-05-24 (10) -307</t>
  </si>
  <si>
    <t>10001944</t>
  </si>
  <si>
    <t>+ILS/-USD 3.6827 13-05-24 (11) -373</t>
  </si>
  <si>
    <t>10004285</t>
  </si>
  <si>
    <t>10000856</t>
  </si>
  <si>
    <t>+ILS/-USD 3.684 30-05-24 (12) -310</t>
  </si>
  <si>
    <t>10014080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</si>
  <si>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</si>
  <si>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</si>
  <si>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</si>
  <si>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</si>
  <si>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</si>
  <si>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</si>
  <si>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</si>
  <si>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</si>
  <si>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</si>
  <si>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10014068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</si>
  <si>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</si>
  <si>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</si>
  <si>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</si>
  <si>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</si>
  <si>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</si>
  <si>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</si>
  <si>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</si>
  <si>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</si>
  <si>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</si>
  <si>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</si>
  <si>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</si>
  <si>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</si>
  <si>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10014076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</si>
  <si>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</si>
  <si>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</si>
  <si>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</si>
  <si>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</si>
  <si>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</si>
  <si>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</si>
  <si>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</si>
  <si>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</si>
  <si>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</si>
  <si>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</si>
  <si>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</si>
  <si>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</si>
  <si>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3.7002 05-02-24 (10) -58</t>
  </si>
  <si>
    <t>10002169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</si>
  <si>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</si>
  <si>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</si>
  <si>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</si>
  <si>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</si>
  <si>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</si>
  <si>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</si>
  <si>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</si>
  <si>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</si>
  <si>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</si>
  <si>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</si>
  <si>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</si>
  <si>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</si>
  <si>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</si>
  <si>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</si>
  <si>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</si>
  <si>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</si>
  <si>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</si>
  <si>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</si>
  <si>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</si>
  <si>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10014060</t>
  </si>
  <si>
    <t>10000853</t>
  </si>
  <si>
    <t>+ILS/-USD 3.743 08-05-24 (10) -373</t>
  </si>
  <si>
    <t>10004276</t>
  </si>
  <si>
    <t>+ILS/-USD 3.7431 09-05-24 (12) -369</t>
  </si>
  <si>
    <t>10004281</t>
  </si>
  <si>
    <t>10004705</t>
  </si>
  <si>
    <t>10014062</t>
  </si>
  <si>
    <t>10004146</t>
  </si>
  <si>
    <t>+ILS/-USD 3.744 08-05-24 (12) -376</t>
  </si>
  <si>
    <t>10004270</t>
  </si>
  <si>
    <t>10004144</t>
  </si>
  <si>
    <t>+ILS/-USD 3.7482 09-05-24 (93) -368</t>
  </si>
  <si>
    <t>10014064</t>
  </si>
  <si>
    <t>+ILS/-USD 3.7654 05-02-24 (10) -146</t>
  </si>
  <si>
    <t>10002166</t>
  </si>
  <si>
    <t>+ILS/-USD 3.79 17-04-24 (11) -383</t>
  </si>
  <si>
    <t>10000845</t>
  </si>
  <si>
    <t>+ILS/-USD 3.7918 17-04-24 (12) -382</t>
  </si>
  <si>
    <t>10001132</t>
  </si>
  <si>
    <t>+ILS/-USD 3.793 17-04-24 (20) -383</t>
  </si>
  <si>
    <t>10001134</t>
  </si>
  <si>
    <t>+ILS/-USD 3.796 13-03-24 (12) -340</t>
  </si>
  <si>
    <t>10004129</t>
  </si>
  <si>
    <t>+ILS/-USD 3.806 07-05-24 (12) -400</t>
  </si>
  <si>
    <t>10001139</t>
  </si>
  <si>
    <t>10014058</t>
  </si>
  <si>
    <t>10004268</t>
  </si>
  <si>
    <t>+ILS/-USD 3.81 07-05-24 (10) -398</t>
  </si>
  <si>
    <t>10004266</t>
  </si>
  <si>
    <t>+ILS/-USD 3.81 07-05-24 (11) -397</t>
  </si>
  <si>
    <t>10014056</t>
  </si>
  <si>
    <t>10000849</t>
  </si>
  <si>
    <t>+ILS/-USD 3.81 07-05-24 (20) -397</t>
  </si>
  <si>
    <t>10001141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</si>
  <si>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</si>
  <si>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</si>
  <si>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</si>
  <si>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</si>
  <si>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</si>
  <si>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</si>
  <si>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</si>
  <si>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3.8162 05-02-24 (10) -158</t>
  </si>
  <si>
    <t>10004142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</si>
  <si>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</si>
  <si>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</si>
  <si>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</si>
  <si>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</si>
  <si>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</si>
  <si>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</si>
  <si>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</si>
  <si>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</si>
  <si>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</si>
  <si>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</si>
  <si>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</si>
  <si>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</si>
  <si>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</si>
  <si>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</si>
  <si>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</si>
  <si>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10014054</t>
  </si>
  <si>
    <t>+ILS/-USD 3.85 05-02-24 (10) -200</t>
  </si>
  <si>
    <t>10002726</t>
  </si>
  <si>
    <t>+ILS/-USD 3.8538 05-02-24 (10) -232</t>
  </si>
  <si>
    <t>10002724</t>
  </si>
  <si>
    <t>+ILS/-USD 3.8652 08-02-24 (12) -248</t>
  </si>
  <si>
    <t>10001125</t>
  </si>
  <si>
    <t>10004229</t>
  </si>
  <si>
    <t>10004141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</si>
  <si>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</si>
  <si>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</si>
  <si>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</si>
  <si>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</si>
  <si>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</si>
  <si>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</si>
  <si>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</si>
  <si>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10003368</t>
  </si>
  <si>
    <t>+ILS/-USD 3.917 14-02-24 (11) -315</t>
  </si>
  <si>
    <t>+ILS/-USD 3.92 14-02-24 (12) -314</t>
  </si>
  <si>
    <t>10002631</t>
  </si>
  <si>
    <t>10001886</t>
  </si>
  <si>
    <t>+ILS/-USD 3.923 25-01-24 (20) -281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</si>
  <si>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</si>
  <si>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</si>
  <si>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</si>
  <si>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</si>
  <si>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</si>
  <si>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</si>
  <si>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</si>
  <si>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</si>
  <si>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</si>
  <si>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</si>
  <si>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</si>
  <si>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</si>
  <si>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</si>
  <si>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</si>
  <si>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</si>
  <si>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</si>
  <si>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</si>
  <si>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</si>
  <si>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</si>
  <si>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</si>
  <si>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</si>
  <si>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10014019</t>
  </si>
  <si>
    <t>10000819</t>
  </si>
  <si>
    <t>+ILS/-USD 3.96 17-01-24 (12) -292</t>
  </si>
  <si>
    <t>10002635</t>
  </si>
  <si>
    <t>+ILS/-USD 3.96 17-01-24 (20) -292</t>
  </si>
  <si>
    <t>10014021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</si>
  <si>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</si>
  <si>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</si>
  <si>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</si>
  <si>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</si>
  <si>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</si>
  <si>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</si>
  <si>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(12) -384</t>
  </si>
  <si>
    <t>10001900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</si>
  <si>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</si>
  <si>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</si>
  <si>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</si>
  <si>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</si>
  <si>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</si>
  <si>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</si>
  <si>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</si>
  <si>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10014023</t>
  </si>
  <si>
    <t>10000823</t>
  </si>
  <si>
    <t>+ILS/-USD 3.99 08-02-24 (12) -338</t>
  </si>
  <si>
    <t>10014025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</si>
  <si>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</si>
  <si>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</si>
  <si>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</si>
  <si>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</si>
  <si>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</si>
  <si>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</si>
  <si>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</si>
  <si>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3.994 08-02-24 (10) -332</t>
  </si>
  <si>
    <t>10001889</t>
  </si>
  <si>
    <t>10002637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</si>
  <si>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</si>
  <si>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</si>
  <si>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</si>
  <si>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</si>
  <si>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</si>
  <si>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</si>
  <si>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</si>
  <si>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</si>
  <si>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</si>
  <si>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</si>
  <si>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</si>
  <si>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</si>
  <si>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</si>
  <si>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</si>
  <si>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10014029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</si>
  <si>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</si>
  <si>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</si>
  <si>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</si>
  <si>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</si>
  <si>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</si>
  <si>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</si>
  <si>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10004702</t>
  </si>
  <si>
    <t>10001898</t>
  </si>
  <si>
    <t>+ILS/-USD 4.0235 07-02-24 (20) -305</t>
  </si>
  <si>
    <t>10014032</t>
  </si>
  <si>
    <t>10000129</t>
  </si>
  <si>
    <t>+ILS/-USD 4.028 07-02-24 (11) -310</t>
  </si>
  <si>
    <t>10014027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</si>
  <si>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</si>
  <si>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</si>
  <si>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</si>
  <si>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</si>
  <si>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</si>
  <si>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</si>
  <si>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</si>
  <si>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</si>
  <si>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10014034</t>
  </si>
  <si>
    <t>+ILS/-USD 4.0342 06-02-24 (20) -298</t>
  </si>
  <si>
    <t>10001117</t>
  </si>
  <si>
    <t>+ILS/-USD 4.035 06-02-24 (98) -300</t>
  </si>
  <si>
    <t>10004209</t>
  </si>
  <si>
    <t>+ILS/-USD 4.05 05-02-24 (10) -277</t>
  </si>
  <si>
    <t>10004700</t>
  </si>
  <si>
    <t>10004136</t>
  </si>
  <si>
    <t>10003366</t>
  </si>
  <si>
    <t>10001895</t>
  </si>
  <si>
    <t>+USD/-ILS 3.592 28-05-24 (10) -190</t>
  </si>
  <si>
    <t>10000530</t>
  </si>
  <si>
    <t>+USD/-ILS 3.6 28-05-24 (10) -190</t>
  </si>
  <si>
    <t>10000543</t>
  </si>
  <si>
    <t>+USD/-ILS 3.6038 28-05-24 (10) -202</t>
  </si>
  <si>
    <t>10000541</t>
  </si>
  <si>
    <t>+USD/-ILS 3.6048 28-05-24 (10) -202</t>
  </si>
  <si>
    <t>10000542</t>
  </si>
  <si>
    <t>+USD/-ILS 3.6215 08-02-24 (12) -35</t>
  </si>
  <si>
    <t>10001178</t>
  </si>
  <si>
    <t>+USD/-ILS 3.6223 28-05-24 (10) -207</t>
  </si>
  <si>
    <t>10001278</t>
  </si>
  <si>
    <t>+USD/-ILS 3.623 24-01-24 (12) -20</t>
  </si>
  <si>
    <t>10001176</t>
  </si>
  <si>
    <t>+USD/-ILS 3.6371 28-05-24 (10) -224</t>
  </si>
  <si>
    <t>+USD/-ILS 3.6536 28-05-24 (10) -344</t>
  </si>
  <si>
    <t>10000312</t>
  </si>
  <si>
    <t>10000523</t>
  </si>
  <si>
    <t>10001037</t>
  </si>
  <si>
    <t>10000117</t>
  </si>
  <si>
    <t>10001111</t>
  </si>
  <si>
    <t>10000037</t>
  </si>
  <si>
    <t>+USD/-ILS 3.656 05-02-24 (10) -35</t>
  </si>
  <si>
    <t>10004710</t>
  </si>
  <si>
    <t>+USD/-ILS 3.672 28-05-24 (10) -310</t>
  </si>
  <si>
    <t>10000529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</si>
  <si>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</si>
  <si>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</si>
  <si>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</si>
  <si>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</si>
  <si>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</si>
  <si>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</si>
  <si>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 28-05-24 (10) -320</t>
  </si>
  <si>
    <t>10000609</t>
  </si>
  <si>
    <t>10000519</t>
  </si>
  <si>
    <t>10000193</t>
  </si>
  <si>
    <t>+USD/-ILS 3.6755 21-02-24 (10) -135</t>
  </si>
  <si>
    <t>10000328</t>
  </si>
  <si>
    <t>+USD/-ILS 3.6793 06-08-24 (10) -522</t>
  </si>
  <si>
    <t>10002729</t>
  </si>
  <si>
    <t>+USD/-ILS 3.681 25-01-24 (10) -80</t>
  </si>
  <si>
    <t>10000326</t>
  </si>
  <si>
    <t>+USD/-ILS 3.6817 28-05-24 (10) -298</t>
  </si>
  <si>
    <t>+USD/-ILS 3.6835 28-05-24 (10) -265</t>
  </si>
  <si>
    <t>10000534</t>
  </si>
  <si>
    <t>+USD/-ILS 3.6875 28-05-24 (10) -295</t>
  </si>
  <si>
    <t>10000531</t>
  </si>
  <si>
    <t>+USD/-ILS 3.6895 28-05-24 (10) -330</t>
  </si>
  <si>
    <t>10000517</t>
  </si>
  <si>
    <t>10000038</t>
  </si>
  <si>
    <t>10000192</t>
  </si>
  <si>
    <t>10000313</t>
  </si>
  <si>
    <t>+USD/-ILS 3.694 28-05-24 (10) -320</t>
  </si>
  <si>
    <t>10000525</t>
  </si>
  <si>
    <t>+USD/-ILS 3.6982 21-02-24 (10) -153</t>
  </si>
  <si>
    <t>10000317</t>
  </si>
  <si>
    <t>+USD/-ILS 3.7671 05-02-24 (10) -134</t>
  </si>
  <si>
    <t>10004147</t>
  </si>
  <si>
    <t>+USD/-ILS 3.8478 05-02-24 (10) -187</t>
  </si>
  <si>
    <t>10002160</t>
  </si>
  <si>
    <t>+USD/-ILS 3.8589 07-02-24 (10) -192</t>
  </si>
  <si>
    <t>10000310</t>
  </si>
  <si>
    <t>+USD/-ILS 3.9985 08-02-24 (10) -245</t>
  </si>
  <si>
    <t>10002647</t>
  </si>
  <si>
    <t>+USD/-ILS 4.0005 25-01-24 (10) -215</t>
  </si>
  <si>
    <t>10000309</t>
  </si>
  <si>
    <t>+USD/-ILS 4.016 22-01-24 (10) -200</t>
  </si>
  <si>
    <t>10002646</t>
  </si>
  <si>
    <t>+USD/-ILS 4.0413 25-01-24 (10) -242</t>
  </si>
  <si>
    <t>10000307</t>
  </si>
  <si>
    <t>+USD/-ILS 4.05 05-02-24 (10) -277</t>
  </si>
  <si>
    <t>10002157</t>
  </si>
  <si>
    <t>10002722</t>
  </si>
  <si>
    <t>+USD/-ILS 4.0557 26-02-24 (10) -318</t>
  </si>
  <si>
    <t>10014039</t>
  </si>
  <si>
    <t>+USD/-ILS 4.0661 22-01-24 (10) -214</t>
  </si>
  <si>
    <t>10002645</t>
  </si>
  <si>
    <t>+USD/-EUR 1.11079 10-01-24 (10) +112.9</t>
  </si>
  <si>
    <t>10000253</t>
  </si>
  <si>
    <t>10003867</t>
  </si>
  <si>
    <t>10003336</t>
  </si>
  <si>
    <t>10000979</t>
  </si>
  <si>
    <t>10004065</t>
  </si>
  <si>
    <t>10013890</t>
  </si>
  <si>
    <t>+USD/-EUR 1.11079 10-01-24 (20) +112.9</t>
  </si>
  <si>
    <t>10013894</t>
  </si>
  <si>
    <t>+USD/-EUR 1.1108 10-01-24 (12) +113</t>
  </si>
  <si>
    <t>10004067</t>
  </si>
  <si>
    <t>10001842</t>
  </si>
  <si>
    <t>10002117</t>
  </si>
  <si>
    <t>10013892</t>
  </si>
  <si>
    <t>10004660</t>
  </si>
  <si>
    <t>10002584</t>
  </si>
  <si>
    <t>+AUD/-USD 0.641715 16-01-24 (10) +30.15</t>
  </si>
  <si>
    <t>10000455</t>
  </si>
  <si>
    <t>10000210</t>
  </si>
  <si>
    <t>10000242</t>
  </si>
  <si>
    <t>10000405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</si>
  <si>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</si>
  <si>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</si>
  <si>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</si>
  <si>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</si>
  <si>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</si>
  <si>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</si>
  <si>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</si>
  <si>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</si>
  <si>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+AUD/-USD 0.65415 16-01-24 (12) +33.5</t>
  </si>
  <si>
    <t>10001871</t>
  </si>
  <si>
    <t>10002143</t>
  </si>
  <si>
    <t>10001251</t>
  </si>
  <si>
    <t>+AUD/-USD 0.67875 16-01-24 (12) +37.5</t>
  </si>
  <si>
    <t>10002604</t>
  </si>
  <si>
    <t>+AUD/-USD 0.6789 16-01-24 (10) +37</t>
  </si>
  <si>
    <t>10004675</t>
  </si>
  <si>
    <t>+CAD/-USD 1.3176 22-01-24 (10) -33</t>
  </si>
  <si>
    <t>10001199</t>
  </si>
  <si>
    <t>10001887</t>
  </si>
  <si>
    <t>+CAD/-USD 1.34218 22-01-24 (11) -33.2</t>
  </si>
  <si>
    <t>10013964</t>
  </si>
  <si>
    <t>+CAD/-USD 1.3422 22-01-24 (10) -33</t>
  </si>
  <si>
    <t>10013965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</si>
  <si>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</si>
  <si>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</si>
  <si>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</si>
  <si>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</si>
  <si>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</si>
  <si>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</si>
  <si>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+EUR/-USD 1.1099 13-02-24 (10) +109</t>
  </si>
  <si>
    <t>10001019</t>
  </si>
  <si>
    <t>10000382</t>
  </si>
  <si>
    <t>10000077</t>
  </si>
  <si>
    <t>10000140</t>
  </si>
  <si>
    <t>10000024</t>
  </si>
  <si>
    <t>+EUR/-USD 1.1308 18-01-24 (10) +102</t>
  </si>
  <si>
    <t>10002691</t>
  </si>
  <si>
    <t>+GBP/-USD 1.25785 11-03-24 (10) +2.5</t>
  </si>
  <si>
    <t>10001031</t>
  </si>
  <si>
    <t>+GBP/-USD 1.26596 11-03-24 (12) -0.4</t>
  </si>
  <si>
    <t>10003349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</si>
  <si>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</si>
  <si>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</si>
  <si>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</si>
  <si>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</si>
  <si>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</si>
  <si>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10001240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</si>
  <si>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</si>
  <si>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</si>
  <si>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</si>
  <si>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</si>
  <si>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</si>
  <si>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</si>
  <si>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</si>
  <si>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</si>
  <si>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</si>
  <si>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144.72 16-01-24 (10) -286</t>
  </si>
  <si>
    <t>10001915</t>
  </si>
  <si>
    <t>10000661</t>
  </si>
  <si>
    <t>+JPY/-USD 145.165 16-01-24 (12) -284.5</t>
  </si>
  <si>
    <t>10004103</t>
  </si>
  <si>
    <t>+JPY/-USD 145.22 16-01-24 (20) -285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</si>
  <si>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</si>
  <si>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</si>
  <si>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</si>
  <si>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</si>
  <si>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</si>
  <si>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</si>
  <si>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0.6414 16-01-24 (10) +29</t>
  </si>
  <si>
    <t>10000432</t>
  </si>
  <si>
    <t>+USD/-AUD 0.6444 16-01-24 (12) +29</t>
  </si>
  <si>
    <t>10002620</t>
  </si>
  <si>
    <t>+USD/-AUD 0.64493 16-01-24 (10) +34.3</t>
  </si>
  <si>
    <t>10004014</t>
  </si>
  <si>
    <t>+USD/-AUD 0.64637 16-01-24 (10) +28.7</t>
  </si>
  <si>
    <t>+USD/-AUD 0.651 16-01-24 (10) +32</t>
  </si>
  <si>
    <t>10000452</t>
  </si>
  <si>
    <t>10000238</t>
  </si>
  <si>
    <t>10000402</t>
  </si>
  <si>
    <t>10000207</t>
  </si>
  <si>
    <t>+USD/-AUD 0.6511 16-01-24 (10) +33</t>
  </si>
  <si>
    <t>10001910</t>
  </si>
  <si>
    <t>10000152</t>
  </si>
  <si>
    <t>10000656</t>
  </si>
  <si>
    <t>10001235</t>
  </si>
  <si>
    <t>+USD/-AUD 0.67875 16-01-24 (12) +37.5</t>
  </si>
  <si>
    <t>10004092</t>
  </si>
  <si>
    <t>10001244</t>
  </si>
  <si>
    <t>+USD/-AUD 0.6789 16-01-24 (10) +37</t>
  </si>
  <si>
    <t>10001858</t>
  </si>
  <si>
    <t>+USD/-AUD 0.68645 16-01-24 (12) +34.5</t>
  </si>
  <si>
    <t>10001854</t>
  </si>
  <si>
    <t>10000807</t>
  </si>
  <si>
    <t>10001391</t>
  </si>
  <si>
    <t>10004085</t>
  </si>
  <si>
    <t>10001079</t>
  </si>
  <si>
    <t>10002128</t>
  </si>
  <si>
    <t>10002598</t>
  </si>
  <si>
    <t>10013928</t>
  </si>
  <si>
    <t>10000576</t>
  </si>
  <si>
    <t>10001236</t>
  </si>
  <si>
    <t>+USD/-AUD 0.68695 16-01-24 (10) +34.5</t>
  </si>
  <si>
    <t>10000574</t>
  </si>
  <si>
    <t>10000015</t>
  </si>
  <si>
    <t>10000398</t>
  </si>
  <si>
    <t>10004083</t>
  </si>
  <si>
    <t>10004673</t>
  </si>
  <si>
    <t>10001852</t>
  </si>
  <si>
    <t>10000235</t>
  </si>
  <si>
    <t>10001077</t>
  </si>
  <si>
    <t>10000447</t>
  </si>
  <si>
    <t>10001389</t>
  </si>
  <si>
    <t>+USD/-CAD 1.30937 22-01-24 (10) -33.3</t>
  </si>
  <si>
    <t>10003942</t>
  </si>
  <si>
    <t>10000632</t>
  </si>
  <si>
    <t>10001191</t>
  </si>
  <si>
    <t>10001393</t>
  </si>
  <si>
    <t>10002693</t>
  </si>
  <si>
    <t>10013930</t>
  </si>
  <si>
    <t>10000137</t>
  </si>
  <si>
    <t>10000296</t>
  </si>
  <si>
    <t>+USD/-CAD 1.30967 22-01-24 (11) -33.3</t>
  </si>
  <si>
    <t>10013932</t>
  </si>
  <si>
    <t>10003944</t>
  </si>
  <si>
    <t>+USD/-CAD 1.30967 22-01-24 (20) -33.3</t>
  </si>
  <si>
    <t>10013934</t>
  </si>
  <si>
    <t>+USD/-CAD 1.31013 22-01-24 (12) -33.7</t>
  </si>
  <si>
    <t>10003946</t>
  </si>
  <si>
    <t>+USD/-CAD 1.3424 22-01-24 (10) -32</t>
  </si>
  <si>
    <t>10000403</t>
  </si>
  <si>
    <t>10000453</t>
  </si>
  <si>
    <t>10000239</t>
  </si>
  <si>
    <t>10000208</t>
  </si>
  <si>
    <t>+USD/-CAD 1.34945 22-01-24 (10) -30.5</t>
  </si>
  <si>
    <t>10000154</t>
  </si>
  <si>
    <t>10000397</t>
  </si>
  <si>
    <t>+USD/-EUR 1.0566 18-01-24 (10) +57</t>
  </si>
  <si>
    <t>10002150</t>
  </si>
  <si>
    <t>+USD/-EUR 1.05772 13-02-24 (10) +68.2</t>
  </si>
  <si>
    <t>10001242</t>
  </si>
  <si>
    <t>10000458</t>
  </si>
  <si>
    <t>10000412</t>
  </si>
  <si>
    <t>10000592</t>
  </si>
  <si>
    <t>10000665</t>
  </si>
  <si>
    <t>10001414</t>
  </si>
  <si>
    <t>10000303</t>
  </si>
  <si>
    <t>10000824</t>
  </si>
  <si>
    <t>10001916</t>
  </si>
  <si>
    <t>10000245</t>
  </si>
  <si>
    <t>10001029</t>
  </si>
  <si>
    <t>10000155</t>
  </si>
  <si>
    <t>+USD/-EUR 1.0598 25-03-24 (10) +89</t>
  </si>
  <si>
    <t>10004694</t>
  </si>
  <si>
    <t>10003361</t>
  </si>
  <si>
    <t>10001261</t>
  </si>
  <si>
    <t>10001883</t>
  </si>
  <si>
    <t>+USD/-EUR 1.0609 10-01-24 (12) +54</t>
  </si>
  <si>
    <t>10002149</t>
  </si>
  <si>
    <t>10001882</t>
  </si>
  <si>
    <t>10002627</t>
  </si>
  <si>
    <t>+USD/-EUR 1.0625 13-02-24 (12) +70</t>
  </si>
  <si>
    <t>10001411</t>
  </si>
  <si>
    <t>10000591</t>
  </si>
  <si>
    <t>10001260</t>
  </si>
  <si>
    <t>10000822</t>
  </si>
  <si>
    <t>+USD/-EUR 1.06675 04-03-24 (10) +79.5</t>
  </si>
  <si>
    <t>+USD/-EUR 1.067 04-03-24 (12) +79</t>
  </si>
  <si>
    <t>10004113</t>
  </si>
  <si>
    <t>+USD/-EUR 1.07292 13-02-24 (10) +73.2</t>
  </si>
  <si>
    <t>10000664</t>
  </si>
  <si>
    <t>+USD/-EUR 1.07355 13-02-24 (10) +72.5</t>
  </si>
  <si>
    <t>10001241</t>
  </si>
  <si>
    <t>10000410</t>
  </si>
  <si>
    <t>10001914</t>
  </si>
  <si>
    <t>10000244</t>
  </si>
  <si>
    <t>10000457</t>
  </si>
  <si>
    <t>10000818</t>
  </si>
  <si>
    <t>10001409</t>
  </si>
  <si>
    <t>10001027</t>
  </si>
  <si>
    <t>+USD/-EUR 1.0755 25-03-24 (10) +92</t>
  </si>
  <si>
    <t>10003360</t>
  </si>
  <si>
    <t>10002708</t>
  </si>
  <si>
    <t>+USD/-EUR 1.08002 13-02-24 (12) +88.2</t>
  </si>
  <si>
    <t>10001408</t>
  </si>
  <si>
    <t>+USD/-EUR 1.08135 04-03-24 (12) +95.5</t>
  </si>
  <si>
    <t>10004073</t>
  </si>
  <si>
    <t>10013992</t>
  </si>
  <si>
    <t>10004687</t>
  </si>
  <si>
    <t>+USD/-EUR 1.08155 04-03-24 (11) +95.5</t>
  </si>
  <si>
    <t>10004071</t>
  </si>
  <si>
    <t>10013990</t>
  </si>
  <si>
    <t>+USD/-EUR 1.08159 18-03-24 (12) +105.9</t>
  </si>
  <si>
    <t>10013984</t>
  </si>
  <si>
    <t>10001876</t>
  </si>
  <si>
    <t>10002618</t>
  </si>
  <si>
    <t>10001256</t>
  </si>
  <si>
    <t>10004685</t>
  </si>
  <si>
    <t>10002146</t>
  </si>
  <si>
    <t>+USD/-EUR 1.0816 18-03-24 (11) +106</t>
  </si>
  <si>
    <t>10004060</t>
  </si>
  <si>
    <t>+USD/-EUR 1.08165 04-03-24 (10) +95.5</t>
  </si>
  <si>
    <t>10001043</t>
  </si>
  <si>
    <t>10000284</t>
  </si>
  <si>
    <t>+USD/-EUR 1.0818 18-03-24 (10) +106</t>
  </si>
  <si>
    <t>10001874</t>
  </si>
  <si>
    <t>10004058</t>
  </si>
  <si>
    <t>10001254</t>
  </si>
  <si>
    <t>10013982</t>
  </si>
  <si>
    <t>10003359</t>
  </si>
  <si>
    <t>10004683</t>
  </si>
  <si>
    <t>10002616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</si>
  <si>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</si>
  <si>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</si>
  <si>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</si>
  <si>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</si>
  <si>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</si>
  <si>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10014002</t>
  </si>
  <si>
    <t>10001258</t>
  </si>
  <si>
    <t>10002622</t>
  </si>
  <si>
    <t>10004090</t>
  </si>
  <si>
    <t>10001049</t>
  </si>
  <si>
    <t>10001878</t>
  </si>
  <si>
    <t>10004691</t>
  </si>
  <si>
    <t>+USD/-EUR 1.08345 25-03-24 (20) +98.5</t>
  </si>
  <si>
    <t>10001051</t>
  </si>
  <si>
    <t>+USD/-EUR 1.0835 25-03-24 (12) +98</t>
  </si>
  <si>
    <t>+USD/-EUR 1.0885 18-01-24 (10) +82</t>
  </si>
  <si>
    <t>10001868</t>
  </si>
  <si>
    <t>10002702</t>
  </si>
  <si>
    <t>+USD/-EUR 1.09012 13-02-24 (10) +98.2</t>
  </si>
  <si>
    <t>10000240</t>
  </si>
  <si>
    <t>+USD/-EUR 1.0919 27-02-24 (10) +106</t>
  </si>
  <si>
    <t>10004011</t>
  </si>
  <si>
    <t>+USD/-EUR 1.09602 13-02-24 (10) +99.2</t>
  </si>
  <si>
    <t>10001227</t>
  </si>
  <si>
    <t>+USD/-EUR 1.0975 13-02-24 (10) +91</t>
  </si>
  <si>
    <t>10001912</t>
  </si>
  <si>
    <t>+USD/-EUR 1.1099 13-02-24 (10) +109</t>
  </si>
  <si>
    <t>10000850</t>
  </si>
  <si>
    <t>10000581</t>
  </si>
  <si>
    <t>10001401</t>
  </si>
  <si>
    <t>10000145</t>
  </si>
  <si>
    <t>10001891</t>
  </si>
  <si>
    <t>10000237</t>
  </si>
  <si>
    <t>10001086</t>
  </si>
  <si>
    <t>10001205</t>
  </si>
  <si>
    <t>10000451</t>
  </si>
  <si>
    <t>10000401</t>
  </si>
  <si>
    <t>10000206</t>
  </si>
  <si>
    <t>10000642</t>
  </si>
  <si>
    <t>10000812</t>
  </si>
  <si>
    <t>+USD/-EUR 1.1099 13-02-24 (12) +109</t>
  </si>
  <si>
    <t>10000810</t>
  </si>
  <si>
    <t>10000579</t>
  </si>
  <si>
    <t>10001399</t>
  </si>
  <si>
    <t>10001084</t>
  </si>
  <si>
    <t>+USD/-EUR 1.11325 27-02-24 (11) +110.5</t>
  </si>
  <si>
    <t>10013955</t>
  </si>
  <si>
    <t>+USD/-EUR 1.11352 27-02-24 (10) +111</t>
  </si>
  <si>
    <t>10004097</t>
  </si>
  <si>
    <t>10001860</t>
  </si>
  <si>
    <t>10004677</t>
  </si>
  <si>
    <t>+USD/-EUR 1.11355 18-01-24 (10) +97.5</t>
  </si>
  <si>
    <t>10002697</t>
  </si>
  <si>
    <t>10002607</t>
  </si>
  <si>
    <t>+USD/-EUR 1.11501 27-02-24 (20) +110.1</t>
  </si>
  <si>
    <t>10003983</t>
  </si>
  <si>
    <t>10013959</t>
  </si>
  <si>
    <t>10001021</t>
  </si>
  <si>
    <t>+USD/-EUR 1.1158 18-01-24 (10) +98</t>
  </si>
  <si>
    <t>10002132</t>
  </si>
  <si>
    <t>10001856</t>
  </si>
  <si>
    <t>+USD/-EUR 1.11605 27-02-24 (12) +110.5</t>
  </si>
  <si>
    <t>10013957</t>
  </si>
  <si>
    <t>10004099</t>
  </si>
  <si>
    <t>10002610</t>
  </si>
  <si>
    <t>10001246</t>
  </si>
  <si>
    <t>10004679</t>
  </si>
  <si>
    <t>+USD/-EUR 1.1167 18-01-24 (10) +100</t>
  </si>
  <si>
    <t>10004091</t>
  </si>
  <si>
    <t>10002603</t>
  </si>
  <si>
    <t>10001857</t>
  </si>
  <si>
    <t>10001243</t>
  </si>
  <si>
    <t>10004674</t>
  </si>
  <si>
    <t>10002133</t>
  </si>
  <si>
    <t>+USD/-EUR 1.1168 18-01-24 (20) +100</t>
  </si>
  <si>
    <t>10013945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</si>
  <si>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</si>
  <si>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</si>
  <si>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</si>
  <si>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</si>
  <si>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</si>
  <si>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</si>
  <si>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</si>
  <si>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10013944</t>
  </si>
  <si>
    <t>10001007</t>
  </si>
  <si>
    <t>+USD/-EUR 1.1308 18-01-24 (10) +102</t>
  </si>
  <si>
    <t>10002596</t>
  </si>
  <si>
    <t>10002126</t>
  </si>
  <si>
    <t>10004671</t>
  </si>
  <si>
    <t>10003935</t>
  </si>
  <si>
    <t>10001001</t>
  </si>
  <si>
    <t>10001850</t>
  </si>
  <si>
    <t>10004081</t>
  </si>
  <si>
    <t>10001234</t>
  </si>
  <si>
    <t>+USD/-EUR 1.1308 18-01-24 (20) +102</t>
  </si>
  <si>
    <t>10003939</t>
  </si>
  <si>
    <t>+USD/-EUR 1.1312 18-01-24 (12) +102</t>
  </si>
  <si>
    <t>10003937</t>
  </si>
  <si>
    <t>10013926</t>
  </si>
  <si>
    <t>+USD/-GBP 1.21621 11-01-24 (10) +9.1</t>
  </si>
  <si>
    <t>10000593</t>
  </si>
  <si>
    <t>10000413</t>
  </si>
  <si>
    <t>10000459</t>
  </si>
  <si>
    <t>10001095</t>
  </si>
  <si>
    <t>10001917</t>
  </si>
  <si>
    <t>10000825</t>
  </si>
  <si>
    <t>+USD/-GBP 1.21654 11-03-24 (10) +12.4</t>
  </si>
  <si>
    <t>10004695</t>
  </si>
  <si>
    <t>10002629</t>
  </si>
  <si>
    <t>10002151</t>
  </si>
  <si>
    <t>10001262</t>
  </si>
  <si>
    <t>10001884</t>
  </si>
  <si>
    <t>+USD/-GBP 1.22007 11-03-24 (11) +13.7</t>
  </si>
  <si>
    <t>+USD/-GBP 1.268895 20-02-24 (11) -3.05</t>
  </si>
  <si>
    <t>10013967</t>
  </si>
  <si>
    <t>10003989</t>
  </si>
  <si>
    <t>+USD/-GBP 1.269 20-02-24 (12) -3.2</t>
  </si>
  <si>
    <t>10003991</t>
  </si>
  <si>
    <t>10001250</t>
  </si>
  <si>
    <t>10001866</t>
  </si>
  <si>
    <t>10013969</t>
  </si>
  <si>
    <t>+USD/-GBP 1.2692 11-03-24 (10) +1</t>
  </si>
  <si>
    <t>10013961</t>
  </si>
  <si>
    <t>10002612</t>
  </si>
  <si>
    <t>10001248</t>
  </si>
  <si>
    <t>10001023</t>
  </si>
  <si>
    <t>10001862</t>
  </si>
  <si>
    <t>10002140</t>
  </si>
  <si>
    <t>10003343</t>
  </si>
  <si>
    <t>+USD/-GBP 1.2692 20-02-24 (10) -3</t>
  </si>
  <si>
    <t>10001864</t>
  </si>
  <si>
    <t>10002700</t>
  </si>
  <si>
    <t>10003345</t>
  </si>
  <si>
    <t>10003987</t>
  </si>
  <si>
    <t>10000852</t>
  </si>
  <si>
    <t>10002142</t>
  </si>
  <si>
    <t>10004681</t>
  </si>
  <si>
    <t>10002614</t>
  </si>
  <si>
    <t>+USD/-GBP 1.2694 11-03-24 (12) +1</t>
  </si>
  <si>
    <t>10003341</t>
  </si>
  <si>
    <t>10004101</t>
  </si>
  <si>
    <t>+USD/-GBP 1.2696 11-03-24 (20) +1</t>
  </si>
  <si>
    <t>10013963</t>
  </si>
  <si>
    <t>+USD/-GBP 1.27056 11-01-24 (10) -12.4</t>
  </si>
  <si>
    <t>10001188</t>
  </si>
  <si>
    <t>10000993</t>
  </si>
  <si>
    <t>10001012</t>
  </si>
  <si>
    <t>10003888</t>
  </si>
  <si>
    <t>10001074</t>
  </si>
  <si>
    <t>10001386</t>
  </si>
  <si>
    <t>10000233</t>
  </si>
  <si>
    <t>10000445</t>
  </si>
  <si>
    <t>10000848</t>
  </si>
  <si>
    <t>10000572</t>
  </si>
  <si>
    <t>10000396</t>
  </si>
  <si>
    <t>+USD/-GBP 1.27077 11-01-24 (12) -13.3</t>
  </si>
  <si>
    <t>10001072</t>
  </si>
  <si>
    <t>10001384</t>
  </si>
  <si>
    <t>10003886</t>
  </si>
  <si>
    <t>10000570</t>
  </si>
  <si>
    <t>+USD/-GBP 1.2711 11-01-24 (11) -13</t>
  </si>
  <si>
    <t>10003884</t>
  </si>
  <si>
    <t>+USD/-GBP 1.29182 11-01-24 (10) -0.8</t>
  </si>
  <si>
    <t>10001888</t>
  </si>
  <si>
    <t>10000143</t>
  </si>
  <si>
    <t>10000640</t>
  </si>
  <si>
    <t>10001200</t>
  </si>
  <si>
    <t>+USD/-JPY 135.582 16-01-24 (12) -391.8</t>
  </si>
  <si>
    <t>10002600</t>
  </si>
  <si>
    <t>10003339</t>
  </si>
  <si>
    <t>10001238</t>
  </si>
  <si>
    <t>10002130</t>
  </si>
  <si>
    <t>10013936</t>
  </si>
  <si>
    <t>+USD/-JPY 135.623 16-01-24 (10) -393.5</t>
  </si>
  <si>
    <t>10000298</t>
  </si>
  <si>
    <t>10002695</t>
  </si>
  <si>
    <t>10000634</t>
  </si>
  <si>
    <t>10002602</t>
  </si>
  <si>
    <t>10000065</t>
  </si>
  <si>
    <t>10001016</t>
  </si>
  <si>
    <t>10000123</t>
  </si>
  <si>
    <t>10001193</t>
  </si>
  <si>
    <t>10004087</t>
  </si>
  <si>
    <t>10001081</t>
  </si>
  <si>
    <t>10001395</t>
  </si>
  <si>
    <t>10000139</t>
  </si>
  <si>
    <t>10000354</t>
  </si>
  <si>
    <t>10000020</t>
  </si>
  <si>
    <t>10000204</t>
  </si>
  <si>
    <t>+USD/-JPY 138.6 16-01-24 (10) -368</t>
  </si>
  <si>
    <t>10000142</t>
  </si>
  <si>
    <t>10000384</t>
  </si>
  <si>
    <t>+USD/-JPY 139.172 16-01-24 (10) -377</t>
  </si>
  <si>
    <t>10003976</t>
  </si>
  <si>
    <t>10000138</t>
  </si>
  <si>
    <t>+USD/-JPY 139.81 16-01-24 (10) -366</t>
  </si>
  <si>
    <t>10001897</t>
  </si>
  <si>
    <t>10000390</t>
  </si>
  <si>
    <t>+USD/-JPY 141.43 16-01-24 (10) -360</t>
  </si>
  <si>
    <t>10001220</t>
  </si>
  <si>
    <t>+USD/-JPY 142 16-01-24 (10) -337</t>
  </si>
  <si>
    <t>10000414</t>
  </si>
  <si>
    <t>10000650</t>
  </si>
  <si>
    <t>10001229</t>
  </si>
  <si>
    <t>+USD/-JPY 142.08 16-01-24 (10) -356</t>
  </si>
  <si>
    <t>10001903</t>
  </si>
  <si>
    <t>10001225</t>
  </si>
  <si>
    <t>+USD/-JPY 142.11 16-01-24 (10) -341</t>
  </si>
  <si>
    <t>10000158</t>
  </si>
  <si>
    <t>+USD/-JPY 142.23 16-01-24 (10) -342</t>
  </si>
  <si>
    <t>10000156</t>
  </si>
  <si>
    <t>10000400</t>
  </si>
  <si>
    <t>+USD/-JPY 144.42 16-01-24 (10) -308</t>
  </si>
  <si>
    <t>10000430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</si>
  <si>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</si>
  <si>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</si>
  <si>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</si>
  <si>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</si>
  <si>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</si>
  <si>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</si>
  <si>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</si>
  <si>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</si>
  <si>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+GBP/-USD 1.21859 11-01-24 (10) +7.9</t>
  </si>
  <si>
    <t>10001035</t>
  </si>
  <si>
    <t>+GBP/-USD 1.2188 11-01-24 (10) +8</t>
  </si>
  <si>
    <t>+GBP/-USD 1.2189 20-02-24 (10) +11</t>
  </si>
  <si>
    <t>10002718</t>
  </si>
  <si>
    <t>+GBP/-USD 1.2193 11-03-24 (10) +13</t>
  </si>
  <si>
    <t>10001088</t>
  </si>
  <si>
    <t>+JPY/-USD 146.675 16-01-24 (10) -236.5</t>
  </si>
  <si>
    <t>10001922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</si>
  <si>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</si>
  <si>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</si>
  <si>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</si>
  <si>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</si>
  <si>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</si>
  <si>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</si>
  <si>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147.86 16-01-24 (10) -203</t>
  </si>
  <si>
    <t>10001034</t>
  </si>
  <si>
    <t>10002717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</si>
  <si>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</si>
  <si>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</si>
  <si>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</si>
  <si>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</si>
  <si>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</si>
  <si>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</si>
  <si>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1.0673 03-04-24 (12) +73</t>
  </si>
  <si>
    <t>10002649</t>
  </si>
  <si>
    <t>10004139</t>
  </si>
  <si>
    <t>10014050</t>
  </si>
  <si>
    <t>+USD/-EUR 1.06732 03-04-24 (11) +73.2</t>
  </si>
  <si>
    <t>10014048</t>
  </si>
  <si>
    <t>+USD/-EUR 1.0682 25-03-24 (12) +82</t>
  </si>
  <si>
    <t>+USD/-EUR 1.0683 03-04-24 (20) +73</t>
  </si>
  <si>
    <t>10014052</t>
  </si>
  <si>
    <t>10004225</t>
  </si>
  <si>
    <t>+USD/-EUR 1.0688 03-04-24 (10) +73</t>
  </si>
  <si>
    <t>10004223</t>
  </si>
  <si>
    <t>10001123</t>
  </si>
  <si>
    <t>+USD/-EUR 1.0772 13-02-27 (12) +44</t>
  </si>
  <si>
    <t>10000836</t>
  </si>
  <si>
    <t>+USD/-EUR 1.07965 03-04-24 (12) +68.5</t>
  </si>
  <si>
    <t>10002653</t>
  </si>
  <si>
    <t>10001274</t>
  </si>
  <si>
    <t>+USD/-EUR 1.0845 03-04-24 (10) +55</t>
  </si>
  <si>
    <t>10001174</t>
  </si>
  <si>
    <t>+USD/-EUR 1.08715 10-01-24 (10) +17.5</t>
  </si>
  <si>
    <t>10003370</t>
  </si>
  <si>
    <t>+USD/-EUR 1.08755 10-01-24 (12) +17.5</t>
  </si>
  <si>
    <t>10004706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</si>
  <si>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</si>
  <si>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</si>
  <si>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</si>
  <si>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</si>
  <si>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</si>
  <si>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</si>
  <si>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1.0981 13-02-24 (10) +24</t>
  </si>
  <si>
    <t>10000686</t>
  </si>
  <si>
    <t>10000169</t>
  </si>
  <si>
    <t>10001945</t>
  </si>
  <si>
    <t>10000464</t>
  </si>
  <si>
    <t>+USD/-EUR 1.09965 18-03-24 (10) +39.5</t>
  </si>
  <si>
    <t>10002172</t>
  </si>
  <si>
    <t>10014086</t>
  </si>
  <si>
    <t>10002658</t>
  </si>
  <si>
    <t>10003373</t>
  </si>
  <si>
    <t>+USD/-EUR 1.1075 13-02-24 (10) +22</t>
  </si>
  <si>
    <t>10001285</t>
  </si>
  <si>
    <t>+USD/-EUR 1.1105 02-01-24 (10) +0</t>
  </si>
  <si>
    <t>10004377</t>
  </si>
  <si>
    <t>+USD/-EUR 1.1115 02-01-24 (10) +0</t>
  </si>
  <si>
    <t>10004376</t>
  </si>
  <si>
    <t>+USD/-GBP 1.25739 11-01-24 (10) +3.9</t>
  </si>
  <si>
    <t>10000251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</si>
  <si>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</si>
  <si>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</si>
  <si>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</si>
  <si>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</si>
  <si>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</si>
  <si>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</si>
  <si>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146.36 16-01-24 (10) -127</t>
  </si>
  <si>
    <t>10001269</t>
  </si>
  <si>
    <t>10001937</t>
  </si>
  <si>
    <t>10000677</t>
  </si>
  <si>
    <t>10000162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</si>
  <si>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</si>
  <si>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</si>
  <si>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</si>
  <si>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</si>
  <si>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</si>
  <si>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</si>
  <si>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</si>
  <si>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</si>
  <si>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</si>
  <si>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</si>
  <si>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</si>
  <si>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</si>
  <si>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SW1132__TELBOR3M/3.16_2</t>
  </si>
  <si>
    <t>10013625</t>
  </si>
  <si>
    <t>SW1132__TELBOR3M/3.2_13</t>
  </si>
  <si>
    <t>10013624</t>
  </si>
  <si>
    <t>SW1132__TELBOR3M/3.22_11</t>
  </si>
  <si>
    <t>10013623</t>
  </si>
  <si>
    <t>SW1132__TELBOR3M/3.25_5</t>
  </si>
  <si>
    <t>10013617</t>
  </si>
  <si>
    <t>SW1232__TELBOR3M/3.23_5</t>
  </si>
  <si>
    <t>10013631</t>
  </si>
  <si>
    <t>SW1232__TELBOR3M/3.235_1</t>
  </si>
  <si>
    <t>10013629</t>
  </si>
  <si>
    <t>SW1232__TELBOR3M/3.235_3</t>
  </si>
  <si>
    <t>10013630</t>
  </si>
  <si>
    <t>SW1232__TELBOR3M/3.27_1</t>
  </si>
  <si>
    <t>10013633</t>
  </si>
  <si>
    <t>SW0433__TELBOR3M/3.79_3</t>
  </si>
  <si>
    <t>10013803</t>
  </si>
  <si>
    <t>SW0433__TELBOR3M/3.805_1</t>
  </si>
  <si>
    <t>10013801</t>
  </si>
  <si>
    <t>SW0433__TELBOR3M/3.805_5</t>
  </si>
  <si>
    <t>10013802</t>
  </si>
  <si>
    <t>SW0433__TELBOR3M/3.83_3</t>
  </si>
  <si>
    <t>10013798</t>
  </si>
  <si>
    <t>SW0433__TELBOR3M/3.86_1</t>
  </si>
  <si>
    <t>10013797</t>
  </si>
  <si>
    <t>SW1228__3.2/TELBOR3M_2</t>
  </si>
  <si>
    <t>10000046</t>
  </si>
  <si>
    <t>SW1228__3.205/TELBOR3M</t>
  </si>
  <si>
    <t>10000045</t>
  </si>
  <si>
    <t>SW1228__3.28/TELBOR3M</t>
  </si>
  <si>
    <t>10000044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</si>
  <si>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</si>
  <si>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</si>
  <si>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</si>
  <si>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</si>
  <si>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</si>
  <si>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</si>
  <si>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</si>
  <si>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</si>
  <si>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</si>
  <si>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</si>
  <si>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</si>
  <si>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</si>
  <si>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</si>
  <si>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</si>
  <si>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</si>
  <si>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</si>
  <si>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</si>
  <si>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</si>
  <si>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</si>
  <si>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</si>
  <si>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</si>
  <si>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30111000</t>
  </si>
  <si>
    <t>בנק הפועלים בע"מ</t>
  </si>
  <si>
    <t>34112000</t>
  </si>
  <si>
    <t>30012000</t>
  </si>
  <si>
    <t>30112000</t>
  </si>
  <si>
    <t>בנק לאומי לישראל בע"מ</t>
  </si>
  <si>
    <t>30010000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</si>
  <si>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</si>
  <si>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</si>
  <si>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</si>
  <si>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</si>
  <si>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</si>
  <si>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</si>
  <si>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</si>
  <si>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</si>
  <si>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</si>
  <si>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</si>
  <si>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</si>
  <si>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</si>
  <si>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</si>
  <si>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</si>
  <si>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</si>
  <si>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</si>
  <si>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31112000</t>
  </si>
  <si>
    <t>31012000</t>
  </si>
  <si>
    <t>32610000</t>
  </si>
  <si>
    <t>34510000</t>
  </si>
  <si>
    <t>30310000</t>
  </si>
  <si>
    <t>32010000</t>
  </si>
  <si>
    <t>31010000</t>
  </si>
  <si>
    <t>33810000</t>
  </si>
  <si>
    <t>31110000</t>
  </si>
  <si>
    <t>31210000</t>
  </si>
  <si>
    <t>34610000</t>
  </si>
  <si>
    <t>31710000</t>
  </si>
  <si>
    <t>30710000</t>
  </si>
  <si>
    <t>30210000</t>
  </si>
  <si>
    <t>34710000</t>
  </si>
  <si>
    <t>31410000</t>
  </si>
  <si>
    <t>30910000</t>
  </si>
  <si>
    <t>34010000</t>
  </si>
  <si>
    <t>35410000</t>
  </si>
  <si>
    <t>30810000</t>
  </si>
  <si>
    <t>33820000</t>
  </si>
  <si>
    <t>30320000</t>
  </si>
  <si>
    <t>31720000</t>
  </si>
  <si>
    <t>32020000</t>
  </si>
  <si>
    <t>34020000</t>
  </si>
  <si>
    <t>30820000</t>
  </si>
  <si>
    <t>34520000</t>
  </si>
  <si>
    <t>31120000</t>
  </si>
  <si>
    <t>31220000</t>
  </si>
  <si>
    <t>31126000</t>
  </si>
  <si>
    <t>30326000</t>
  </si>
  <si>
    <t>31726000</t>
  </si>
  <si>
    <t>30226000</t>
  </si>
  <si>
    <t>32026000</t>
  </si>
  <si>
    <t>JP MORGAN</t>
  </si>
  <si>
    <t>31785000</t>
  </si>
  <si>
    <t>32085000</t>
  </si>
  <si>
    <t>30385000</t>
  </si>
  <si>
    <t>דירוג פנימי</t>
  </si>
  <si>
    <t>לא</t>
  </si>
  <si>
    <t>333360107</t>
  </si>
  <si>
    <t>333360307</t>
  </si>
  <si>
    <t>הלוואות לקרן יוזמה - מדד מחירים לצרכן0891</t>
  </si>
  <si>
    <t>333360213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</si>
  <si>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</si>
  <si>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</si>
  <si>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</si>
  <si>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</si>
  <si>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</si>
  <si>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</si>
  <si>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</si>
  <si>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</si>
  <si>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</si>
  <si>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</si>
  <si>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</si>
  <si>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</si>
  <si>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</si>
  <si>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</si>
  <si>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</si>
  <si>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</si>
  <si>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</si>
  <si>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</si>
  <si>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</si>
  <si>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</si>
  <si>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</si>
  <si>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</si>
  <si>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</si>
  <si>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</si>
  <si>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</si>
  <si>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</si>
  <si>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</si>
  <si>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</si>
  <si>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</si>
  <si>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</si>
  <si>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</si>
  <si>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</si>
  <si>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</si>
  <si>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</si>
  <si>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</si>
  <si>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</si>
  <si>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</si>
  <si>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</si>
  <si>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</si>
  <si>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</si>
  <si>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</si>
  <si>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</si>
  <si>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</si>
  <si>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</si>
  <si>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</si>
  <si>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</si>
  <si>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</si>
  <si>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</si>
  <si>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</si>
  <si>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</si>
  <si>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</si>
  <si>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</si>
  <si>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</si>
  <si>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</si>
  <si>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</si>
  <si>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</si>
  <si>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</si>
  <si>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</si>
  <si>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</si>
  <si>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</si>
  <si>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</si>
  <si>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</si>
  <si>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</si>
  <si>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</si>
  <si>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</si>
  <si>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</si>
  <si>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</si>
  <si>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</si>
  <si>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</si>
  <si>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</si>
  <si>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</si>
  <si>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</si>
  <si>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</si>
  <si>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</si>
  <si>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</si>
  <si>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</si>
  <si>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</si>
  <si>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</si>
  <si>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</si>
  <si>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</si>
  <si>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</si>
  <si>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</si>
  <si>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</si>
  <si>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</si>
  <si>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</si>
  <si>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</si>
  <si>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</si>
  <si>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</si>
  <si>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</si>
  <si>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</si>
  <si>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</si>
  <si>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</si>
  <si>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</si>
  <si>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</si>
  <si>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</si>
  <si>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</si>
  <si>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</si>
  <si>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</si>
  <si>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</si>
  <si>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</si>
  <si>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</si>
  <si>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</si>
  <si>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</si>
  <si>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</si>
  <si>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</si>
  <si>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</si>
  <si>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</si>
  <si>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</si>
  <si>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</si>
  <si>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</si>
  <si>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</si>
  <si>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</si>
  <si>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</si>
  <si>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</si>
  <si>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</si>
  <si>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</si>
  <si>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</si>
  <si>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</si>
  <si>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</si>
  <si>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</si>
  <si>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</si>
  <si>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</si>
  <si>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</si>
  <si>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</si>
  <si>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</si>
  <si>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</si>
  <si>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</si>
  <si>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</si>
  <si>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</si>
  <si>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</si>
  <si>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</si>
  <si>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</si>
  <si>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</si>
  <si>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</si>
  <si>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</si>
  <si>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</si>
  <si>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</si>
  <si>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</si>
  <si>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</si>
  <si>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</si>
  <si>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</si>
  <si>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</si>
  <si>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</si>
  <si>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</si>
  <si>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</si>
  <si>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</si>
  <si>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</si>
  <si>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</si>
  <si>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</si>
  <si>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</si>
  <si>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</si>
  <si>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</si>
  <si>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</si>
  <si>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</si>
  <si>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</si>
  <si>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</si>
  <si>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</si>
  <si>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</si>
  <si>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</si>
  <si>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</si>
  <si>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</si>
  <si>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</si>
  <si>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</si>
  <si>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</si>
  <si>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</si>
  <si>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</si>
  <si>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</si>
  <si>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</si>
  <si>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</si>
  <si>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</si>
  <si>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</si>
  <si>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</si>
  <si>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</si>
  <si>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</si>
  <si>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</si>
  <si>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</si>
  <si>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</si>
  <si>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</si>
  <si>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</si>
  <si>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</si>
  <si>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</si>
  <si>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</si>
  <si>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</si>
  <si>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</si>
  <si>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</si>
  <si>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</si>
  <si>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</si>
  <si>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</si>
  <si>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</si>
  <si>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</si>
  <si>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</si>
  <si>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</si>
  <si>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</si>
  <si>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</si>
  <si>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</si>
  <si>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</si>
  <si>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</si>
  <si>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</si>
  <si>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</si>
  <si>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</si>
  <si>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</si>
  <si>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66624</t>
  </si>
  <si>
    <t>535150</t>
  </si>
  <si>
    <t>508309</t>
  </si>
  <si>
    <t>464740</t>
  </si>
  <si>
    <t>491862</t>
  </si>
  <si>
    <t>491863</t>
  </si>
  <si>
    <t>491864</t>
  </si>
  <si>
    <t>469140</t>
  </si>
  <si>
    <t>471677</t>
  </si>
  <si>
    <t>95004024</t>
  </si>
  <si>
    <t>אדנים 2028 5.65%</t>
  </si>
  <si>
    <t>7252851</t>
  </si>
  <si>
    <t>בנק הפועלים פקדון</t>
  </si>
  <si>
    <t>6620405</t>
  </si>
  <si>
    <t>טפחות פקדון 2029 5.75%</t>
  </si>
  <si>
    <t>6682264</t>
  </si>
  <si>
    <t>משכן 2028 5.6%</t>
  </si>
  <si>
    <t>6477574</t>
  </si>
  <si>
    <t>פועלים 2024 5.1%</t>
  </si>
  <si>
    <t>6620264</t>
  </si>
  <si>
    <t>פועלים פקדון 5.05%</t>
  </si>
  <si>
    <t>6620447</t>
  </si>
  <si>
    <t>פועלים פקדון 5.05% 2027</t>
  </si>
  <si>
    <t>6620512</t>
  </si>
  <si>
    <t>נדלן קרית הלאום</t>
  </si>
  <si>
    <t>השכרה</t>
  </si>
  <si>
    <t>ישראל גלילי 3, ראשון לציון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</si>
  <si>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</si>
  <si>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</si>
  <si>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</si>
  <si>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</si>
  <si>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</si>
  <si>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</si>
  <si>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קניון הזהב ראשלצ</t>
  </si>
  <si>
    <t>קניון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</si>
  <si>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</si>
  <si>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</si>
  <si>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</si>
  <si>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</si>
  <si>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</si>
  <si>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</si>
  <si>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</si>
  <si>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</si>
  <si>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</si>
  <si>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</si>
  <si>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</si>
  <si>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</si>
  <si>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</si>
  <si>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</si>
  <si>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</si>
  <si>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</si>
  <si>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</si>
  <si>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</si>
  <si>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</si>
  <si>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</si>
  <si>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</si>
  <si>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</si>
  <si>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</si>
  <si>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</si>
  <si>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</si>
  <si>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סופר פארם בת ים</t>
  </si>
  <si>
    <t>שד העצמאות 67, בת ים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</si>
  <si>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</si>
  <si>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</si>
  <si>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</si>
  <si>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</si>
  <si>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</si>
  <si>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</si>
  <si>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פסגות ירושלים</t>
  </si>
  <si>
    <t>מרכז מסחרי, שכונת רוממה, ירושלים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</si>
  <si>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</si>
  <si>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</si>
  <si>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</si>
  <si>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</si>
  <si>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</si>
  <si>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</si>
  <si>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מקרקעין להשכרה - סטריט מול רמת ישי</t>
  </si>
  <si>
    <t>האקליפטוס 3, פינת רח' הצפצפה, א.ת. רמת ישי</t>
  </si>
  <si>
    <t>נדלן ויוה חדרה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</si>
  <si>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</si>
  <si>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</si>
  <si>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</si>
  <si>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</si>
  <si>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</si>
  <si>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</si>
  <si>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</si>
  <si>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</si>
  <si>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</si>
  <si>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</si>
  <si>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</si>
  <si>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בית גהה</t>
  </si>
  <si>
    <t>אפעל 15, קריית אריה, פתח תקוה</t>
  </si>
  <si>
    <t>נדלן מגדלי הסיבים פתח תקווה</t>
  </si>
  <si>
    <t>נדלן מתחם האלף</t>
  </si>
  <si>
    <t>ראשל"צ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</si>
  <si>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</si>
  <si>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</si>
  <si>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</si>
  <si>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</si>
  <si>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</si>
  <si>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</si>
  <si>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</si>
  <si>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</si>
  <si>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</si>
  <si>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</si>
  <si>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</si>
  <si>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באר טוביה (מרלוג)</t>
  </si>
  <si>
    <t>באר טוביה</t>
  </si>
  <si>
    <t>אגח הפחתת שווי ניירות חסומים</t>
  </si>
  <si>
    <t>259026600</t>
  </si>
  <si>
    <t>מניות הפחתת שווי ניירות חסומים</t>
  </si>
  <si>
    <t>112239100</t>
  </si>
  <si>
    <t>90150200</t>
  </si>
  <si>
    <t>סה"כ מוצרים מובנים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</si>
  <si>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</si>
  <si>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</si>
  <si>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</si>
  <si>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</si>
  <si>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Diversified Financials</t>
  </si>
  <si>
    <t>אפיק מובטח תשואה</t>
  </si>
  <si>
    <t xml:space="preserve"> </t>
  </si>
  <si>
    <t>Transportation</t>
  </si>
  <si>
    <t>Silverfort</t>
  </si>
  <si>
    <t>הלוואות לעמיתים – בריבית פריים</t>
  </si>
  <si>
    <t>הלוואות לעמיתים – צמודות מדד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</si>
  <si>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</si>
  <si>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</si>
  <si>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</si>
  <si>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</si>
  <si>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</si>
  <si>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</si>
  <si>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</si>
  <si>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</si>
  <si>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Citymark Building*</t>
  </si>
  <si>
    <t>Real Estate</t>
  </si>
  <si>
    <t>Accelmed Growth Partners</t>
  </si>
  <si>
    <t>ANATOMY 2</t>
  </si>
  <si>
    <t>ANATOMY I</t>
  </si>
  <si>
    <t>Arkin Bio Ventures II</t>
  </si>
  <si>
    <t>Evergreen V, L.P.</t>
  </si>
  <si>
    <t>Fimi Israel Opportunity 6</t>
  </si>
  <si>
    <t>Fortissimo Capital Fund II</t>
  </si>
  <si>
    <t>Fortissimo Capital Fund III</t>
  </si>
  <si>
    <t>Fortissimo Capital Fund V</t>
  </si>
  <si>
    <t>Greenfield Cobra Investments L.P</t>
  </si>
  <si>
    <t>Greenfield Partners II, L.P</t>
  </si>
  <si>
    <t>Greenfield Partners Panorays LP</t>
  </si>
  <si>
    <t>Israel Cleantech Ventures II</t>
  </si>
  <si>
    <t>JTLV III</t>
  </si>
  <si>
    <t>Kedma Capital Partners III</t>
  </si>
  <si>
    <t>Kedma Capital Partners IV LP</t>
  </si>
  <si>
    <t>M.A Movilim Renewable Energies, Limited Partnership</t>
  </si>
  <si>
    <t>Manor Evergreen Investments Fund L.P</t>
  </si>
  <si>
    <t>Noy 2 Infrastructure And Energy Investments L.P</t>
  </si>
  <si>
    <t>Noy 4 Infrastructure and energy investments l.p</t>
  </si>
  <si>
    <t>Noy Negev Energy L.P</t>
  </si>
  <si>
    <t>Orbimed Israel Partners II</t>
  </si>
  <si>
    <t>Ram Coastal Energy Limited Partnership</t>
  </si>
  <si>
    <t>Reality Real Estate Investment Fund 4</t>
  </si>
  <si>
    <t>REALITY REAL ESTATE INVESTMENT FUND 5</t>
  </si>
  <si>
    <t>Reality Real Estate Investment Fund III</t>
  </si>
  <si>
    <t>Silverfort Co-Investment</t>
  </si>
  <si>
    <t>Stage One IV Annex Fund L.P</t>
  </si>
  <si>
    <t>Stage One S.P.V D.R</t>
  </si>
  <si>
    <t>Stage One S.P.V R.S</t>
  </si>
  <si>
    <t>Stage One Venture Capital Fund IV L.P</t>
  </si>
  <si>
    <t>Tene Growth Capital III</t>
  </si>
  <si>
    <t>Tene Growth Capital IV</t>
  </si>
  <si>
    <t>Tene Investment In Qnergy</t>
  </si>
  <si>
    <t>U.M Accelmed Medical Partners L.P</t>
  </si>
  <si>
    <t>Vintage Investment Partners Fund of Funds V (Israel), L.P</t>
  </si>
  <si>
    <t>Vintage Migdal Co-Investment II</t>
  </si>
  <si>
    <t>Viola Growth II, L.P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</si>
  <si>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</si>
  <si>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</si>
  <si>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</si>
  <si>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</si>
  <si>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</si>
  <si>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</si>
  <si>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</si>
  <si>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</si>
  <si>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</si>
  <si>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</si>
  <si>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</si>
  <si>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</si>
  <si>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Ares Special Situations Fund IV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</si>
  <si>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</si>
  <si>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</si>
  <si>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</si>
  <si>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</si>
  <si>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</si>
  <si>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</si>
  <si>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Europe VII SCSp</t>
  </si>
  <si>
    <t>Blackstone Real Estate Partners IX</t>
  </si>
  <si>
    <t>Blackstone Real Estate Partners VIII</t>
  </si>
  <si>
    <t>Bluebay Senior Loan Fund I</t>
  </si>
  <si>
    <t>Brookfield HSO Co-Invest L.P</t>
  </si>
  <si>
    <t>Brookfield Strategic Real Estate Partners II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</si>
  <si>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</si>
  <si>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</si>
  <si>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</si>
  <si>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</si>
  <si>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</si>
  <si>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</si>
  <si>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</si>
  <si>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</si>
  <si>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Core Infrastructure India Fund PTE. Ltd</t>
  </si>
  <si>
    <t>Court Sqaure Capital Partners 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</si>
  <si>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</si>
  <si>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</si>
  <si>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</si>
  <si>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</si>
  <si>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</si>
  <si>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DLF IV Co-invest Vehicle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</si>
  <si>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</si>
  <si>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</si>
  <si>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</si>
  <si>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</si>
  <si>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</si>
  <si>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</si>
  <si>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</si>
  <si>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</si>
  <si>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</si>
  <si>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Gavea Investment Fund III</t>
  </si>
  <si>
    <t>Gavea Investment Fund IV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</si>
  <si>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</si>
  <si>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</si>
  <si>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</si>
  <si>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</si>
  <si>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</si>
  <si>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Infrastrcture Partners V</t>
  </si>
  <si>
    <t>Global Infrastructure Partners Core C L.P</t>
  </si>
  <si>
    <t>Global Infrastructure Partners IV</t>
  </si>
  <si>
    <t>GrafTech Co-Investment</t>
  </si>
  <si>
    <t>Greenfield Partners FloLIVE Co-Investment</t>
  </si>
  <si>
    <t>HARBOURVEST INTERNATIONAL V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</si>
  <si>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</si>
  <si>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</si>
  <si>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</si>
  <si>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</si>
  <si>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</si>
  <si>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</si>
  <si>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</si>
  <si>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</si>
  <si>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</si>
  <si>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</si>
  <si>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</si>
  <si>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</si>
  <si>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</si>
  <si>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</si>
  <si>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</si>
  <si>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</si>
  <si>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</si>
  <si>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</si>
  <si>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</si>
  <si>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</t>
  </si>
  <si>
    <t>Klirmark Opportunity III</t>
  </si>
  <si>
    <t>LS Power Fund IV</t>
  </si>
  <si>
    <t>Meridiam Infrastructure Europe III</t>
  </si>
  <si>
    <t>MIE III Co-Investment Fund II S.L.P</t>
  </si>
  <si>
    <t>Migdal Tikehau Direct Lending</t>
  </si>
  <si>
    <t>Migdal-HarbourVest 2016 Fund L.P</t>
  </si>
  <si>
    <t>Migdal-HarbourVest 2016 Fund L.P. (Tranche B)</t>
  </si>
  <si>
    <t>Monarch Capital Partners V</t>
  </si>
  <si>
    <t>Monarch Opportunistic Real Estate Fund</t>
  </si>
  <si>
    <t>Pantheon Global Co-Investment Opportunities Fund V</t>
  </si>
  <si>
    <t>Pantheon Global Co-Investment Opportunities IV</t>
  </si>
  <si>
    <t>Pantheon Global Secondary Fund VII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</si>
  <si>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</si>
  <si>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</si>
  <si>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</si>
  <si>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</si>
  <si>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</si>
  <si>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</si>
  <si>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</si>
  <si>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</si>
  <si>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Rhone Partners V</t>
  </si>
  <si>
    <t>Senior Loan Fund II (EUR) SLP</t>
  </si>
  <si>
    <t>Silverfleet Capital Partners II L.P</t>
  </si>
  <si>
    <t>Strategic Investors Fund IX</t>
  </si>
  <si>
    <t>Strategic Investors Fund VIII</t>
  </si>
  <si>
    <t>Strategic Investors Fund X Cayman LP</t>
  </si>
  <si>
    <t>Thoma Bravo Fund XII</t>
  </si>
  <si>
    <t>Thoma Bravo Fund XIV L.P.</t>
  </si>
  <si>
    <t>Tikehau Direct Lending IV</t>
  </si>
  <si>
    <t>TPG Asia VII, L.P</t>
  </si>
  <si>
    <t>Trilantic Capital Partners V (Europe) L.P</t>
  </si>
  <si>
    <t>Victoria South American Partners II, LP</t>
  </si>
  <si>
    <t>Vintage Co-Invest III</t>
  </si>
  <si>
    <t>Vintage Fund of Funds VI (Access, LP)</t>
  </si>
  <si>
    <t>Vintage Funds of Funds IV Migdal</t>
  </si>
  <si>
    <t>Vintage Growth Fund IV L.P</t>
  </si>
  <si>
    <t>Vintage Investment Partners Fund of Funds V (Access), L.P</t>
  </si>
  <si>
    <t>Vintage Migdal Co-investment I,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</si>
  <si>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</si>
  <si>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</si>
  <si>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</si>
  <si>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</si>
  <si>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</si>
  <si>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Whitehorse Liquidity Partners VI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</si>
  <si>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</si>
  <si>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</si>
  <si>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</si>
  <si>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</si>
  <si>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</si>
  <si>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</si>
  <si>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</si>
  <si>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</si>
  <si>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</si>
  <si>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</si>
  <si>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</si>
  <si>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</si>
  <si>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</si>
  <si>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</si>
  <si>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</si>
  <si>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</si>
  <si>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</si>
  <si>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</si>
  <si>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</si>
  <si>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</si>
  <si>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</si>
  <si>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</si>
  <si>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</si>
  <si>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</si>
  <si>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</si>
  <si>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</si>
  <si>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</si>
  <si>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</si>
  <si>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</si>
  <si>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</si>
  <si>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</si>
  <si>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</si>
  <si>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</si>
  <si>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</si>
  <si>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</si>
  <si>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</si>
  <si>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</si>
  <si>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</si>
  <si>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</si>
  <si>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</si>
  <si>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</si>
  <si>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</si>
  <si>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</si>
  <si>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</si>
  <si>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</si>
  <si>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</si>
  <si>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</si>
  <si>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</si>
  <si>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</si>
  <si>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</si>
  <si>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</si>
  <si>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</si>
  <si>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</si>
  <si>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</si>
  <si>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</si>
  <si>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</si>
  <si>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</si>
  <si>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</si>
  <si>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</si>
  <si>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</si>
  <si>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</si>
  <si>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</si>
  <si>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</si>
  <si>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</si>
  <si>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</si>
  <si>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</si>
  <si>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</si>
  <si>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</si>
  <si>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</si>
  <si>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102</t>
  </si>
  <si>
    <t>בבטחונות אחרים - גורם 132</t>
  </si>
  <si>
    <t>בבטחונות אחרים - גורם 131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</si>
  <si>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</si>
  <si>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</si>
  <si>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</si>
  <si>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</si>
  <si>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</si>
  <si>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</si>
  <si>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</si>
  <si>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</si>
  <si>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</si>
  <si>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</si>
  <si>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</si>
  <si>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</si>
  <si>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</si>
  <si>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</si>
  <si>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</si>
  <si>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</si>
  <si>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</si>
  <si>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</si>
  <si>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</si>
  <si>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</si>
  <si>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</si>
  <si>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</si>
  <si>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07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</si>
  <si>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</si>
  <si>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</si>
  <si>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</si>
  <si>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</si>
  <si>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</si>
  <si>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</si>
  <si>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</si>
  <si>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</si>
  <si>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</si>
  <si>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</si>
  <si>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</si>
  <si>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</si>
  <si>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</si>
  <si>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</si>
  <si>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</si>
  <si>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</si>
  <si>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</si>
  <si>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</si>
  <si>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</si>
  <si>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</si>
  <si>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</si>
  <si>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</si>
  <si>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</si>
  <si>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</si>
  <si>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</si>
  <si>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זכאים הלוואות בארץ בגין עמלת up-front</t>
  </si>
  <si>
    <t>חייבים REWIRE 8839</t>
  </si>
  <si>
    <t>זכאים עסקת תענך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</si>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</sst>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3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3" xfId="13" applyFont="1" applyFill="1" applyBorder="1" applyAlignment="1">
      <alignment horizontal="right"/>
    </xf>
    <xf numFmtId="10" fontId="6" fillId="0" borderId="23" xfId="14" applyNumberFormat="1" applyFont="1" applyFill="1" applyBorder="1" applyAlignment="1">
      <alignment horizontal="center"/>
    </xf>
    <xf numFmtId="2" fontId="6" fillId="0" borderId="23" xfId="7" applyNumberFormat="1" applyFont="1" applyBorder="1" applyAlignment="1">
      <alignment horizontal="right"/>
    </xf>
    <xf numFmtId="167" fontId="6" fillId="0" borderId="23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7" fillId="0" borderId="0" xfId="0" applyFont="1" applyAlignment="1">
      <alignment horizontal="right" indent="3"/>
    </xf>
    <xf numFmtId="49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2"/>
    </xf>
    <xf numFmtId="0" fontId="6" fillId="0" borderId="0" xfId="0" applyFont="1" applyAlignment="1">
      <alignment horizontal="right" readingOrder="2"/>
    </xf>
    <xf numFmtId="2" fontId="26" fillId="0" borderId="2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7" fillId="0" borderId="0" xfId="0" applyFont="1" applyAlignment="1">
      <alignment horizontal="right" indent="4"/>
    </xf>
    <xf numFmtId="0" fontId="27" fillId="0" borderId="0" xfId="0" applyFont="1" applyAlignment="1">
      <alignment horizontal="right" indent="1"/>
    </xf>
    <xf numFmtId="0" fontId="29" fillId="0" borderId="0" xfId="0" applyFont="1" applyAlignment="1">
      <alignment horizontal="right" readingOrder="2"/>
    </xf>
    <xf numFmtId="0" fontId="33" fillId="0" borderId="0" xfId="0" applyFont="1"/>
    <xf numFmtId="0" fontId="30" fillId="0" borderId="0" xfId="0" applyFont="1"/>
    <xf numFmtId="2" fontId="30" fillId="0" borderId="0" xfId="0" applyNumberFormat="1" applyFont="1"/>
    <xf numFmtId="10" fontId="30" fillId="0" borderId="0" xfId="14" applyNumberFormat="1" applyFont="1" applyFill="1"/>
    <xf numFmtId="0" fontId="32" fillId="0" borderId="0" xfId="0" applyFont="1" applyAlignment="1">
      <alignment horizontal="right" indent="3"/>
    </xf>
    <xf numFmtId="0" fontId="27" fillId="0" borderId="0" xfId="0" applyFont="1" applyAlignment="1">
      <alignment horizontal="right" indent="5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7" fillId="0" borderId="22" xfId="0" applyFont="1" applyBorder="1" applyAlignment="1">
      <alignment horizontal="right" indent="3"/>
    </xf>
    <xf numFmtId="10" fontId="27" fillId="0" borderId="0" xfId="14" applyNumberFormat="1" applyFont="1" applyFill="1" applyAlignment="1">
      <alignment horizontal="right"/>
    </xf>
    <xf numFmtId="4" fontId="32" fillId="0" borderId="0" xfId="0" applyNumberFormat="1" applyFont="1" applyAlignment="1">
      <alignment horizontal="right"/>
    </xf>
    <xf numFmtId="10" fontId="32" fillId="0" borderId="0" xfId="0" applyNumberFormat="1" applyFont="1" applyAlignment="1">
      <alignment horizontal="right"/>
    </xf>
    <xf numFmtId="0" fontId="27" fillId="0" borderId="0" xfId="21" applyFont="1" applyAlignment="1">
      <alignment horizontal="right" indent="3"/>
    </xf>
    <xf numFmtId="10" fontId="31" fillId="0" borderId="0" xfId="0" applyNumberFormat="1" applyFont="1" applyAlignment="1">
      <alignment horizontal="right" vertical="center" readingOrder="1"/>
    </xf>
    <xf numFmtId="0" fontId="26" fillId="0" borderId="24" xfId="0" applyFont="1" applyBorder="1" applyAlignment="1">
      <alignment horizontal="right"/>
    </xf>
    <xf numFmtId="10" fontId="26" fillId="0" borderId="24" xfId="14" applyNumberFormat="1" applyFont="1" applyFill="1" applyBorder="1" applyAlignment="1">
      <alignment horizontal="right"/>
    </xf>
    <xf numFmtId="4" fontId="26" fillId="0" borderId="24" xfId="0" applyNumberFormat="1" applyFont="1" applyBorder="1" applyAlignment="1">
      <alignment horizontal="right"/>
    </xf>
    <xf numFmtId="10" fontId="26" fillId="0" borderId="24" xfId="0" applyNumberFormat="1" applyFont="1" applyBorder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5" fillId="0" borderId="0" xfId="0" applyNumberFormat="1" applyFont="1" applyAlignment="1">
      <alignment horizontal="right"/>
    </xf>
    <xf numFmtId="10" fontId="5" fillId="0" borderId="0" xfId="14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0" fontId="32" fillId="0" borderId="0" xfId="22" applyFont="1" applyAlignment="1">
      <alignment horizontal="right" indent="1"/>
    </xf>
    <xf numFmtId="43" fontId="27" fillId="0" borderId="0" xfId="13" applyFont="1" applyAlignment="1">
      <alignment horizontal="right"/>
    </xf>
    <xf numFmtId="0" fontId="8" fillId="2" borderId="10" xfId="7" applyFont="1" applyFill="1" applyBorder="1" applyAlignment="1">
      <alignment horizontal="center" vertical="center" wrapText="1"/>
    </xf>
    <xf numFmtId="168" fontId="5" fillId="0" borderId="0" xfId="7" applyNumberFormat="1" applyFont="1" applyAlignment="1">
      <alignment horizontal="center"/>
    </xf>
    <xf numFmtId="168" fontId="8" fillId="2" borderId="11" xfId="7" applyNumberFormat="1" applyFont="1" applyFill="1" applyBorder="1" applyAlignment="1">
      <alignment horizontal="center" vertical="center" wrapText="1"/>
    </xf>
    <xf numFmtId="168" fontId="8" fillId="2" borderId="4" xfId="7" applyNumberFormat="1" applyFont="1" applyFill="1" applyBorder="1" applyAlignment="1">
      <alignment horizontal="center" vertical="center" wrapText="1"/>
    </xf>
    <xf numFmtId="168" fontId="7" fillId="0" borderId="0" xfId="7" applyNumberFormat="1" applyFont="1" applyAlignment="1">
      <alignment horizontal="center" vertical="center" wrapText="1"/>
    </xf>
    <xf numFmtId="168" fontId="15" fillId="2" borderId="1" xfId="7" applyNumberFormat="1" applyFont="1" applyFill="1" applyBorder="1" applyAlignment="1">
      <alignment horizontal="center" vertical="center" wrapText="1" readingOrder="2"/>
    </xf>
    <xf numFmtId="168" fontId="9" fillId="0" borderId="0" xfId="7" applyNumberFormat="1" applyFont="1" applyAlignment="1">
      <alignment horizontal="center" wrapText="1"/>
    </xf>
    <xf numFmtId="168" fontId="15" fillId="2" borderId="5" xfId="7" applyNumberFormat="1" applyFont="1" applyFill="1" applyBorder="1" applyAlignment="1">
      <alignment horizontal="center" vertical="center" wrapText="1" readingOrder="2"/>
    </xf>
    <xf numFmtId="168" fontId="3" fillId="0" borderId="0" xfId="11" applyNumberFormat="1" applyFill="1" applyBorder="1" applyAlignment="1" applyProtection="1">
      <alignment horizontal="center" readingOrder="2"/>
    </xf>
    <xf numFmtId="168" fontId="6" fillId="0" borderId="23" xfId="14" applyNumberFormat="1" applyFont="1" applyFill="1" applyBorder="1" applyAlignment="1">
      <alignment horizontal="center"/>
    </xf>
    <xf numFmtId="168" fontId="5" fillId="0" borderId="0" xfId="7" applyNumberFormat="1" applyFont="1" applyAlignment="1">
      <alignment horizontal="right"/>
    </xf>
    <xf numFmtId="168" fontId="16" fillId="0" borderId="0" xfId="7" applyNumberFormat="1" applyFont="1" applyAlignment="1">
      <alignment horizontal="justify" readingOrder="2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 indent="2"/>
    </xf>
    <xf numFmtId="168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/>
    </xf>
    <xf numFmtId="168" fontId="28" fillId="0" borderId="0" xfId="0" applyNumberFormat="1" applyFont="1" applyAlignment="1">
      <alignment horizontal="right"/>
    </xf>
    <xf numFmtId="3" fontId="6" fillId="3" borderId="9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3"/>
    </xf>
    <xf numFmtId="168" fontId="2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readingOrder="2"/>
    </xf>
    <xf numFmtId="49" fontId="15" fillId="2" borderId="25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wrapText="1"/>
    </xf>
    <xf numFmtId="168" fontId="27" fillId="0" borderId="0" xfId="0" applyNumberFormat="1" applyFont="1" applyAlignment="1">
      <alignment horizontal="right" indent="1"/>
    </xf>
    <xf numFmtId="49" fontId="6" fillId="2" borderId="9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4"/>
    </xf>
    <xf numFmtId="168" fontId="27" fillId="0" borderId="0" xfId="0" applyNumberFormat="1" applyFont="1" applyAlignment="1">
      <alignment horizontal="right" indent="5"/>
    </xf>
    <xf numFmtId="168" fontId="27" fillId="0" borderId="22" xfId="0" applyNumberFormat="1" applyFont="1" applyBorder="1" applyAlignment="1">
      <alignment horizontal="right" indent="2"/>
    </xf>
    <xf numFmtId="168" fontId="27" fillId="0" borderId="22" xfId="0" applyNumberFormat="1" applyFont="1" applyBorder="1" applyAlignment="1">
      <alignment horizontal="right" indent="3"/>
    </xf>
    <xf numFmtId="168" fontId="32" fillId="0" borderId="0" xfId="0" applyNumberFormat="1" applyFont="1" applyAlignment="1">
      <alignment horizontal="right"/>
    </xf>
    <xf numFmtId="168" fontId="10" fillId="2" borderId="18" xfId="0" applyNumberFormat="1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168" fontId="26" fillId="0" borderId="24" xfId="0" applyNumberFormat="1" applyFont="1" applyBorder="1" applyAlignment="1">
      <alignment horizontal="right"/>
    </xf>
    <xf numFmtId="168" fontId="27" fillId="0" borderId="0" xfId="14" applyNumberFormat="1" applyFont="1" applyFill="1" applyAlignment="1">
      <alignment horizontal="right"/>
    </xf>
    <xf numFmtId="0" fontId="21" fillId="2" borderId="15" xfId="0" applyFont="1" applyFill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readingOrder="2"/>
    </xf>
    <xf numFmtId="0" fontId="17" fillId="0" borderId="17" xfId="0" applyFont="1" applyBorder="1" applyAlignment="1">
      <alignment horizontal="center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21" fillId="2" borderId="17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  <xf numFmtId="0" fontId="8" fillId="2" borderId="29" xfId="0" applyFont="1" applyFill="1" applyBorder="1" applyAlignment="1">
      <alignment horizontal="center" vertical="center" wrapText="1" readingOrder="2"/>
    </xf>
  </cellXfs>
  <cellStyles count="23">
    <cellStyle name="Comma" xfId="13" builtinId="3"/>
    <cellStyle name="Comma 2" xfId="1" xr:uid="{00000000-0005-0000-0000-000001000000}"/>
    <cellStyle name="Comma 2 2" xfId="20" xr:uid="{00000000-0005-0000-0000-000002000000}"/>
    <cellStyle name="Comma 2 4" xfId="18" xr:uid="{00000000-0005-0000-0000-000003000000}"/>
    <cellStyle name="Comma 3" xfId="16" xr:uid="{00000000-0005-0000-0000-000004000000}"/>
    <cellStyle name="Comma 6 2" xfId="19" xr:uid="{00000000-0005-0000-0000-000005000000}"/>
    <cellStyle name="Comma 7" xfId="17" xr:uid="{00000000-0005-0000-0000-000006000000}"/>
    <cellStyle name="Currency [0] _1" xfId="2" xr:uid="{00000000-0005-0000-0000-000007000000}"/>
    <cellStyle name="Hyperlink 2" xfId="3" xr:uid="{00000000-0005-0000-0000-000008000000}"/>
    <cellStyle name="Normal" xfId="0" builtinId="0"/>
    <cellStyle name="Normal 11" xfId="4" xr:uid="{00000000-0005-0000-0000-00000A000000}"/>
    <cellStyle name="Normal 2" xfId="5" xr:uid="{00000000-0005-0000-0000-00000B000000}"/>
    <cellStyle name="Normal 2 2" xfId="21" xr:uid="{00000000-0005-0000-0000-00000C000000}"/>
    <cellStyle name="Normal 3" xfId="6" xr:uid="{00000000-0005-0000-0000-00000D000000}"/>
    <cellStyle name="Normal 4" xfId="12" xr:uid="{00000000-0005-0000-0000-00000E000000}"/>
    <cellStyle name="Normal 5" xfId="15" xr:uid="{00000000-0005-0000-0000-00000F000000}"/>
    <cellStyle name="Normal_2007-16618" xfId="7" xr:uid="{00000000-0005-0000-0000-000010000000}"/>
    <cellStyle name="Normal_גיליון2" xfId="22" xr:uid="{00000000-0005-0000-0000-000011000000}"/>
    <cellStyle name="Percent" xfId="14" builtinId="5"/>
    <cellStyle name="Percent 2" xfId="8" xr:uid="{00000000-0005-0000-0000-000013000000}"/>
    <cellStyle name="Text" xfId="9" xr:uid="{00000000-0005-0000-0000-000014000000}"/>
    <cellStyle name="Total" xfId="10" xr:uid="{00000000-0005-0000-0000-000015000000}"/>
    <cellStyle name="היפר-קישור" xfId="11" builtinId="8"/>
  </cellStyles>
  <dxfs count="6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4;&#1499;&#1505;%20&#1489;&#1493;&#1491;&#1491;/&#1491;&#1493;&#1495;%20&#1504;&#1499;&#1505;%20&#1489;&#1493;&#1491;&#1491;%202023/Q4-2023/&#1502;&#1511;&#1508;&#1514;/&#1511;&#1489;&#1510;&#1497;&#1501;%20&#1500;&#1488;&#1493;&#1510;&#1512;/&#1488;&#1497;&#1513;&#1497;&#1514;/512237744_p2102_0423-&#1511;&#1493;&#1489;&#1509;%20&#1500;&#1488;&#1493;&#1510;&#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62668329.745328501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63E990-E658-4E82-BA3A-495D9289D998}" name="RowTitleRegion1.b1.c4.1" displayName="RowTitleRegion1.b1.c4.1" ref="B1:C4" totalsRowShown="0" headerRowDxfId="639" dataDxfId="638" tableBorderDxfId="637" headerRowCellStyle="Normal_2007-16618" dataCellStyle="Normal_2007-16618">
  <autoFilter ref="B1:C4" xr:uid="{9063E990-E658-4E82-BA3A-495D9289D998}">
    <filterColumn colId="0" hiddenButton="1"/>
    <filterColumn colId="1" hiddenButton="1"/>
  </autoFilter>
  <tableColumns count="2">
    <tableColumn id="1" xr3:uid="{ADD2C035-378E-4AFE-ABC6-7E6864FAF518}" name="תאריך הדיווח" dataDxfId="636" dataCellStyle="Normal_2007-16618"/>
    <tableColumn id="2" xr3:uid="{504059BF-99B6-47FE-BC37-5433DDCD7435}" name="31/12/2023" dataDxfId="635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5D22CE-B71A-4845-AA49-44230320B5EE}" name="TitleRegion1.a5.d63.2" displayName="TitleRegion1.a5.d63.2" ref="A5:D63" totalsRowShown="0">
  <autoFilter ref="A5:D63" xr:uid="{845D22CE-B71A-4845-AA49-44230320B5EE}">
    <filterColumn colId="0" hiddenButton="1"/>
    <filterColumn colId="1" hiddenButton="1"/>
    <filterColumn colId="2" hiddenButton="1"/>
    <filterColumn colId="3" hiddenButton="1"/>
  </autoFilter>
  <tableColumns count="4">
    <tableColumn id="1" xr3:uid="{FB482DDA-CD60-405A-B631-EE128B9F0EC3}" name="ריק במקור" dataDxfId="634" dataCellStyle="Normal_2007-16618"/>
    <tableColumn id="2" xr3:uid="{A58DB294-B8A1-430B-B435-A660142C2674}" name="סכום נכסי ההשקעה:" dataDxfId="633" dataCellStyle="Normal_2007-16618"/>
    <tableColumn id="3" xr3:uid="{1F7E8A20-1993-46A9-B1EB-1247B109C548}" name="ריק במקור2" dataDxfId="632" dataCellStyle="Normal_2007-16618"/>
    <tableColumn id="4" xr3:uid="{0629256C-7912-43D7-B4B1-16849A106411}" name="ריק במקור3" dataDxfId="631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73B53C-DB3A-44F0-9D4D-DA1A5CC266AC}" name="RowTitleRegion1.a1.b4.1" displayName="RowTitleRegion1.a1.b4.1" ref="A1:B4" totalsRowShown="0" headerRowDxfId="630" dataDxfId="629" tableBorderDxfId="628" headerRowCellStyle="Normal_2007-16618" dataCellStyle="Normal_2007-16618">
  <autoFilter ref="A1:B4" xr:uid="{3373B53C-DB3A-44F0-9D4D-DA1A5CC266AC}">
    <filterColumn colId="0" hiddenButton="1"/>
    <filterColumn colId="1" hiddenButton="1"/>
  </autoFilter>
  <tableColumns count="2">
    <tableColumn id="1" xr3:uid="{2D824EA9-3C85-4B47-BA45-3A6C865FF566}" name="תאריך הדיווח" dataDxfId="627" dataCellStyle="Normal_2007-16618"/>
    <tableColumn id="2" xr3:uid="{81AA1A3D-EF56-4889-91E4-AFE4D9EFBF80}" name="31/12/2023" dataDxfId="626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88DBE4-AA8E-4C7B-A40D-0C9A79DC27B5}" name="TitleRegion1.a5.k75.1" displayName="TitleRegion1.a5.k75.1" ref="A5:K75" totalsRowShown="0" headerRowDxfId="625" dataDxfId="623" headerRowBorderDxfId="624">
  <autoFilter ref="A5:K75" xr:uid="{FA88DBE4-AA8E-4C7B-A40D-0C9A79DC27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118374F-3CF7-42D9-9EFD-6D290369F0D9}" name="שם המנפיק/שם נייר ערך "/>
    <tableColumn id="2" xr3:uid="{ED3EDDD6-72AE-4140-993E-605495CAC874}" name="מספר ני&quot;ע" dataDxfId="622"/>
    <tableColumn id="3" xr3:uid="{7ADA8EAA-110F-430F-A674-9B0845278EB0}" name="מספר מנפיק" dataDxfId="621"/>
    <tableColumn id="4" xr3:uid="{B6A50985-9CBA-4A74-BFD1-CE1D9E408C8E}" name="דירוג" dataDxfId="620"/>
    <tableColumn id="5" xr3:uid="{15EAA1A7-6A6F-476C-959A-4256EEE6B5FE}" name="שם מדרג" dataDxfId="619"/>
    <tableColumn id="6" xr3:uid="{EDF217E8-830B-4FFE-BD48-58BE9EE5AAAF}" name="סוג מטבע" dataDxfId="618"/>
    <tableColumn id="7" xr3:uid="{3A424A27-5452-48C3-8472-219C06112CF0}" name="שיעור ריבית" dataDxfId="617"/>
    <tableColumn id="8" xr3:uid="{5D8F28EA-1B22-485B-9537-246A8FF8C3C6}" name="תשואה לפידיון" dataDxfId="616"/>
    <tableColumn id="9" xr3:uid="{18AF1B35-1167-4612-A7F2-68B7812DA49D}" name="שווי שוק" dataDxfId="615"/>
    <tableColumn id="10" xr3:uid="{0C47ABA2-A0E9-4F87-8116-E42A086E1580}" name="שעור מנכסי אפיק ההשקעה" dataDxfId="614"/>
    <tableColumn id="11" xr3:uid="{B29EABD7-8316-485E-88E1-58144F82E32D}" name="שעור מסך נכסי השקעה" dataDxfId="61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8C717A-1CAB-4CB9-9005-BAFB8A09697D}" name="RowTitleRegion1.a1.b4.1" displayName="RowTitleRegion1.a1.b4.1_" ref="A1:B4" totalsRowShown="0" headerRowDxfId="612" dataDxfId="611" tableBorderDxfId="610" headerRowCellStyle="Normal_2007-16618" dataCellStyle="Normal_2007-16618">
  <autoFilter ref="A1:B4" xr:uid="{248C717A-1CAB-4CB9-9005-BAFB8A09697D}">
    <filterColumn colId="0" hiddenButton="1"/>
    <filterColumn colId="1" hiddenButton="1"/>
  </autoFilter>
  <tableColumns count="2">
    <tableColumn id="1" xr3:uid="{E7FEE9E9-880C-4172-A452-90155E124DA4}" name="תאריך הדיווח" dataDxfId="609" dataCellStyle="Normal_2007-16618"/>
    <tableColumn id="2" xr3:uid="{409538E8-FE59-485B-AF60-963F2E9F8749}" name="31/12/2023" dataDxfId="608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89DBC4-0BEA-4835-8B8C-BC6B04B832B9}" name="TitleRegion1.a6.q72.1" displayName="TitleRegion1.a6.q72.1" ref="A6:Q72" totalsRowShown="0" headerRowDxfId="607" dataDxfId="605" headerRowBorderDxfId="606" tableBorderDxfId="604">
  <autoFilter ref="A6:Q72" xr:uid="{A889DBC4-0BEA-4835-8B8C-BC6B04B832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B4763D1-2EDB-49C5-96E1-FAD77DC44412}" name="שם המנפיק/שם נייר ערך " dataDxfId="603"/>
    <tableColumn id="2" xr3:uid="{53D36FEF-0727-4C3A-94A0-6E69F98DF8A5}" name="מספר ני&quot;ע"/>
    <tableColumn id="3" xr3:uid="{FEA31993-0EA6-4CC3-A666-43ABA1820A6F}" name="זירת מסחר"/>
    <tableColumn id="4" xr3:uid="{21DA1718-7F54-4BD4-8896-67581003316F}" name="דירוג" dataDxfId="602"/>
    <tableColumn id="5" xr3:uid="{88DBE2B0-D069-46B7-B0CF-1C8DC0B077BB}" name="שם מדרג" dataDxfId="601"/>
    <tableColumn id="6" xr3:uid="{784F55DF-3112-4A4A-87FF-FB2DF4E63C9D}" name="תאריך רכישה" dataDxfId="600"/>
    <tableColumn id="7" xr3:uid="{C1125A85-6D29-4AA2-8804-3F4C77FC8826}" name="מח&quot;מ" dataDxfId="599"/>
    <tableColumn id="8" xr3:uid="{6377B5D1-15E2-490A-AF79-43738F66E349}" name="סוג מטבע" dataDxfId="598"/>
    <tableColumn id="9" xr3:uid="{6FBE619B-1243-44E0-B1E9-2271ED7048A8}" name="שיעור ריבית" dataDxfId="597"/>
    <tableColumn id="10" xr3:uid="{46182DDE-0E27-4733-B3C0-B995B02CB6D9}" name="תשואה לפידיון" dataDxfId="596"/>
    <tableColumn id="11" xr3:uid="{BB10546D-42AB-4949-89B7-DDF69F59A9AF}" name="ערך נקוב****" dataDxfId="595"/>
    <tableColumn id="12" xr3:uid="{F3D7A4F0-50D7-4102-8D64-A6E744C9AEED}" name="שער***" dataDxfId="594"/>
    <tableColumn id="13" xr3:uid="{F99EEDB9-9C0D-4FB6-B777-AD62A687740E}" name="פדיון/ ריבית/ דיבידנד לקבל*****  " dataDxfId="593"/>
    <tableColumn id="14" xr3:uid="{C649A7F5-E862-4DB3-8BB7-D2CE38DDD81E}" name="שווי שוק" dataDxfId="592"/>
    <tableColumn id="15" xr3:uid="{EC2F4487-31C3-4193-9677-0AA1C615E127}" name="שעור מערך נקוב**** מונפק" dataDxfId="591"/>
    <tableColumn id="16" xr3:uid="{B9407104-5F84-4114-878E-52E128AEF584}" name="שעור מנכסי אפיק ההשקעה" dataDxfId="590"/>
    <tableColumn id="17" xr3:uid="{A1FE870C-AA23-45D7-B0EC-8E21A9A8F4E6}" name="שעור מסך נכסי השקעה**" dataDxfId="589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399E132-8E02-4E54-ADED-10763294C289}" name="RowTitleRegion1.a1.b4.1" displayName="_RowTitleRegion1.a1.b4.1" ref="A1:B4" totalsRowShown="0" headerRowDxfId="588" dataDxfId="587" tableBorderDxfId="586" headerRowCellStyle="Normal_2007-16618" dataCellStyle="Normal_2007-16618">
  <autoFilter ref="A1:B4" xr:uid="{A399E132-8E02-4E54-ADED-10763294C289}">
    <filterColumn colId="0" hiddenButton="1"/>
    <filterColumn colId="1" hiddenButton="1"/>
  </autoFilter>
  <tableColumns count="2">
    <tableColumn id="1" xr3:uid="{E593D46D-8938-4767-B56A-7494659702F4}" name="תאריך הדיווח" dataDxfId="585" dataCellStyle="Normal_2007-16618"/>
    <tableColumn id="2" xr3:uid="{1373F23B-1263-43F8-87FF-C0082F4A3392}" name="31/12/2023" dataDxfId="584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8329388-3427-4C5D-8EBF-B802E9BC0757}" name="TitleRegion1.a6.s18.1" displayName="TitleRegion1.a6.s18.1" ref="A6:S18" totalsRowShown="0" headerRowDxfId="583" dataDxfId="581" headerRowBorderDxfId="582" tableBorderDxfId="580">
  <autoFilter ref="A6:S18" xr:uid="{D8329388-3427-4C5D-8EBF-B802E9BC075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80FE568-F412-41B9-995C-0E2DC14E7414}" name="שם המנפיק/שם נייר ערך " dataDxfId="579"/>
    <tableColumn id="2" xr3:uid="{23984633-931F-497C-9979-B918E521A71D}" name="מספר ני&quot;ע" dataDxfId="578"/>
    <tableColumn id="3" xr3:uid="{CD6E1C61-8689-43AC-A728-C568E23ECE97}" name="זירת מסחר" dataDxfId="577"/>
    <tableColumn id="4" xr3:uid="{39741844-15C8-4CD1-B69A-219D11370B68}" name="ספק מידע" dataDxfId="576"/>
    <tableColumn id="5" xr3:uid="{A87F06F9-D933-48CD-8029-EE2ADDA0AAFD}" name="מספר מנפיק" dataDxfId="575"/>
    <tableColumn id="6" xr3:uid="{922E317E-EBE4-48D8-A94C-5D6327B52FEE}" name="ענף מסחר" dataDxfId="574"/>
    <tableColumn id="7" xr3:uid="{05B505BF-A836-40E3-9A07-9B346FBAB8C4}" name="דירוג" dataDxfId="573"/>
    <tableColumn id="8" xr3:uid="{C794E1DD-AF48-4E65-9A33-88259509F468}" name="שם מדרג" dataDxfId="572"/>
    <tableColumn id="9" xr3:uid="{2F1C08A6-8B01-49D0-B312-6F4AD6CFB487}" name="תאריך רכישה" dataDxfId="571"/>
    <tableColumn id="10" xr3:uid="{6E207635-B095-4E11-9C6D-9FC8BDA47C1A}" name="מח&quot;מ" dataDxfId="570"/>
    <tableColumn id="11" xr3:uid="{801CD64C-AA89-47C4-8C51-C78069048D9D}" name="סוג מטבע" dataDxfId="569"/>
    <tableColumn id="12" xr3:uid="{AE6C2ECA-24A9-4A3D-9269-96D7E6175867}" name="שיעור ריבית" dataDxfId="568"/>
    <tableColumn id="13" xr3:uid="{FF9CC873-C28A-4AC3-A5BA-3ACE47F161FF}" name="תשואה לפידיון" dataDxfId="567"/>
    <tableColumn id="14" xr3:uid="{E8437C7C-29B6-40EA-9E1E-F27D887C8C65}" name="ערך נקוב****" dataDxfId="566"/>
    <tableColumn id="15" xr3:uid="{B88145AF-BD94-471F-A89E-1E5399B74B7C}" name="שער***" dataDxfId="565"/>
    <tableColumn id="16" xr3:uid="{A9AFEA3C-B96D-4B54-9721-828BDFD6CBC9}" name="שווי שוק" dataDxfId="564"/>
    <tableColumn id="17" xr3:uid="{FF3CB2EB-CDF6-403F-8E92-1008F65D58A2}" name="שעור מערך נקוב מונפק" dataDxfId="563"/>
    <tableColumn id="18" xr3:uid="{F3B67D0D-1377-429D-8AB7-CB347E8300A7}" name="שעור מנכסי אפיק ההשקעה" dataDxfId="562"/>
    <tableColumn id="19" xr3:uid="{D3AC3770-1B6D-4C89-9561-5075D6D514B1}" name="שעור מסך נכסי השקעה**" dataDxfId="56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EA5D12B-A5DC-461B-B949-D14C39902A7F}" name="RowTitleRegion1.a1.b4.1" displayName="_RowTitleRegion1.a1.b4.1_1" ref="A1:B4" totalsRowShown="0" headerRowDxfId="560" dataDxfId="559" tableBorderDxfId="558" headerRowCellStyle="Normal_2007-16618" dataCellStyle="Normal_2007-16618">
  <autoFilter ref="A1:B4" xr:uid="{CEA5D12B-A5DC-461B-B949-D14C39902A7F}">
    <filterColumn colId="0" hiddenButton="1"/>
    <filterColumn colId="1" hiddenButton="1"/>
  </autoFilter>
  <tableColumns count="2">
    <tableColumn id="1" xr3:uid="{A5AF7003-2EA7-44CF-85B7-4A78B39BC696}" name="תאריך הדיווח" dataDxfId="557" dataCellStyle="Normal_2007-16618"/>
    <tableColumn id="2" xr3:uid="{F7238410-C039-4914-82DA-FB2D0A71AC01}" name="31/12/2023" dataDxfId="556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F708932-4CB5-4A86-B14E-E194637E2042}" name="TitleRegion1.a6.t320.1" displayName="TitleRegion1.a6.t320.1" ref="A6:T320" totalsRowShown="0" headerRowDxfId="555" dataDxfId="553" headerRowBorderDxfId="554" tableBorderDxfId="552">
  <autoFilter ref="A6:T320" xr:uid="{AF708932-4CB5-4A86-B14E-E194637E20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4536A3-5401-4AB3-9EDD-6F990C57A861}" name="שם המנפיק/שם נייר ערך " dataDxfId="551"/>
    <tableColumn id="2" xr3:uid="{58C89030-4B4A-46A8-BE6E-C661EFA7910D}" name="מספר ני&quot;ע" dataDxfId="550"/>
    <tableColumn id="3" xr3:uid="{B94A61D0-D3BC-44FF-90E3-8402238E744E}" name="זירת מסחר" dataDxfId="549"/>
    <tableColumn id="4" xr3:uid="{05D36228-D7D0-43B7-89CE-7C9A771375CB}" name="ספק מידע" dataDxfId="548"/>
    <tableColumn id="5" xr3:uid="{331AEA90-03DE-48B5-B1F6-3D4993588606}" name="מספר מנפיק" dataDxfId="547"/>
    <tableColumn id="6" xr3:uid="{A95C4B67-F9FF-410B-9AFE-14330C991355}" name="ענף מסחר" dataDxfId="546"/>
    <tableColumn id="7" xr3:uid="{6FC04AD9-3615-47D8-AAA8-0164E5ECC799}" name="דירוג" dataDxfId="545"/>
    <tableColumn id="8" xr3:uid="{9418E44B-2A19-4A63-8C6E-C3535E18D304}" name="שם מדרג" dataDxfId="544"/>
    <tableColumn id="9" xr3:uid="{2AF8ABB4-481E-47CA-AE55-A072E5EF0C0A}" name="תאריך רכישה" dataDxfId="543"/>
    <tableColumn id="10" xr3:uid="{D4C019CD-E13D-4C63-AEFC-7A03AC8FC096}" name="מח&quot;מ" dataDxfId="542"/>
    <tableColumn id="11" xr3:uid="{3DD6C006-061B-4499-8B8C-9CFFED3CF842}" name="סוג מטבע" dataDxfId="541"/>
    <tableColumn id="12" xr3:uid="{AAD89DEE-C4F4-4286-899F-40244FB35934}" name="שיעור ריבית" dataDxfId="540"/>
    <tableColumn id="13" xr3:uid="{68F97A9B-B316-4C03-8676-2DA931545548}" name="תשואה לפידיון" dataDxfId="539"/>
    <tableColumn id="14" xr3:uid="{7D951FE5-329C-4BFC-A97E-1087A9D6A117}" name="ערך נקוב****" dataDxfId="538"/>
    <tableColumn id="15" xr3:uid="{3575777E-41F5-4C32-AA5A-7CD893E51C93}" name="שער***" dataDxfId="537"/>
    <tableColumn id="16" xr3:uid="{60F8A91B-21B9-4CF8-8F5D-CB15979D382F}" name="פדיון/ ריבית/ דיבידנד לקבל*****  " dataDxfId="536"/>
    <tableColumn id="17" xr3:uid="{1ADC6628-54FC-418E-84BE-47DA7E3F201B}" name="שווי שוק" dataDxfId="535"/>
    <tableColumn id="18" xr3:uid="{7C28DC16-3855-4B7B-8967-36B9C7280540}" name="שעור מערך נקוב מונפק" dataDxfId="534"/>
    <tableColumn id="19" xr3:uid="{7FBBE043-3F44-471E-AA5D-57E9173677BC}" name="שעור מנכסי אפיק ההשקעה" dataDxfId="533"/>
    <tableColumn id="20" xr3:uid="{689AB64C-CB7C-4AAB-BC34-4CFB0C7B7A5A}" name="שעור מסך נכסי השקעה**" dataDxfId="532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905940E-FD2B-46DF-A2D6-877E22D789BF}" name="RowTitleRegion1.a1.b4.1" displayName="_RowTitleRegion1.a1.b4.1_2" ref="A1:B4" totalsRowShown="0" headerRowDxfId="531" dataDxfId="530" tableBorderDxfId="529" headerRowCellStyle="Normal_2007-16618" dataCellStyle="Normal_2007-16618">
  <autoFilter ref="A1:B4" xr:uid="{C905940E-FD2B-46DF-A2D6-877E22D789BF}">
    <filterColumn colId="0" hiddenButton="1"/>
    <filterColumn colId="1" hiddenButton="1"/>
  </autoFilter>
  <tableColumns count="2">
    <tableColumn id="1" xr3:uid="{6F53117B-8C56-4FD3-95CB-91785E1438D6}" name="תאריך הדיווח" dataDxfId="528" dataCellStyle="Normal_2007-16618"/>
    <tableColumn id="2" xr3:uid="{E70C5783-0B52-4DDA-8A1E-9EDB03F21D0D}" name="31/12/2023" dataDxfId="527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32571A1-FF63-460C-90AC-4D8683B5E2D4}" name="TitleRegion1.a6.n265.1" displayName="TitleRegion1.a6.n265.1" ref="A6:N265" totalsRowShown="0" headerRowDxfId="526" dataDxfId="524" headerRowBorderDxfId="525" tableBorderDxfId="523">
  <autoFilter ref="A6:N265" xr:uid="{532571A1-FF63-460C-90AC-4D8683B5E2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672F1C7-599A-4E82-812D-00814B051DC7}" name="שם המנפיק/שם נייר ערך " dataDxfId="522"/>
    <tableColumn id="2" xr3:uid="{D2C80B0A-88AC-4EBF-9940-D6C547DED62F}" name="מספר ני&quot;ע" dataDxfId="521"/>
    <tableColumn id="3" xr3:uid="{44DF295D-0BC5-4701-9443-00095367F7EB}" name="זירת מסחר" dataDxfId="520"/>
    <tableColumn id="4" xr3:uid="{EBF83CBB-8F71-4CE0-ACA4-7DF9D87622AC}" name="ספק מידע" dataDxfId="519"/>
    <tableColumn id="5" xr3:uid="{B4B70234-8354-40CF-915F-E3E5AAC6C385}" name="מספר מנפיק" dataDxfId="518"/>
    <tableColumn id="6" xr3:uid="{39D9CD8D-BAB8-446A-B833-C098879B5450}" name="ענף מסחר" dataDxfId="517"/>
    <tableColumn id="7" xr3:uid="{5F990D68-5368-4ED4-B0C9-F22ED1415C2B}" name="סוג מטבע" dataDxfId="516"/>
    <tableColumn id="8" xr3:uid="{32C84E46-870C-4C30-A254-396105CD316F}" name="ערך נקוב****" dataDxfId="515"/>
    <tableColumn id="9" xr3:uid="{6F1BD33B-421A-4F57-948E-74CC4B8771FB}" name="שער***" dataDxfId="514"/>
    <tableColumn id="10" xr3:uid="{ADF77306-85DA-4B9A-946D-62EC587A4333}" name="פדיון/ ריבית/ דיבידנד לקבל*****  " dataDxfId="513"/>
    <tableColumn id="11" xr3:uid="{F2583480-5BDA-4594-B8EC-A2DB899327B5}" name="שווי שוק" dataDxfId="512"/>
    <tableColumn id="12" xr3:uid="{F2E1B28C-2AB3-4E7F-A8AA-C5CE54DE80BD}" name="שעור מערך נקוב מונפק" dataDxfId="511"/>
    <tableColumn id="13" xr3:uid="{59047A70-C236-4E1C-AD00-FB9AF21FBC53}" name="שעור מנכסי אפיק ההשקעה" dataDxfId="510"/>
    <tableColumn id="14" xr3:uid="{ABFEC047-45AB-4D74-9D23-DB61DCE65749}" name="שעור מסך נכסי השקעה**" dataDxfId="509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EC82C48-5749-43F7-BABC-E35AF182C190}" name="RowTitleRegion1.a1.b4.1" displayName="_RowTitleRegion1.a1.b4.1_3" ref="A1:B4" totalsRowShown="0" headerRowDxfId="508" dataDxfId="507" tableBorderDxfId="506" headerRowCellStyle="Normal_2007-16618" dataCellStyle="Normal_2007-16618">
  <autoFilter ref="A1:B4" xr:uid="{FEC82C48-5749-43F7-BABC-E35AF182C190}">
    <filterColumn colId="0" hiddenButton="1"/>
    <filterColumn colId="1" hiddenButton="1"/>
  </autoFilter>
  <tableColumns count="2">
    <tableColumn id="1" xr3:uid="{BC5E655D-D5DC-46AF-9BE4-D1DCF61F2DE4}" name="תאריך הדיווח" dataDxfId="505" dataCellStyle="Normal_2007-16618"/>
    <tableColumn id="2" xr3:uid="{031A471A-53CD-4FF0-B263-33B6006BE70E}" name="31/12/2023" dataDxfId="504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308F473-2387-4B95-B9DD-017A772BFA93}" name="TitleRegion1.a6.m141.1" displayName="TitleRegion1.a6.m141.1" ref="A6:M141" totalsRowShown="0" headerRowDxfId="503" dataDxfId="501" headerRowBorderDxfId="502" tableBorderDxfId="500">
  <autoFilter ref="A6:M141" xr:uid="{6308F473-2387-4B95-B9DD-017A772BFA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B3306A9-7FC7-45D5-BB71-4B266289A2D9}" name="שם המנפיק/שם נייר ערך " dataDxfId="499"/>
    <tableColumn id="2" xr3:uid="{D8060198-A550-446A-81B7-CBCAF0AFC8A9}" name="מספר ני&quot;ע" dataDxfId="498"/>
    <tableColumn id="3" xr3:uid="{9E375A04-4AB9-4E53-8141-36E26AE4D16D}" name="זירת מסחר" dataDxfId="497"/>
    <tableColumn id="4" xr3:uid="{021AF05F-BC0C-412B-B257-737F7740FD2B}" name="מספר מנפיק" dataDxfId="496"/>
    <tableColumn id="5" xr3:uid="{B2572D1C-0049-4704-A157-D82569FBC703}" name="ענף מסחר" dataDxfId="495"/>
    <tableColumn id="6" xr3:uid="{175FC937-3FE5-4566-95E0-475AED40ADE7}" name="סוג מטבע" dataDxfId="494"/>
    <tableColumn id="7" xr3:uid="{D16BE90F-6B46-428A-B95A-939DD90F4890}" name="ערך נקוב****" dataDxfId="493"/>
    <tableColumn id="8" xr3:uid="{9A0DA356-8E6C-4D89-B2F3-5BF1DBA58764}" name="שער***" dataDxfId="492"/>
    <tableColumn id="9" xr3:uid="{C2F8383B-828A-468F-8BE6-115AD2042983}" name="פדיון/ ריבית/ דיבידנד לקבל*****  " dataDxfId="491"/>
    <tableColumn id="10" xr3:uid="{BB906462-4C18-4F70-AD63-C86A67EAB321}" name="שווי שוק" dataDxfId="490"/>
    <tableColumn id="11" xr3:uid="{4454D1EA-71CA-4396-9885-943A0743D462}" name="שעור מערך נקוב מונפק" dataDxfId="489"/>
    <tableColumn id="12" xr3:uid="{441FFA37-4F2B-4AE2-99BA-E8BFAD7119B2}" name="שעור מנכסי אפיק ההשקעה" dataDxfId="488"/>
    <tableColumn id="13" xr3:uid="{F6C2F37B-4164-4B1B-B90C-E8DF460A314A}" name="שעור מסך נכסי השקעה**" dataDxfId="487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DCC5C3-B9C1-41B8-AB91-8DD5FB8D824C}" name="RowTitleRegion1.a1.b4.1" displayName="_RowTitleRegion1.a1.b4.1_4" ref="A1:B4" totalsRowShown="0" headerRowDxfId="486" dataDxfId="485" tableBorderDxfId="484" headerRowCellStyle="Normal_2007-16618" dataCellStyle="Normal_2007-16618">
  <autoFilter ref="A1:B4" xr:uid="{F2DCC5C3-B9C1-41B8-AB91-8DD5FB8D824C}">
    <filterColumn colId="0" hiddenButton="1"/>
    <filterColumn colId="1" hiddenButton="1"/>
  </autoFilter>
  <tableColumns count="2">
    <tableColumn id="1" xr3:uid="{8282E68B-18F1-4526-AD64-6B0CA581F173}" name="תאריך הדיווח" dataDxfId="483" dataCellStyle="Normal_2007-16618"/>
    <tableColumn id="2" xr3:uid="{3EE002B2-20A2-477D-96D9-57560E9E435B}" name="31/12/2023" dataDxfId="482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EE93CEC-0F8A-4C17-8361-C4214F747E6C}" name="TitleRegion1.a6.n30.1" displayName="TitleRegion1.a6.n30.1" ref="A6:N30" totalsRowShown="0" headerRowDxfId="481" dataDxfId="479" headerRowBorderDxfId="480" tableBorderDxfId="478">
  <autoFilter ref="A6:N30" xr:uid="{7EE93CEC-0F8A-4C17-8361-C4214F747E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3AD68C-9B12-4426-B4F3-8FC679BDC1D0}" name="שם המנפיק/שם נייר ערך " dataDxfId="477"/>
    <tableColumn id="2" xr3:uid="{188250D9-41B0-4226-8DDC-DF5B57A05984}" name="מספר ני&quot;ע" dataDxfId="476"/>
    <tableColumn id="3" xr3:uid="{2007D2DB-5FEB-411E-974A-397323E27A83}" name="זירת מסחר" dataDxfId="475"/>
    <tableColumn id="4" xr3:uid="{84A946D5-3E1D-42B5-AFBC-0610C8037CE0}" name="מספר מנפיק" dataDxfId="474"/>
    <tableColumn id="5" xr3:uid="{EFD46B77-DABC-453B-B636-6675D0F3EF10}" name="ענף מסחר" dataDxfId="473"/>
    <tableColumn id="6" xr3:uid="{E858EEC2-C5C6-4694-A6D4-82AAF5854D33}" name="דירוג" dataDxfId="472"/>
    <tableColumn id="7" xr3:uid="{4E16CB6C-2A93-4B90-961F-629268326040}" name="שם מדרג" dataDxfId="471"/>
    <tableColumn id="8" xr3:uid="{2E0DCEAF-AC60-4024-BBA4-26ED3ED70B8E}" name="סוג מטבע" dataDxfId="470"/>
    <tableColumn id="9" xr3:uid="{08AF3391-D435-426A-AE59-6CF0DD2E945F}" name="ערך נקוב****" dataDxfId="469"/>
    <tableColumn id="10" xr3:uid="{5E7F4FAB-8AA9-4BA7-A465-53C7C0F935D3}" name="שער***" dataDxfId="468"/>
    <tableColumn id="11" xr3:uid="{90125365-6A25-41C8-86E1-98D65A39C134}" name="שווי שוק" dataDxfId="467"/>
    <tableColumn id="12" xr3:uid="{15B1DA75-0D98-4014-9309-5B281DC9C400}" name="שעור מערך נקוב מונפק" dataDxfId="466"/>
    <tableColumn id="13" xr3:uid="{B932DB28-A621-477F-AA89-94FC3DAD4512}" name="שעור מנכסי אפיק ההשקעה" dataDxfId="465"/>
    <tableColumn id="14" xr3:uid="{50CC8209-092B-4875-BC04-034C9D1A1186}" name="שעור מסך נכסי השקעה**" dataDxfId="464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E69FBA0-D704-4A9C-AEF8-EFC1946ED685}" name="RowTitleRegion1.a1.b4.1" displayName="_RowTitleRegion1.a1.b4.1_5" ref="A1:B4" totalsRowShown="0" headerRowDxfId="463" dataDxfId="462" tableBorderDxfId="461" headerRowCellStyle="Normal_2007-16618" dataCellStyle="Normal_2007-16618">
  <autoFilter ref="A1:B4" xr:uid="{BE69FBA0-D704-4A9C-AEF8-EFC1946ED685}">
    <filterColumn colId="0" hiddenButton="1"/>
    <filterColumn colId="1" hiddenButton="1"/>
  </autoFilter>
  <tableColumns count="2">
    <tableColumn id="1" xr3:uid="{BDDF391D-0610-4621-B611-BF011F088534}" name="תאריך הדיווח" dataDxfId="460" dataCellStyle="Normal_2007-16618"/>
    <tableColumn id="2" xr3:uid="{CA29FDFC-940B-4830-A6AA-7CD010A8444F}" name="31/12/2023" dataDxfId="459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4617CB2-2851-44A0-8DE3-CFF736A6B91F}" name="TitleRegion1.a6.k27.1" displayName="TitleRegion1.a6.k27.1" ref="A6:K27" totalsRowShown="0" headerRowDxfId="458" dataDxfId="456" headerRowBorderDxfId="457" tableBorderDxfId="455">
  <autoFilter ref="A6:K27" xr:uid="{14617CB2-2851-44A0-8DE3-CFF736A6B9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4CBC7C-1D60-4B5E-8CA6-988F14224ABE}" name="שם המנפיק/שם נייר ערך" dataDxfId="454"/>
    <tableColumn id="2" xr3:uid="{DC298094-E5C1-4525-A15E-0DE047A21A8E}" name="מספר ני&quot;ע" dataDxfId="453"/>
    <tableColumn id="3" xr3:uid="{0FB82150-6F3F-42DA-9C2C-2BCCCBB48285}" name="זירת מסחר" dataDxfId="452"/>
    <tableColumn id="4" xr3:uid="{2E1456A7-37E7-408B-875C-7E4496B08FBA}" name="ענף מסחר" dataDxfId="451"/>
    <tableColumn id="5" xr3:uid="{57F168D4-26A4-4237-9CF9-23FDEC8077FE}" name="סוג מטבע" dataDxfId="450"/>
    <tableColumn id="6" xr3:uid="{6B1C55E3-50FE-4113-A258-0A5777645462}" name="ערך נקוב****" dataDxfId="449"/>
    <tableColumn id="7" xr3:uid="{BA95436C-9FDC-43E0-BC51-2198FF47DA57}" name="שער***" dataDxfId="448"/>
    <tableColumn id="8" xr3:uid="{E2144BF4-7245-4FC9-B2D7-06B629FE7F1D}" name="שווי שוק" dataDxfId="447"/>
    <tableColumn id="9" xr3:uid="{55C3BBED-13FE-4284-A0AD-931DD0CB3FCD}" name="שעור מערך נקוב מונפק" dataDxfId="446"/>
    <tableColumn id="10" xr3:uid="{4C4ED61B-AECF-413B-ADDD-3B3044AD43F9}" name="שעור מנכסי אפיק ההשקעה" dataDxfId="445"/>
    <tableColumn id="11" xr3:uid="{45F74551-5F24-409D-80BE-F58AA304826E}" name="שעור מסך נכסי השקעה**" dataDxfId="44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B0E6D1C-FACA-4A0F-9863-923B50A61156}" name="RowTitleRegion1.a1.b4.1" displayName="_RowTitleRegion1.a1.b4.1_6" ref="A1:B4" totalsRowShown="0" headerRowDxfId="443" dataDxfId="442" tableBorderDxfId="441" headerRowCellStyle="Normal_2007-16618" dataCellStyle="Normal_2007-16618">
  <autoFilter ref="A1:B4" xr:uid="{FB0E6D1C-FACA-4A0F-9863-923B50A61156}">
    <filterColumn colId="0" hiddenButton="1"/>
    <filterColumn colId="1" hiddenButton="1"/>
  </autoFilter>
  <tableColumns count="2">
    <tableColumn id="1" xr3:uid="{6F6CC2B4-4B00-4F06-9435-7DDF4C773745}" name="תאריך הדיווח" dataDxfId="440" dataCellStyle="Normal_2007-16618"/>
    <tableColumn id="2" xr3:uid="{150DB812-A279-4BE3-A1CD-3C24CFB821F9}" name="31/12/2023" dataDxfId="439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7B33F6E-F184-4406-93A9-66EF40BA5F19}" name="TitleRegion1.a6.k25.1" displayName="TitleRegion1.a6.k25.1" ref="A6:K25" totalsRowShown="0" headerRowDxfId="438" dataDxfId="436" headerRowBorderDxfId="437" tableBorderDxfId="435">
  <autoFilter ref="A6:K25" xr:uid="{E7B33F6E-F184-4406-93A9-66EF40BA5F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5A6476B-76E6-4AA7-B0D7-CCF98848B98D}" name="שם המנפיק/שם נייר ערך" dataDxfId="434"/>
    <tableColumn id="2" xr3:uid="{DF4137C5-9D7E-47DD-9B60-3A9E52D5A013}" name="מספר ני&quot;ע" dataDxfId="433"/>
    <tableColumn id="3" xr3:uid="{30D59FD1-16C7-4B7F-92B0-D26FAE2573C4}" name="זירת מסחר" dataDxfId="432"/>
    <tableColumn id="4" xr3:uid="{0E8A5C91-6BFA-4D8A-9496-EAC311C9CF6B}" name="ענף מסחר" dataDxfId="431"/>
    <tableColumn id="5" xr3:uid="{022787D0-5FEB-4417-B932-8C53B1AEB910}" name="סוג מטבע" dataDxfId="430"/>
    <tableColumn id="6" xr3:uid="{EB30FE3E-A811-491A-A270-1AAA1AEA9190}" name="ערך נקוב****" dataDxfId="429"/>
    <tableColumn id="7" xr3:uid="{D3E6D7BB-093C-4F61-818E-389BB47AD1C6}" name="שער***" dataDxfId="428"/>
    <tableColumn id="8" xr3:uid="{CE9633FB-CE65-4A69-A4BF-9D17C2F71C34}" name="שווי שוק" dataDxfId="427"/>
    <tableColumn id="9" xr3:uid="{1022FB97-99ED-48C3-A7BE-41530054FBCF}" name="שעור מערך נקוב מונפק" dataDxfId="426"/>
    <tableColumn id="10" xr3:uid="{42EE12EE-1C33-4B36-B06A-C3EAA55F8CBC}" name="שעור מנכסי אפיק ההשקעה" dataDxfId="425"/>
    <tableColumn id="11" xr3:uid="{B2E9BD73-A3AF-4FFA-B27D-0DAE350962F3}" name="שעור מסך נכסי השקעה**" dataDxfId="424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2CE54DE-F823-4ECB-A093-2B64667F52BD}" name="RowTitleRegion1.a1.b4.1" displayName="_RowTitleRegion1.a1.b4.1_7" ref="A1:B4" totalsRowShown="0" headerRowDxfId="423" dataDxfId="422" tableBorderDxfId="421" headerRowCellStyle="Normal_2007-16618" dataCellStyle="Normal_2007-16618">
  <autoFilter ref="A1:B4" xr:uid="{32CE54DE-F823-4ECB-A093-2B64667F52BD}">
    <filterColumn colId="0" hiddenButton="1"/>
    <filterColumn colId="1" hiddenButton="1"/>
  </autoFilter>
  <tableColumns count="2">
    <tableColumn id="1" xr3:uid="{30A059C9-945E-4444-8FD5-32B826C28C7D}" name="תאריך הדיווח" dataDxfId="420" dataCellStyle="Normal_2007-16618"/>
    <tableColumn id="2" xr3:uid="{50CAE5DD-6A76-47B8-8BE5-A0814A329D5F}" name="31/12/2023" dataDxfId="419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CAB260B-A8BF-458B-9329-7B583BF77D8E}" name="TitleRegion1.a6.j26.1" displayName="TitleRegion1.a6.j26.1" ref="A6:J26" totalsRowShown="0" headerRowDxfId="418" dataDxfId="416" headerRowBorderDxfId="417" tableBorderDxfId="415">
  <autoFilter ref="A6:J26" xr:uid="{ECAB260B-A8BF-458B-9329-7B583BF77D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8EC5053-0268-4E35-BB8E-3C3A4FDD7A59}" name="שם המנפיק/שם נייר ערך" dataDxfId="414"/>
    <tableColumn id="2" xr3:uid="{5C79A9C8-767B-484A-9DA7-356DBB39095D}" name="מספר ני&quot;ע" dataDxfId="413"/>
    <tableColumn id="3" xr3:uid="{816D5AB7-15BD-4009-97E6-01071E716791}" name="זירת מסחר" dataDxfId="412"/>
    <tableColumn id="4" xr3:uid="{54D445EC-DE3C-4DF2-BCA9-C735C26CA3E6}" name="ענף מסחר" dataDxfId="411"/>
    <tableColumn id="5" xr3:uid="{508E9993-A4CB-443F-A7BA-AA3149F5C2AC}" name="סוג מטבע" dataDxfId="410"/>
    <tableColumn id="6" xr3:uid="{D85C880C-CCE5-4A17-A431-5DDD82A46E47}" name="ערך נקוב****" dataDxfId="409"/>
    <tableColumn id="7" xr3:uid="{5276AFA7-EF21-4E5B-8197-EB7CF05A4BBB}" name="שער***" dataDxfId="408"/>
    <tableColumn id="8" xr3:uid="{73B618CB-8A14-4CBC-9B76-DA647140972D}" name="שווי שוק" dataDxfId="407"/>
    <tableColumn id="9" xr3:uid="{A2C3751B-541F-449E-8B43-7BEBD4C9E6D8}" name="שעור מנכסי אפיק ההשקעה" dataDxfId="406"/>
    <tableColumn id="10" xr3:uid="{1C87A8F6-D17E-4AF4-ABC2-C3167A75A6E0}" name="שעור מסך נכסי השקעה**" dataDxfId="405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944DAAC-D158-40D3-B085-DB8B13E10796}" name="RowTitleRegion1.a1.b4.1" displayName="_RowTitleRegion1.a1.b4.1_8" ref="A1:B4" totalsRowShown="0" headerRowDxfId="404" dataDxfId="403" tableBorderDxfId="402" headerRowCellStyle="Normal_2007-16618" dataCellStyle="Normal_2007-16618">
  <autoFilter ref="A1:B4" xr:uid="{1944DAAC-D158-40D3-B085-DB8B13E10796}">
    <filterColumn colId="0" hiddenButton="1"/>
    <filterColumn colId="1" hiddenButton="1"/>
  </autoFilter>
  <tableColumns count="2">
    <tableColumn id="1" xr3:uid="{37125FBC-2798-4E13-8207-8741D13446B9}" name="תאריך הדיווח" dataDxfId="401" dataCellStyle="Normal_2007-16618"/>
    <tableColumn id="2" xr3:uid="{A0AB19B0-2F17-4251-BF03-28BE9823202E}" name="31/12/2023" dataDxfId="400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3A8B24A-59F4-445D-B362-80AA1F79537A}" name="TitleRegion1.a6.p13.1" displayName="TitleRegion1.a6.p13.1" ref="A6:P13" totalsRowShown="0" headerRowDxfId="399" dataDxfId="397" headerRowBorderDxfId="398" tableBorderDxfId="396">
  <autoFilter ref="A6:P13" xr:uid="{33A8B24A-59F4-445D-B362-80AA1F7953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1823A16-5748-4D00-9132-6557E6E693A6}" name="שם המנפיק/שם נייר ערך" dataDxfId="395"/>
    <tableColumn id="2" xr3:uid="{BAC18D68-316A-419D-8B94-005403C6312A}" name="מספר ני&quot;ע" dataDxfId="394"/>
    <tableColumn id="3" xr3:uid="{96DF020D-FC10-467A-BDAD-82AA86F6790F}" name="נכס הבסיס" dataDxfId="393"/>
    <tableColumn id="4" xr3:uid="{66E3F1E4-82BF-4F2B-88A0-CD72672CAA30}" name="דירוג" dataDxfId="392"/>
    <tableColumn id="5" xr3:uid="{3A029D24-1DDF-4FEE-A5FD-454BD9D42EF7}" name="שם מדרג" dataDxfId="391"/>
    <tableColumn id="6" xr3:uid="{38350F0F-1FBC-453E-BA84-FD6217609582}" name="תאריך רכישה" dataDxfId="390"/>
    <tableColumn id="7" xr3:uid="{91EF9C8D-05DD-4EBF-B26F-C2B5BEAB8E7A}" name="מח&quot;מ" dataDxfId="389"/>
    <tableColumn id="8" xr3:uid="{47DC57FC-25A3-425C-B9A7-87B04CAA3A21}" name="סוג מטבע" dataDxfId="388"/>
    <tableColumn id="9" xr3:uid="{3B79397C-AEF7-4924-B561-0646461D9AD1}" name="שיעור ריבית" dataDxfId="387"/>
    <tableColumn id="10" xr3:uid="{4DF1DFFE-BDE8-4029-9A81-B9000F44E33A}" name="תשואה לפידיון" dataDxfId="386"/>
    <tableColumn id="11" xr3:uid="{6709E13B-F9BD-4699-9853-613383BF839B}" name="ערך נקוב****" dataDxfId="385"/>
    <tableColumn id="12" xr3:uid="{C1CB58CC-09B2-4C52-88BE-ED4EE7701AA7}" name="שער***" dataDxfId="384"/>
    <tableColumn id="13" xr3:uid="{DAFF2476-CC86-4812-B180-6A103476AA08}" name="שווי שוק" dataDxfId="383"/>
    <tableColumn id="14" xr3:uid="{FF159985-95AF-4EEE-B252-FEDA7C44ABCB}" name="שעור מערך נקוב מונפק" dataDxfId="382"/>
    <tableColumn id="15" xr3:uid="{9EC87436-2D4A-4216-91D9-30E46D239786}" name="שעור מנכסי אפיק ההשקעה" dataDxfId="381"/>
    <tableColumn id="16" xr3:uid="{53EE7724-03F2-4BE4-BC9A-91DA50F61FC1}" name="שעור מסך נכסי השקעה**" dataDxfId="380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2952E74-56B8-4953-94FB-1B08EF13BBFC}" name="RowTitleRegion1.a1.b4.1" displayName="_RowTitleRegion1.a1.b4.1_9" ref="A1:B4" totalsRowShown="0" headerRowDxfId="379" dataDxfId="378" tableBorderDxfId="377" headerRowCellStyle="Normal_2007-16618" dataCellStyle="Normal_2007-16618">
  <autoFilter ref="A1:B4" xr:uid="{52952E74-56B8-4953-94FB-1B08EF13BBFC}">
    <filterColumn colId="0" hiddenButton="1"/>
    <filterColumn colId="1" hiddenButton="1"/>
  </autoFilter>
  <tableColumns count="2">
    <tableColumn id="1" xr3:uid="{B84622AC-EC38-4D3D-99CE-75AA7428D20B}" name="תאריך הדיווח" dataDxfId="376" dataCellStyle="Normal_2007-16618"/>
    <tableColumn id="2" xr3:uid="{09FC3E41-5EA1-4D29-94E6-67C7D6E4A697}" name="31/12/2023" dataDxfId="375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030BCC3-1DAB-49DA-B50B-BCFC6E0601EA}" name="TitleRegion1.a6.o166.1" displayName="TitleRegion1.a6.o166.1" ref="A6:O166" totalsRowShown="0" headerRowDxfId="374" dataDxfId="372" headerRowBorderDxfId="373" tableBorderDxfId="371">
  <autoFilter ref="A6:O166" xr:uid="{D030BCC3-1DAB-49DA-B50B-BCFC6E06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705C38F-EF67-43B6-815C-6752DF1278FC}" name="שם המנפיק/שם נייר ערך" dataDxfId="370"/>
    <tableColumn id="2" xr3:uid="{8839853C-7E84-4E12-981E-0C53A11BC5AE}" name="מספר ני&quot;ע" dataDxfId="369"/>
    <tableColumn id="3" xr3:uid="{DA358169-0CA8-4C03-9F11-3B73EFA14813}" name="דירוג" dataDxfId="368"/>
    <tableColumn id="4" xr3:uid="{A5CBBDC1-248A-4345-AA05-D94D7695B51A}" name="שם מדרג" dataDxfId="367"/>
    <tableColumn id="5" xr3:uid="{5B9BBBF4-E9CB-40D4-86BA-9A8804F07590}" name="תאריך רכישה" dataDxfId="366"/>
    <tableColumn id="6" xr3:uid="{10DF0C42-7570-491F-B5C0-BF336A740034}" name="מח&quot;מ" dataDxfId="365"/>
    <tableColumn id="7" xr3:uid="{9AE78EE0-D9CD-4869-97B9-2AF654E0F82A}" name="סוג מטבע" dataDxfId="364"/>
    <tableColumn id="8" xr3:uid="{5F913218-CBDE-4217-9F50-6805C0F668DA}" name="שיעור ריבית" dataDxfId="363"/>
    <tableColumn id="9" xr3:uid="{E475A1A0-85FE-4459-8317-0EEBC5328190}" name="תשואה לפידיון" dataDxfId="362"/>
    <tableColumn id="10" xr3:uid="{6F181E4B-3B4F-401A-A298-646E677EBD26}" name="ערך נקוב****" dataDxfId="361"/>
    <tableColumn id="11" xr3:uid="{ACF02CD9-0F7D-4AE5-ACB0-909B455042CC}" name="שער***" dataDxfId="360"/>
    <tableColumn id="12" xr3:uid="{43660F3F-6FAB-4754-BD93-488C9B0E16DB}" name="שווי הוגן" dataDxfId="359"/>
    <tableColumn id="13" xr3:uid="{7D88BC10-723D-49A7-A841-1C8EBC420204}" name="שעור מערך נקוב מונפק" dataDxfId="358"/>
    <tableColumn id="14" xr3:uid="{3FFF601F-7083-4083-9208-F95755CC4B87}" name="שעור מנכסי אפיק ההשקעה" dataDxfId="357"/>
    <tableColumn id="15" xr3:uid="{FAE5A2D1-4C53-4533-ABC6-261404E64D5E}" name="שעור מסך נכסי השקעה**" dataDxfId="356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8F46412-6971-41DC-8813-8B9CC20800FB}" name="RowTitleRegion1.a1.b4.1" displayName="_RowTitleRegion1.a1.b4.1_10" ref="A1:B4" totalsRowShown="0" headerRowDxfId="355" dataDxfId="354" tableBorderDxfId="353" headerRowCellStyle="Normal_2007-16618" dataCellStyle="Normal_2007-16618">
  <autoFilter ref="A1:B4" xr:uid="{28F46412-6971-41DC-8813-8B9CC20800FB}">
    <filterColumn colId="0" hiddenButton="1"/>
    <filterColumn colId="1" hiddenButton="1"/>
  </autoFilter>
  <tableColumns count="2">
    <tableColumn id="1" xr3:uid="{935FC74F-0CB9-4AF1-99BA-A395DD593C2D}" name="תאריך הדיווח" dataDxfId="352" dataCellStyle="Normal_2007-16618"/>
    <tableColumn id="2" xr3:uid="{6092F81D-A5B2-412D-B3C9-680937D3845A}" name="31/12/2023" dataDxfId="351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42293A3-8472-4090-8A0D-A2098B659D1F}" name="TitleRegion1.a6.r21.1" displayName="TitleRegion1.a6.r21.1" ref="A6:R21" totalsRowShown="0" headerRowDxfId="350" dataDxfId="348" headerRowBorderDxfId="349" tableBorderDxfId="347">
  <autoFilter ref="A6:R21" xr:uid="{842293A3-8472-4090-8A0D-A2098B659D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2D383D71-DF6D-4C95-83E7-D7327646BA80}" name="שם המנפיק/שם נייר ערך" dataDxfId="346"/>
    <tableColumn id="2" xr3:uid="{B724C9C8-55BB-4D04-AAF1-290BF1F117B5}" name="מספר ני&quot;ע" dataDxfId="345"/>
    <tableColumn id="3" xr3:uid="{08C741DF-14B9-48E3-87A6-AA60A2EB25E6}" name="ספק המידע" dataDxfId="344"/>
    <tableColumn id="4" xr3:uid="{2C9741EF-E2EF-4115-B2EE-AB88934D1243}" name="מספר מנפיק" dataDxfId="343"/>
    <tableColumn id="5" xr3:uid="{49D35EB8-30D5-41A0-8B8E-AC590FFCB1C1}" name="ענף מסחר" dataDxfId="342"/>
    <tableColumn id="6" xr3:uid="{E12D2009-2F71-4162-B32A-9D6537B4582F}" name="דירוג" dataDxfId="341"/>
    <tableColumn id="7" xr3:uid="{19A71477-EF8E-47BD-8FD2-75EF7E403D9D}" name="שם מדרג" dataDxfId="340"/>
    <tableColumn id="8" xr3:uid="{40FD1759-E149-4AF3-8D56-982199225B05}" name="תאריך רכישה" dataDxfId="339"/>
    <tableColumn id="9" xr3:uid="{51C4ADB1-4379-4BCC-BE21-67A12BBCA5E7}" name="מח&quot;מ" dataDxfId="338"/>
    <tableColumn id="10" xr3:uid="{0E183E2E-12D7-420C-9172-0CAC67ED73B9}" name="סוג מטבע" dataDxfId="337"/>
    <tableColumn id="11" xr3:uid="{18CF9477-6A4A-4988-8D61-1A9DA41C8821}" name="שיעור ריבית" dataDxfId="336"/>
    <tableColumn id="12" xr3:uid="{13D95F52-E7C1-4018-AC5A-807381F7E5B3}" name="תשואה לפידיון" dataDxfId="335"/>
    <tableColumn id="13" xr3:uid="{FB63E58A-862E-468B-91CE-3990766DD090}" name="ערך נקוב****" dataDxfId="334"/>
    <tableColumn id="14" xr3:uid="{FDF24358-4FCD-4D88-B41E-88B776B2FC5F}" name="שער***" dataDxfId="333"/>
    <tableColumn id="15" xr3:uid="{D8DA7699-7A43-4B81-A7AE-1A06347CA667}" name="שווי הוגן" dataDxfId="332"/>
    <tableColumn id="16" xr3:uid="{F0972E10-4CEE-4616-BBBE-F04D7E42490F}" name="שעור מערך נקוב מונפק" dataDxfId="331"/>
    <tableColumn id="17" xr3:uid="{6838BFF5-E826-48C6-BF70-841D9D7D9581}" name="שעור מנכסי אפיק ההשקעה" dataDxfId="330"/>
    <tableColumn id="18" xr3:uid="{8771A273-9866-4E35-9A25-AC967C0B2F69}" name="שעור מסך נכסי השקעה**" dataDxfId="32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D8D362B-6A7D-470B-8921-0F97D5EEE624}" name="RowTitleRegion1.a1.b4.1" displayName="_RowTitleRegion1.a1.b4.1_11" ref="A1:B4" totalsRowShown="0" headerRowDxfId="328" dataDxfId="327" tableBorderDxfId="326" headerRowCellStyle="Normal_2007-16618" dataCellStyle="Normal_2007-16618">
  <autoFilter ref="A1:B4" xr:uid="{ED8D362B-6A7D-470B-8921-0F97D5EEE624}">
    <filterColumn colId="0" hiddenButton="1"/>
    <filterColumn colId="1" hiddenButton="1"/>
  </autoFilter>
  <tableColumns count="2">
    <tableColumn id="1" xr3:uid="{EB344DB3-ED9B-41D4-9130-5BB37566797F}" name="תאריך הדיווח" dataDxfId="325" dataCellStyle="Normal_2007-16618"/>
    <tableColumn id="2" xr3:uid="{74B83983-3779-4799-A2E2-CD60820BF020}" name="31/12/2023" dataDxfId="324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17A7D8C-D1F7-40B9-912D-B4E37E0D19E9}" name="TitleRegion1.a6.r47.1" displayName="TitleRegion1.a6.r47.1" ref="A6:R47" totalsRowShown="0" headerRowDxfId="323" dataDxfId="321" headerRowBorderDxfId="322" tableBorderDxfId="320">
  <autoFilter ref="A6:R47" xr:uid="{E17A7D8C-D1F7-40B9-912D-B4E37E0D19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F711DCF2-DFAA-4A16-A0AF-69155BBF1FDD}" name="שם המנפיק/שם נייר ערך" dataDxfId="319"/>
    <tableColumn id="2" xr3:uid="{61171759-2BBD-46B5-8F72-37981A3CE564}" name="מספר ני&quot;ע" dataDxfId="318"/>
    <tableColumn id="3" xr3:uid="{97155A45-3449-4F82-9987-D801B1956D0F}" name="ספק המידע" dataDxfId="317"/>
    <tableColumn id="4" xr3:uid="{F5811BDF-D3EA-470D-B56B-F5954E610359}" name="מספר מנפיק" dataDxfId="316"/>
    <tableColumn id="5" xr3:uid="{380D622C-2FA1-4B43-B582-64B9BC94DDCA}" name="ענף מסחר" dataDxfId="315"/>
    <tableColumn id="6" xr3:uid="{82517022-58AA-4799-91B5-0947C5568F77}" name="דירוג" dataDxfId="314"/>
    <tableColumn id="7" xr3:uid="{D7B5B5D5-EBDC-49F0-8C02-01616FB4B129}" name="שם מדרג" dataDxfId="313"/>
    <tableColumn id="8" xr3:uid="{B9FE8A72-BBC8-4ECF-8B73-4AC2D09F924E}" name="תאריך רכישה" dataDxfId="312"/>
    <tableColumn id="9" xr3:uid="{1B33F85B-8595-41C5-A6F6-5864DE952B4F}" name="מח&quot;מ" dataDxfId="311"/>
    <tableColumn id="10" xr3:uid="{B8AC7696-6695-49AA-8D51-7865DEF5B81A}" name="סוג מטבע" dataDxfId="310"/>
    <tableColumn id="11" xr3:uid="{D61EC556-AA27-45DC-B539-9F5688CE0321}" name="שיעור ריבית" dataDxfId="309"/>
    <tableColumn id="12" xr3:uid="{03707CDB-71B3-4046-A236-E3BD1F1DB621}" name="תשואה לפידיון" dataDxfId="308"/>
    <tableColumn id="13" xr3:uid="{3EC75ACA-E02C-451A-8EA4-BA485723A958}" name="ערך נקוב****" dataDxfId="307"/>
    <tableColumn id="14" xr3:uid="{A97BD7C0-2BAD-4845-AF90-A2418BB37D05}" name="שער***" dataDxfId="306"/>
    <tableColumn id="15" xr3:uid="{9D7A558C-50D5-47BB-A174-A606379E42FA}" name="שווי הוגן" dataDxfId="305"/>
    <tableColumn id="16" xr3:uid="{86109036-C257-4851-9747-053DE8828378}" name="שעור מערך נקוב מונפק" dataDxfId="304"/>
    <tableColumn id="17" xr3:uid="{C27462BA-32B7-4789-8D72-415A526B2AF5}" name="שעור מנכסי אפיק ההשקעה" dataDxfId="303"/>
    <tableColumn id="18" xr3:uid="{E089BCAE-428C-4310-94BB-A28BE90A4C24}" name="שעור מסך נכסי השקעה**" dataDxfId="302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C6900C1-70E8-45B7-97AA-9A27ECA23EF7}" name="RowTitleRegion1.a1.b4.1" displayName="_RowTitleRegion1.a1.b4.1_12" ref="A1:B4" totalsRowShown="0" headerRowDxfId="301" dataDxfId="300" tableBorderDxfId="299" headerRowCellStyle="Normal_2007-16618" dataCellStyle="Normal_2007-16618">
  <autoFilter ref="A1:B4" xr:uid="{3C6900C1-70E8-45B7-97AA-9A27ECA23EF7}">
    <filterColumn colId="0" hiddenButton="1"/>
    <filterColumn colId="1" hiddenButton="1"/>
  </autoFilter>
  <tableColumns count="2">
    <tableColumn id="1" xr3:uid="{B2C89A5A-35B8-435E-AA33-57B6C312040B}" name="תאריך הדיווח" dataDxfId="298" dataCellStyle="Normal_2007-16618"/>
    <tableColumn id="2" xr3:uid="{219CA21B-8052-4B91-854C-FEEB6067CC39}" name="31/12/2023" dataDxfId="297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D601715-1432-4C56-A4DE-0B6678FE9C27}" name="TitleRegion1.a6.l97.1" displayName="TitleRegion1.a6.l97.1" ref="A6:L97" totalsRowShown="0" headerRowDxfId="296" dataDxfId="294" headerRowBorderDxfId="295" tableBorderDxfId="293">
  <autoFilter ref="A6:L97" xr:uid="{5D601715-1432-4C56-A4DE-0B6678FE9C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82B9E0A-41E2-40F6-87AB-5734779195A4}" name="שם המנפיק/שם נייר ערך" dataDxfId="292"/>
    <tableColumn id="2" xr3:uid="{30C081BD-DA75-4F7D-B35F-B862C48E6C36}" name="מספר ני&quot;ע" dataDxfId="291"/>
    <tableColumn id="3" xr3:uid="{294CB6DD-8A77-4AF2-95E5-1E81511A189E}" name="ספק המידע" dataDxfId="290"/>
    <tableColumn id="4" xr3:uid="{596B6A56-D336-49C0-828C-0DEEEA6B6291}" name="מספר מנפיק" dataDxfId="289"/>
    <tableColumn id="5" xr3:uid="{E850C272-6222-4AD6-91E2-C66702E0EAE6}" name="ענף מסחר" dataDxfId="288"/>
    <tableColumn id="6" xr3:uid="{04161621-C46E-4E94-9F1C-945A67024D55}" name="סוג מטבע" dataDxfId="287"/>
    <tableColumn id="7" xr3:uid="{59A1AAEC-AFCB-452C-8530-DE3BCDB740A7}" name="ערך נקוב****" dataDxfId="286"/>
    <tableColumn id="8" xr3:uid="{9A2D8845-D1D1-4264-8316-F46F45922858}" name="שער***" dataDxfId="285"/>
    <tableColumn id="9" xr3:uid="{BAA2D997-218F-4EF2-930E-C5EA965AA069}" name="שווי הוגן" dataDxfId="284"/>
    <tableColumn id="10" xr3:uid="{7EB69B1E-6F79-46D0-8081-71B9B9CAF6CF}" name="שעור מערך נקוב מונפק" dataDxfId="283"/>
    <tableColumn id="11" xr3:uid="{0AED7E44-03DF-4863-A63A-C970492AB7CB}" name="שעור מנכסי אפיק ההשקעה" dataDxfId="282"/>
    <tableColumn id="12" xr3:uid="{CA14EEA9-9752-4EF0-ABCA-C0B1685DA2D0}" name="שעור מסך נכסי השקעה**" dataDxfId="281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9AC2202-29FA-4347-AB51-635DC6F244D0}" name="RowTitleRegion1.a1.b4.1" displayName="_RowTitleRegion1.a1.b4.1_13" ref="A1:B4" totalsRowShown="0" headerRowDxfId="280" dataDxfId="279" tableBorderDxfId="278" headerRowCellStyle="Normal_2007-16618" dataCellStyle="Normal_2007-16618">
  <autoFilter ref="A1:B4" xr:uid="{29AC2202-29FA-4347-AB51-635DC6F244D0}">
    <filterColumn colId="0" hiddenButton="1"/>
    <filterColumn colId="1" hiddenButton="1"/>
  </autoFilter>
  <tableColumns count="2">
    <tableColumn id="1" xr3:uid="{1CAC8D09-7977-42C7-8C1E-00E4D1B67BF0}" name="תאריך הדיווח" dataDxfId="277" dataCellStyle="Normal_2007-16618"/>
    <tableColumn id="2" xr3:uid="{DFE374B1-F07B-4B66-BF0B-B3D299C2BF9B}" name="31/12/2023" dataDxfId="276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1834AF5-B5CC-41FC-969C-5D705C9ADCE3}" name="TitleRegion1.a6.j364.1" displayName="TitleRegion1.a6.j364.1" ref="A6:J364" totalsRowShown="0" headerRowDxfId="275" dataDxfId="273" headerRowBorderDxfId="274" tableBorderDxfId="272">
  <autoFilter ref="A6:J364" xr:uid="{71834AF5-B5CC-41FC-969C-5D705C9ADC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DB924A2-105B-44A0-A142-75BF61358BDB}" name="שם המנפיק/שם נייר ערך" dataDxfId="271"/>
    <tableColumn id="2" xr3:uid="{C8E4F33A-1055-4A19-B88A-09EC7F619E03}" name="מספר ני&quot;ע" dataDxfId="270"/>
    <tableColumn id="3" xr3:uid="{FBED470E-F2B9-4A9B-9C5B-7773AD20F6C2}" name="סוג מטבע" dataDxfId="269"/>
    <tableColumn id="4" xr3:uid="{C305104E-0015-428E-B15F-D235A3D78A86}" name="תאריך רכישה" dataDxfId="268"/>
    <tableColumn id="5" xr3:uid="{83390B5B-10CF-4A59-9B87-6F90107003B6}" name="ערך נקוב****" dataDxfId="267"/>
    <tableColumn id="6" xr3:uid="{DF9B3256-32B6-4DD1-BF33-68AC150D9777}" name="שער***" dataDxfId="266"/>
    <tableColumn id="7" xr3:uid="{DB1BF680-F1E3-4C81-8D08-69F9C8CF50A7}" name="שווי הוגן" dataDxfId="265"/>
    <tableColumn id="8" xr3:uid="{1911EAEC-D9DB-4BF0-8315-652486F61D25}" name="שעור מערך נקוב מונפק" dataDxfId="264"/>
    <tableColumn id="9" xr3:uid="{AD657EB0-10B3-4F25-91C1-BE7D9C73CE28}" name="שעור מנכסי אפיק ההשקעה" dataDxfId="263"/>
    <tableColumn id="10" xr3:uid="{86CF6999-A763-4CF0-ADDD-F0011272766F}" name="שעור מסך נכסי השקעה**" dataDxfId="262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56FF6A6-9C9D-4975-8815-A8B37D89A541}" name="RowTitleRegion1.a1.b4.1" displayName="_RowTitleRegion1.a1.b4.1_14" ref="A1:B4" totalsRowShown="0" headerRowDxfId="261" dataDxfId="260" tableBorderDxfId="259" headerRowCellStyle="Normal_2007-16618" dataCellStyle="Normal_2007-16618">
  <autoFilter ref="A1:B4" xr:uid="{A56FF6A6-9C9D-4975-8815-A8B37D89A541}">
    <filterColumn colId="0" hiddenButton="1"/>
    <filterColumn colId="1" hiddenButton="1"/>
  </autoFilter>
  <tableColumns count="2">
    <tableColumn id="1" xr3:uid="{F9E22584-7338-4BAA-A69E-D666460CF6A6}" name="תאריך הדיווח" dataDxfId="258" dataCellStyle="Normal_2007-16618"/>
    <tableColumn id="2" xr3:uid="{B757FF65-B219-488A-A804-A315A5B6FA09}" name="31/12/2023" dataDxfId="257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8FF5C0C-6A66-4DC7-8B68-79F7A9DA593A}" name="TitleRegion1.a6.k16.1" displayName="TitleRegion1.a6.k16.1" ref="A6:K16" totalsRowShown="0" headerRowDxfId="256" dataDxfId="254" headerRowBorderDxfId="255" tableBorderDxfId="253">
  <autoFilter ref="A6:K16" xr:uid="{B8FF5C0C-6A66-4DC7-8B68-79F7A9DA59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0C9397B-13AC-425E-B314-5133677269D1}" name="שם המנפיק/שם נייר ערך" dataDxfId="252"/>
    <tableColumn id="2" xr3:uid="{D9C26836-3593-4EB8-8841-547167DAD433}" name="מספר ני&quot;ע" dataDxfId="251"/>
    <tableColumn id="3" xr3:uid="{1B4E7F2A-BA36-4A89-8C91-878F4EA9A473}" name="ענף מסחר" dataDxfId="250"/>
    <tableColumn id="4" xr3:uid="{E437FF2C-BAAB-4AF3-9619-6652FDB9A1FB}" name="סוג מטבע" dataDxfId="249"/>
    <tableColumn id="5" xr3:uid="{E52F4D33-F2D8-4193-89AC-C1F8638A9CE7}" name="תאריך רכישה" dataDxfId="248"/>
    <tableColumn id="6" xr3:uid="{33DDCF5D-4196-4528-A3E2-97552A26A97E}" name="ערך נקוב****" dataDxfId="247"/>
    <tableColumn id="7" xr3:uid="{0DACE583-A92B-49B9-ABBD-08D818312D20}" name="שער***" dataDxfId="246"/>
    <tableColumn id="8" xr3:uid="{892BDA31-0EF8-4208-9A49-3F11FF738D1A}" name="שווי הוגן"/>
    <tableColumn id="9" xr3:uid="{8EC2BA7C-200D-4486-B573-69B55A4A59F5}" name="שעור מערך נקוב מונפק" dataDxfId="245"/>
    <tableColumn id="10" xr3:uid="{BC3091A1-2DE9-4493-9AE6-90D8136C3449}" name="שעור מנכסי אפיק ההשקעה" dataDxfId="244">
      <calculatedColumnFormula>IFERROR(H7/$H$9,0)</calculatedColumnFormula>
    </tableColumn>
    <tableColumn id="11" xr3:uid="{FEA4D8EF-FD74-4A2B-8124-37834227D68C}" name="שעור מסך נכסי השקעה**" dataDxfId="243">
      <calculatedColumnFormula>H7/'סכום נכסי הקרן'!$C$41</calculatedColumnFormula>
    </tableColumn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5066D96-80B7-4F8C-A2B6-D4535C0AB394}" name="RowTitleRegion1.a1.b4.1" displayName="_RowTitleRegion1.a1.b4.1_15" ref="A1:B4" totalsRowShown="0" headerRowDxfId="242" dataDxfId="241" tableBorderDxfId="240" headerRowCellStyle="Normal_2007-16618" dataCellStyle="Normal_2007-16618">
  <autoFilter ref="A1:B4" xr:uid="{75066D96-80B7-4F8C-A2B6-D4535C0AB394}">
    <filterColumn colId="0" hiddenButton="1"/>
    <filterColumn colId="1" hiddenButton="1"/>
  </autoFilter>
  <tableColumns count="2">
    <tableColumn id="1" xr3:uid="{D47371F1-A3B2-43E4-AF3C-0DEA765E6464}" name="תאריך הדיווח" dataDxfId="239" dataCellStyle="Normal_2007-16618"/>
    <tableColumn id="2" xr3:uid="{AF918187-8C94-4E5E-ACE7-BF6228C63BF6}" name="31/12/2023" dataDxfId="23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5D7D586-BF82-4548-9A02-2F7B6485DEF3}" name="TitleRegion1.a6.k20.1" displayName="TitleRegion1.a6.k20.1" ref="A6:K20" totalsRowShown="0" headerRowDxfId="237" dataDxfId="235" headerRowBorderDxfId="236" tableBorderDxfId="234">
  <autoFilter ref="A6:K20" xr:uid="{B5D7D586-BF82-4548-9A02-2F7B6485DE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757A997-CCC9-41AF-8070-264D36969E9F}" name="שם המנפיק/שם נייר ערך" dataDxfId="233"/>
    <tableColumn id="2" xr3:uid="{CA6AEDFD-2EC2-4041-9D41-3403F8B934FD}" name="מספר ני&quot;ע" dataDxfId="232"/>
    <tableColumn id="3" xr3:uid="{23DA4ABE-B830-4947-B245-DAC46F7093DF}" name="ענף מסחר" dataDxfId="231"/>
    <tableColumn id="4" xr3:uid="{224BB26F-1566-42B1-9FC8-62F443C0EA40}" name="סוג מטבע" dataDxfId="230"/>
    <tableColumn id="5" xr3:uid="{461E9FD3-AF52-4AEE-BD86-8358CD6E0639}" name="תאריך רכישה" dataDxfId="229"/>
    <tableColumn id="6" xr3:uid="{FF42E6DB-5361-43E6-A7FC-D4D7FEC6B06D}" name="ערך נקוב****" dataDxfId="228"/>
    <tableColumn id="7" xr3:uid="{E1E77155-0DAD-4B25-A58B-43FB98391E3F}" name="שער***" dataDxfId="227"/>
    <tableColumn id="8" xr3:uid="{13CA5657-5CD5-4DAD-860F-5937E4E4301B}" name="שווי הוגן" dataDxfId="226"/>
    <tableColumn id="9" xr3:uid="{A24A865F-5352-4E93-8D05-EE176E7C4294}" name="שעור מערך נקוב מונפק" dataDxfId="225"/>
    <tableColumn id="10" xr3:uid="{9406DB15-43C6-4B74-AA9F-FB6C26A0731F}" name="שעור מנכסי אפיק ההשקעה" dataDxfId="224"/>
    <tableColumn id="11" xr3:uid="{84F7AE55-B2C7-4E5F-805F-D336CD6447AD}" name="שעור מסך נכסי השקעה**" dataDxfId="2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957E0A1-8FAC-43F6-B5C7-64F57E7245AB}" name="RowTitleRegion1.a1.b4.1" displayName="_RowTitleRegion1.a1.b4.1_16" ref="A1:B4" totalsRowShown="0" headerRowDxfId="222" dataDxfId="221" tableBorderDxfId="220" headerRowCellStyle="Normal_2007-16618" dataCellStyle="Normal_2007-16618">
  <autoFilter ref="A1:B4" xr:uid="{4957E0A1-8FAC-43F6-B5C7-64F57E7245AB}">
    <filterColumn colId="0" hiddenButton="1"/>
    <filterColumn colId="1" hiddenButton="1"/>
  </autoFilter>
  <tableColumns count="2">
    <tableColumn id="1" xr3:uid="{FA36D5C2-F74B-494C-816A-97656A5FD328}" name="תאריך הדיווח" dataDxfId="219" dataCellStyle="Normal_2007-16618"/>
    <tableColumn id="2" xr3:uid="{7181F6AE-D45E-465C-9908-F47AB95B67A1}" name="31/12/2023" dataDxfId="21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BBC1AE4-AF02-49FF-BD20-C8C5C1DD5DAF}" name="TitleRegion1.a6.j845.1" displayName="TitleRegion1.a6.j845.1" ref="A6:J845" totalsRowShown="0" headerRowDxfId="217" dataDxfId="215" headerRowBorderDxfId="216" tableBorderDxfId="214">
  <autoFilter ref="A6:J845" xr:uid="{5BBC1AE4-AF02-49FF-BD20-C8C5C1DD5DA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090F929-1C93-4A72-81C3-9222DA0C5367}" name="שם המנפיק/שם נייר ערך" dataDxfId="213"/>
    <tableColumn id="2" xr3:uid="{76738353-CB85-45AA-97C2-795B1B5EB85F}" name="מספר ני&quot;ע" dataDxfId="212"/>
    <tableColumn id="3" xr3:uid="{A4C44011-40C8-405A-8F63-180A836C18EC}" name="ענף מסחר" dataDxfId="211"/>
    <tableColumn id="4" xr3:uid="{F1129D09-5016-4055-B502-BBC13BAF8701}" name="סוג מטבע" dataDxfId="210"/>
    <tableColumn id="5" xr3:uid="{71D66F5B-5FAD-44B3-A1AD-C5DC6FE1E185}" name="תאריך רכישה" dataDxfId="209"/>
    <tableColumn id="6" xr3:uid="{BBFAC205-647F-446E-BE4A-46FD64AA335A}" name="ערך נקוב****" dataDxfId="208"/>
    <tableColumn id="7" xr3:uid="{B3AA68E5-4F96-4805-8D11-3A4E2BA7CBF7}" name="שער***" dataDxfId="207"/>
    <tableColumn id="8" xr3:uid="{90D6DE59-300C-4461-90CC-B666B5CDB863}" name="שווי הוגן" dataDxfId="206"/>
    <tableColumn id="9" xr3:uid="{46E02CDC-B597-4662-BC6A-03E9A2732845}" name="שעור מנכסי אפיק ההשקעה" dataDxfId="205"/>
    <tableColumn id="10" xr3:uid="{9E8C3454-A1C6-42CA-8FA7-51455ADB835E}" name="שעור מסך נכסי השקעה**" dataDxfId="20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8206FDB-2C02-45C8-9B74-6561D6C0F8F1}" name="RowTitleRegion1.a1.b4.1" displayName="_RowTitleRegion1.a1.b4.1_17" ref="A1:B4" totalsRowShown="0" headerRowDxfId="203" dataDxfId="202" tableBorderDxfId="201" headerRowCellStyle="Normal_2007-16618" dataCellStyle="Normal_2007-16618">
  <autoFilter ref="A1:B4" xr:uid="{48206FDB-2C02-45C8-9B74-6561D6C0F8F1}">
    <filterColumn colId="0" hiddenButton="1"/>
    <filterColumn colId="1" hiddenButton="1"/>
  </autoFilter>
  <tableColumns count="2">
    <tableColumn id="1" xr3:uid="{AA2F33C3-EDEC-462F-B33B-F0A3400AACA9}" name="תאריך הדיווח" dataDxfId="200" dataCellStyle="Normal_2007-16618"/>
    <tableColumn id="2" xr3:uid="{F5CA4FCD-B2B6-4418-8494-3EAA06B1B8F3}" name="31/12/2023" dataDxfId="19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44F7DDF-6286-4CF7-A64C-88EFCD02FA3D}" name="TitleRegion1.a6.p13.1" displayName="TitleRegion1.a6.p13.1_" ref="A6:P13" totalsRowShown="0" headerRowDxfId="198" dataDxfId="196" headerRowBorderDxfId="197" tableBorderDxfId="195">
  <autoFilter ref="A6:P13" xr:uid="{F44F7DDF-6286-4CF7-A64C-88EFCD02FA3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A3B81F0-5AD4-46CF-942A-CA62F82F2AFA}" name="שם המנפיק/שם נייר ערך" dataDxfId="194"/>
    <tableColumn id="2" xr3:uid="{56AEE2DF-ED4E-45EA-B31F-606007F89EE7}" name="מספר ני&quot;ע" dataDxfId="193"/>
    <tableColumn id="3" xr3:uid="{4EF16251-B663-4215-AD62-EF717222F84F}" name="נכס הבסיס" dataDxfId="192"/>
    <tableColumn id="4" xr3:uid="{B1E5AA12-D8CF-4A42-B972-5D2F927516B2}" name="דירוג" dataDxfId="191"/>
    <tableColumn id="5" xr3:uid="{9F679D2A-8776-4256-A7E3-1822BF6ABF0B}" name="שם מדרג" dataDxfId="190"/>
    <tableColumn id="6" xr3:uid="{75E194CE-B255-427A-941E-EC7D50397E4C}" name="תאריך רכישה" dataDxfId="189"/>
    <tableColumn id="7" xr3:uid="{8FBB8301-6008-47D4-A8EC-70276A18B467}" name="מח&quot;מ" dataDxfId="188"/>
    <tableColumn id="8" xr3:uid="{5E012141-F3E9-4010-819C-57DCECFCE5D5}" name="סוג מטבע" dataDxfId="187"/>
    <tableColumn id="9" xr3:uid="{07DB656A-C9B0-4CCA-9CAD-75A1341E150D}" name="שיעור ריבית" dataDxfId="186"/>
    <tableColumn id="10" xr3:uid="{C42F1DFD-3D30-45F9-8167-DE2697E87395}" name="תשואה לפידיון" dataDxfId="185"/>
    <tableColumn id="11" xr3:uid="{78DFA51C-061B-4EC5-BA42-A7BA8CDFE8FB}" name="ערך נקוב****" dataDxfId="184"/>
    <tableColumn id="12" xr3:uid="{40D79312-F433-4B5B-BB5A-4C51ED541CC5}" name="שער***" dataDxfId="183"/>
    <tableColumn id="13" xr3:uid="{1C13B466-E41D-4E5C-A16F-DBE34C3988FB}" name="שווי הוגן" dataDxfId="182"/>
    <tableColumn id="14" xr3:uid="{42409236-71CA-451E-BC28-CD05E3909EBD}" name="שעור מערך נקוב מונפק" dataDxfId="181"/>
    <tableColumn id="15" xr3:uid="{8C04E197-9C53-400A-805E-CBFADE6387A5}" name="שעור מנכסי אפיק ההשקעה" dataDxfId="180"/>
    <tableColumn id="16" xr3:uid="{16F29C69-AB9A-41F9-B506-5E069ECFA9C6}" name="שעור מסך נכסי השקעה**" dataDxfId="17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F22498A-DC84-4FBA-A38E-196DA16644C2}" name="RowTitleRegion1.a1.b4.1" displayName="_RowTitleRegion1.a1.b4.1_18" ref="A1:B4" totalsRowShown="0" headerRowDxfId="178" dataDxfId="177" tableBorderDxfId="176" headerRowCellStyle="Normal_2007-16618" dataCellStyle="Normal_2007-16618">
  <autoFilter ref="A1:B4" xr:uid="{EF22498A-DC84-4FBA-A38E-196DA16644C2}">
    <filterColumn colId="0" hiddenButton="1"/>
    <filterColumn colId="1" hiddenButton="1"/>
  </autoFilter>
  <tableColumns count="2">
    <tableColumn id="1" xr3:uid="{900D4430-9A46-4696-88A5-489E04EE05A9}" name="תאריך הדיווח" dataDxfId="175" dataCellStyle="Normal_2007-16618"/>
    <tableColumn id="2" xr3:uid="{C3FB5846-8BCF-494A-BB70-7D0C3A402D47}" name="31/12/2023" dataDxfId="17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B690119-3429-49AD-AC29-2B69E4C4274B}" name="TitleRegion1.a5.q406.1" displayName="TitleRegion1.a5.q406.1" ref="A5:Q406" totalsRowShown="0" headerRowDxfId="173" dataDxfId="171" headerRowBorderDxfId="172">
  <autoFilter ref="A5:Q406" xr:uid="{2B690119-3429-49AD-AC29-2B69E4C427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D3D21C6-41E4-4CBD-BE8B-DFDEF1B45455}" name="שם המנפיק/שם נייר ערך" dataDxfId="170"/>
    <tableColumn id="2" xr3:uid="{5B715629-4764-43ED-98F7-3E486408FB01}" name="קונסורציום כן/לא" dataDxfId="169"/>
    <tableColumn id="3" xr3:uid="{EEBAF5AD-CE05-42C3-9D60-5E531D631494}" name="מספר ני&quot;ע" dataDxfId="168"/>
    <tableColumn id="4" xr3:uid="{392DD9A0-07E8-425A-8285-6C50DCE189FF}" name="מספר מנפיק" dataDxfId="167"/>
    <tableColumn id="5" xr3:uid="{DFCC54A7-7EB2-4523-AF01-1DED7FDD20F9}" name="דירוג" dataDxfId="166"/>
    <tableColumn id="6" xr3:uid="{576107C8-97E8-44AC-8B3C-7485E9DEB47E}" name="תאריך רכישה" dataDxfId="165"/>
    <tableColumn id="7" xr3:uid="{B3C4A4ED-2DF4-4722-AA93-67EFB5AC70DF}" name="שם מדרג" dataDxfId="164"/>
    <tableColumn id="8" xr3:uid="{FCA5BE52-242B-4748-A75E-7039A0ECFD6E}" name="מח&quot;מ" dataDxfId="163"/>
    <tableColumn id="9" xr3:uid="{D9A319A7-632D-4532-AE04-EB7A91B3A8BD}" name="ענף משק" dataDxfId="162"/>
    <tableColumn id="10" xr3:uid="{B265B9A5-3DA8-4892-8AFC-B93E2BF50EDA}" name="סוג מטבע" dataDxfId="161"/>
    <tableColumn id="11" xr3:uid="{C831FFB2-D767-479A-8433-484163B6B876}" name="שיעור ריבית ממוצע" dataDxfId="160"/>
    <tableColumn id="12" xr3:uid="{CEB67F18-D76F-470D-979E-F5A7A1282658}" name="תשואה לפידיון" dataDxfId="159"/>
    <tableColumn id="13" xr3:uid="{135144AE-86BC-46FE-A503-ABC0905F2F44}" name="ערך נקוב****" dataDxfId="158"/>
    <tableColumn id="14" xr3:uid="{5D89CEFF-9D00-44F5-9961-79A6C7470C04}" name="שער***" dataDxfId="157"/>
    <tableColumn id="15" xr3:uid="{650EBA2B-CA83-4F26-83D3-1ED6AE23E0D9}" name="שווי הוגן" dataDxfId="156"/>
    <tableColumn id="16" xr3:uid="{A1B37A2F-82FF-47CA-B875-05E88214C2F0}" name="שעור מנכסי אפיק ההשקעה" dataDxfId="155"/>
    <tableColumn id="17" xr3:uid="{555849F7-5F23-4DD1-B020-728C8EB6BBB7}" name="שעור מסך נכסי השקעה**" dataDxfId="15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E936193-9319-448F-921E-B0D3E6ED5E4C}" name="RowTitleRegion1.a1.b4.1" displayName="_RowTitleRegion1.a1.b4.1_19" ref="A1:B4" totalsRowShown="0" headerRowDxfId="153" dataDxfId="152" tableBorderDxfId="151" headerRowCellStyle="Normal_2007-16618" dataCellStyle="Normal_2007-16618">
  <autoFilter ref="A1:B4" xr:uid="{8E936193-9319-448F-921E-B0D3E6ED5E4C}">
    <filterColumn colId="0" hiddenButton="1"/>
    <filterColumn colId="1" hiddenButton="1"/>
  </autoFilter>
  <tableColumns count="2">
    <tableColumn id="1" xr3:uid="{86E5DD74-FA29-41E2-93E3-84D6A8F23AE6}" name="תאריך הדיווח" dataDxfId="150" dataCellStyle="Normal_2007-16618"/>
    <tableColumn id="2" xr3:uid="{DC9B49A7-9E17-44FD-BF68-F56FFA32E172}" name="31/12/2023" dataDxfId="14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B55F0A5-358E-4C76-87CD-FAE934558C63}" name="TitleRegion1.a5.n24.1" displayName="TitleRegion1.a5.n24.1" ref="A5:N24" totalsRowShown="0" headerRowDxfId="148" dataDxfId="146" headerRowBorderDxfId="147">
  <autoFilter ref="A5:N24" xr:uid="{2B55F0A5-358E-4C76-87CD-FAE934558C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989CF48-276D-44D6-B889-7611F91DB713}" name="שם המנפיק/שם נייר ערך" dataDxfId="145"/>
    <tableColumn id="2" xr3:uid="{B0B380E4-1B4E-430E-AC23-DE03F4FD272E}" name="מספר ני&quot;ע" dataDxfId="144"/>
    <tableColumn id="3" xr3:uid="{9382D25E-1EEB-4E36-A334-3B5F4FEB33A2}" name="מספר מנפיק" dataDxfId="143"/>
    <tableColumn id="4" xr3:uid="{820C7D2D-BD9A-4A90-B882-F06B4555B3D0}" name="דירוג" dataDxfId="142"/>
    <tableColumn id="5" xr3:uid="{721F9ADA-A575-491B-9F47-4422FB60360D}" name="שם מדרג" dataDxfId="141"/>
    <tableColumn id="6" xr3:uid="{1FDE8269-7554-42B0-AE33-37A0F086A3DB}" name="מח&quot;מ" dataDxfId="140"/>
    <tableColumn id="7" xr3:uid="{66DB1340-D50E-421E-991B-E2B18D80F314}" name="סוג מטבע" dataDxfId="139"/>
    <tableColumn id="8" xr3:uid="{08A7085E-438F-40C9-B47B-A0387904A58A}" name="תנאי ושיעור ריבית" dataDxfId="138"/>
    <tableColumn id="9" xr3:uid="{FB3332ED-D931-47B8-A295-36A21CDAC132}" name="תשואה לפידיון" dataDxfId="137"/>
    <tableColumn id="10" xr3:uid="{D4EEF5DC-59E3-447B-BD04-F9D669D3560E}" name="ערך נקוב****" dataDxfId="136"/>
    <tableColumn id="11" xr3:uid="{A9FC3FC3-057E-4549-B516-2A01DB7F696C}" name="שער***" dataDxfId="135"/>
    <tableColumn id="12" xr3:uid="{4FF433E6-5BC5-4C1D-B0F6-5E0168C74CA3}" name="שווי הוגן" dataDxfId="134"/>
    <tableColumn id="13" xr3:uid="{0E51691E-440A-48B3-B8B8-11B85992BCF3}" name="שעור מנכסי אפיק ההשקעה" dataDxfId="133"/>
    <tableColumn id="14" xr3:uid="{2C9B7C17-7086-4201-B6B1-08800C534CF1}" name="שעור מסך נכסי השקעה**" dataDxfId="13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B859245-0152-4F2A-A4DF-C6F941A726A0}" name="RowTitleRegion1.a1.b4.1" displayName="_RowTitleRegion1.a1.b4.1_20" ref="A1:B4" totalsRowShown="0" headerRowDxfId="131" dataDxfId="130" tableBorderDxfId="129" headerRowCellStyle="Normal_2007-16618" dataCellStyle="Normal_2007-16618">
  <autoFilter ref="A1:B4" xr:uid="{0B859245-0152-4F2A-A4DF-C6F941A726A0}">
    <filterColumn colId="0" hiddenButton="1"/>
    <filterColumn colId="1" hiddenButton="1"/>
  </autoFilter>
  <tableColumns count="2">
    <tableColumn id="1" xr3:uid="{77E62BF8-D214-40F0-B324-029FC0AF6C98}" name="תאריך הדיווח" dataDxfId="128" dataCellStyle="Normal_2007-16618"/>
    <tableColumn id="2" xr3:uid="{6DCE8F1A-BB2C-4B08-BD4B-41B8ED8E06EA}" name="31/12/2023" dataDxfId="12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F937F270-589C-4ADD-B786-A97A4ECA2A71}" name="TitleRegion1.a5.i55.1" displayName="TitleRegion1.a5.i55.1" ref="A5:I55" totalsRowShown="0" headerRowDxfId="126" dataDxfId="124" headerRowBorderDxfId="125">
  <autoFilter ref="A5:I55" xr:uid="{F937F270-589C-4ADD-B786-A97A4ECA2A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9F37741-CD99-4C16-AA53-AA3C34DAAE08}" name="שם המנפיק/שם נייר ערך" dataDxfId="123"/>
    <tableColumn id="2" xr3:uid="{F38777A8-FC79-445D-9DE6-A93705D38772}" name="תאריך שערוך אחרון" dataDxfId="122"/>
    <tableColumn id="3" xr3:uid="{AAAEF309-7E89-42F8-884D-198DA49EFF13}" name="אופי הנכס" dataDxfId="121"/>
    <tableColumn id="4" xr3:uid="{1B85B1B3-E601-4220-8159-97D763C81BCC}" name="שעור תשואה במהלך התקופה" dataDxfId="120" dataCellStyle="Percent"/>
    <tableColumn id="5" xr3:uid="{5C33FFD9-63DA-4345-A9F2-53D68925689C}" name="סוג מטבע" dataDxfId="119"/>
    <tableColumn id="6" xr3:uid="{3A9F50BB-6492-42FC-BF0E-2A7857FFB55C}" name="שווי משוערך" dataDxfId="118"/>
    <tableColumn id="7" xr3:uid="{D65E519A-81F8-4966-89A0-0B8AAB97D966}" name="שעור מנכסי אפיק ההשקעה" dataDxfId="117">
      <calculatedColumnFormula>IFERROR(F6/$F$8,0)</calculatedColumnFormula>
    </tableColumn>
    <tableColumn id="8" xr3:uid="{5FB57F57-9A18-40FF-AB7F-3E64EB8B060A}" name="שעור מסך נכסי השקעה" dataDxfId="116">
      <calculatedColumnFormula>F6/'סכום נכסי הקרן'!$C$41</calculatedColumnFormula>
    </tableColumn>
    <tableColumn id="9" xr3:uid="{509534DB-9210-4E58-821F-DF542E258FD2}" name="כתובת הנכס" dataDxfId="115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1BC00FA-C827-4EC7-B2FF-CE5D5D128C79}" name="RowTitleRegion1.a1.b4.1" displayName="_RowTitleRegion1.a1.b4.1_21" ref="A1:B4" totalsRowShown="0" headerRowDxfId="114" dataDxfId="113" tableBorderDxfId="112" headerRowCellStyle="Normal_2007-16618" dataCellStyle="Normal_2007-16618">
  <autoFilter ref="A1:B4" xr:uid="{01BC00FA-C827-4EC7-B2FF-CE5D5D128C79}">
    <filterColumn colId="0" hiddenButton="1"/>
    <filterColumn colId="1" hiddenButton="1"/>
  </autoFilter>
  <tableColumns count="2">
    <tableColumn id="1" xr3:uid="{D1519DA8-D8C0-48B9-8196-E2DE505EFAB1}" name="תאריך הדיווח" dataDxfId="111" dataCellStyle="Normal_2007-16618"/>
    <tableColumn id="2" xr3:uid="{30778229-31B9-410A-BB76-12FD34DFE667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959FF9D-A67D-46D0-A62F-537B8FDB957B}" name="TitleRegion1.a5.j8.1" displayName="TitleRegion1.a5.j8.1" ref="A5:J8" totalsRowShown="0" headerRowDxfId="109" headerRowBorderDxfId="108">
  <autoFilter ref="A5:J8" xr:uid="{7959FF9D-A67D-46D0-A62F-537B8FDB95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AAD63F7-FC5E-42AF-A51F-AA2E24767915}" name="שם המנפיק/שם נייר ערך"/>
    <tableColumn id="2" xr3:uid="{A49EFA50-CA0E-4D66-AB15-2ABC65CAD013}" name="מספר מנפיק"/>
    <tableColumn id="3" xr3:uid="{1824489D-4C8A-4E9A-B403-EDF459579067}" name="דירוג"/>
    <tableColumn id="4" xr3:uid="{316F24D3-4920-49A2-96BD-0636BEE84265}" name="שם המדרג"/>
    <tableColumn id="5" xr3:uid="{D91532C8-0A77-4216-B029-B2A80483583E}" name="שעור הריבית"/>
    <tableColumn id="6" xr3:uid="{8339FFA5-756D-4C16-9B15-A39E33C8CFC8}" name="סוג מטבע"/>
    <tableColumn id="7" xr3:uid="{5C1BC5D0-A03A-4038-A0F9-15BF36E0144B}" name="תשואה לפדיון"/>
    <tableColumn id="8" xr3:uid="{A7E657A4-AE30-4B44-9928-687C2B1B738F}" name="שווי הוגן"/>
    <tableColumn id="9" xr3:uid="{307D6726-7D79-450C-AEA1-13773F2443ED}" name="שעור מנכסי אפיק ההשקעה"/>
    <tableColumn id="10" xr3:uid="{2531A73F-9EED-4C71-8ED9-704038BD144C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684B2BE-C495-4ED4-A74F-D0E68F83CB26}" name="RowTitleRegion1.a1.b4.1" displayName="_RowTitleRegion1.a1.b4.1_22" ref="A1:B4" totalsRowShown="0" headerRowDxfId="107" dataDxfId="106" tableBorderDxfId="105" headerRowCellStyle="Normal_2007-16618" dataCellStyle="Normal_2007-16618">
  <autoFilter ref="A1:B4" xr:uid="{3684B2BE-C495-4ED4-A74F-D0E68F83CB26}">
    <filterColumn colId="0" hiddenButton="1"/>
    <filterColumn colId="1" hiddenButton="1"/>
  </autoFilter>
  <tableColumns count="2">
    <tableColumn id="1" xr3:uid="{67036578-424D-4428-A92A-4C7DA74C96B1}" name="תאריך הדיווח" dataDxfId="104" dataCellStyle="Normal_2007-16618"/>
    <tableColumn id="2" xr3:uid="{F7191A3D-A960-42A8-BEE6-C298AF381F09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0740CB4-5F8B-4C1A-94C7-4541C3459734}" name="TitleRegion1.a5.j23.1" displayName="TitleRegion1.a5.j23.1" ref="A5:J23" totalsRowShown="0" headerRowDxfId="102" dataDxfId="100" headerRowBorderDxfId="101">
  <autoFilter ref="A5:J23" xr:uid="{C0740CB4-5F8B-4C1A-94C7-4541C34597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551C1C5-4A4D-406A-8063-321E031CDAFF}" name="שם המנפיק/שם נייר ערך" dataDxfId="99"/>
    <tableColumn id="2" xr3:uid="{1F17A81A-9901-40B2-8678-DE9179E3B2D1}" name="מספר ני&quot;ע" dataDxfId="98"/>
    <tableColumn id="3" xr3:uid="{2B53A29E-C51E-4C3A-A776-6D38CE2478EC}" name="דירוג" dataDxfId="97"/>
    <tableColumn id="4" xr3:uid="{9F940D26-F3B9-44C5-8D29-F8901CBB239D}" name="שם המדרג" dataDxfId="96"/>
    <tableColumn id="5" xr3:uid="{329EAFB8-7258-44F4-BB43-F85FE1AC1ADB}" name="שעור הריבית" dataDxfId="95"/>
    <tableColumn id="6" xr3:uid="{3345B24A-6911-484B-99EB-2A9526DABBB1}" name="סוג מטבע" dataDxfId="94"/>
    <tableColumn id="7" xr3:uid="{01A902AA-FC27-4738-AFAA-626D0ABF2859}" name="תשואה לפדיון" dataDxfId="93"/>
    <tableColumn id="8" xr3:uid="{791AA4E5-EC1E-4316-AD85-BB0DE95C5DB9}" name="שווי הוגן" dataDxfId="92" dataCellStyle="Comma"/>
    <tableColumn id="9" xr3:uid="{DF899F50-CF4A-4137-A233-A91FDD8B0701}" name="שעור מנכסי אפיק ההשקעה" dataDxfId="91">
      <calculatedColumnFormula>IFERROR(H6/$H$8,0)</calculatedColumnFormula>
    </tableColumn>
    <tableColumn id="10" xr3:uid="{3FED7433-BD4A-4548-92F2-0A8CC030055B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566CCC5-1D96-446B-AD7C-B594D8C8633B}" name="RowTitleRegion1.a1.b4.1" displayName="_RowTitleRegion1.a1.b4.1_23" ref="A1:B4" totalsRowShown="0" headerRowDxfId="89" dataDxfId="88" tableBorderDxfId="87" headerRowCellStyle="Normal_2007-16618" dataCellStyle="Normal_2007-16618">
  <autoFilter ref="A1:B4" xr:uid="{F566CCC5-1D96-446B-AD7C-B594D8C8633B}">
    <filterColumn colId="0" hiddenButton="1"/>
    <filterColumn colId="1" hiddenButton="1"/>
  </autoFilter>
  <tableColumns count="2">
    <tableColumn id="1" xr3:uid="{B1041636-894C-44CF-B5D8-E265C673F496}" name="תאריך הדיווח" dataDxfId="86" dataCellStyle="Normal_2007-16618"/>
    <tableColumn id="2" xr3:uid="{B55B81BE-07C2-4B02-8870-A8D27FB1797A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114E617-3475-44E0-979B-E8D40E587795}" name="TitleRegion1.a5.c253.1" displayName="TitleRegion1.a5.c253.1" ref="A5:C253" totalsRowShown="0" headerRowBorderDxfId="84">
  <autoFilter ref="A5:C253" xr:uid="{C114E617-3475-44E0-979B-E8D40E587795}">
    <filterColumn colId="0" hiddenButton="1"/>
    <filterColumn colId="1" hiddenButton="1"/>
    <filterColumn colId="2" hiddenButton="1"/>
  </autoFilter>
  <tableColumns count="3">
    <tableColumn id="1" xr3:uid="{34E7FC08-2F58-409A-A5DE-9790430C8598}" name="שם המנפיק/שם נייר ערך" dataDxfId="83"/>
    <tableColumn id="2" xr3:uid="{11ADF90B-0184-4229-8AF1-5F9298804EA6}" name="סכום ההתחייבות" dataDxfId="82"/>
    <tableColumn id="3" xr3:uid="{D414B990-89A3-45B1-9AA0-4716E6466823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B250AF2-0958-4F5F-8DC3-681663CAD639}" name="RowTitleRegion1.a1.b4.1" displayName="_RowTitleRegion1.a1.b4.1_24" ref="A1:B4" totalsRowShown="0" headerRowDxfId="80" dataDxfId="79" tableBorderDxfId="78" headerRowCellStyle="Normal_2007-16618" dataCellStyle="Normal_2007-16618">
  <autoFilter ref="A1:B4" xr:uid="{0B250AF2-0958-4F5F-8DC3-681663CAD639}">
    <filterColumn colId="0" hiddenButton="1"/>
    <filterColumn colId="1" hiddenButton="1"/>
  </autoFilter>
  <tableColumns count="2">
    <tableColumn id="1" xr3:uid="{B1F5B31B-85BF-4B9D-BF69-2591634AC816}" name="תאריך הדיווח" dataDxfId="77" dataCellStyle="Normal_2007-16618"/>
    <tableColumn id="2" xr3:uid="{BD371179-CFC1-4221-964D-DA816992EDC7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EA68D08-8AB2-41C1-8DEC-F016840F65EC}" name="TitleRegion1.a5.o11.1" displayName="TitleRegion1.a5.o11.1" ref="A5:O11" totalsRowShown="0" headerRowDxfId="75" dataDxfId="73" headerRowBorderDxfId="74" tableBorderDxfId="72">
  <autoFilter ref="A5:O11" xr:uid="{6EA68D08-8AB2-41C1-8DEC-F016840F65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EF0FF5A-07EC-47D9-B786-B3E3E9BD350E}" name="שם המנפיק/שם נייר ערך" dataDxfId="71"/>
    <tableColumn id="2" xr3:uid="{79DB94FC-74EB-4DAB-B0A7-8DF601EE8CFE}" name="מספר ני&quot;ע" dataDxfId="70"/>
    <tableColumn id="3" xr3:uid="{16842A46-6C0E-42EB-A98D-3B2E064CCECC}" name="ענף מסחר" dataDxfId="69"/>
    <tableColumn id="4" xr3:uid="{C785A7F4-790B-4661-AB85-BF020A7D7527}" name="דירוג" dataDxfId="68"/>
    <tableColumn id="5" xr3:uid="{CEE39B40-D266-40ED-9316-23B216915CE5}" name="שם מדרג" dataDxfId="67"/>
    <tableColumn id="6" xr3:uid="{0A6D8A0B-AEF8-4B68-B2E0-47DCEA1F3555}" name="תאריך רכישה" dataDxfId="66"/>
    <tableColumn id="7" xr3:uid="{CEEDA53E-767A-4C72-A65C-992880A1B21B}" name="מח&quot;מ" dataDxfId="65"/>
    <tableColumn id="8" xr3:uid="{1FF25B8A-EE26-4C96-8850-4467997B45A8}" name="סוג מטבע" dataDxfId="64"/>
    <tableColumn id="9" xr3:uid="{B0F6E523-7FA1-4C1F-B876-549223F31B07}" name="שיעור ריבית" dataDxfId="63"/>
    <tableColumn id="10" xr3:uid="{7DF3F701-6A88-462F-AD2A-DB7E5F8B5E5D}" name="ריבית אפקטיבית" dataDxfId="62"/>
    <tableColumn id="11" xr3:uid="{C8C846B2-D1BD-4915-81BD-327F15C541FC}" name="ערך נקוב ****" dataDxfId="61"/>
    <tableColumn id="12" xr3:uid="{AA5D61CE-56FB-4C03-BCF6-D9CA0ED60448}" name="עלות מתואמת" dataDxfId="60"/>
    <tableColumn id="13" xr3:uid="{1DECA893-401C-448E-8659-7A4C6E194D9A}" name="שעור מערך נקוב מונפק" dataDxfId="59"/>
    <tableColumn id="14" xr3:uid="{22B8C621-D887-45C2-8B82-81423278A736}" name="שעור מנכסי אפיק ההשקעה" dataDxfId="58"/>
    <tableColumn id="15" xr3:uid="{0B27F242-A001-4C33-86A5-D226F0531B89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3F83533-93D3-478F-9748-623FAFED0441}" name="RowTitleRegion1.a1.b4.1" displayName="_RowTitleRegion1.a1.b4.1_25" ref="A1:B4" totalsRowShown="0" headerRowDxfId="56" dataDxfId="55" tableBorderDxfId="54" headerRowCellStyle="Normal_2007-16618" dataCellStyle="Normal_2007-16618">
  <autoFilter ref="A1:B4" xr:uid="{A3F83533-93D3-478F-9748-623FAFED0441}">
    <filterColumn colId="0" hiddenButton="1"/>
    <filterColumn colId="1" hiddenButton="1"/>
  </autoFilter>
  <tableColumns count="2">
    <tableColumn id="1" xr3:uid="{6F74C28A-558B-4BB0-8C89-442C9F4889D4}" name="תאריך הדיווח" dataDxfId="53" dataCellStyle="Normal_2007-16618"/>
    <tableColumn id="2" xr3:uid="{20F4FB7B-94BD-4006-9529-BD3A1D8E60F6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1E8BDBD-E96A-43A8-A8FA-D027369B527A}" name="TitleRegion1.a5.o11.1" displayName="TitleRegion1.a5.o11.1_" ref="A5:O11" totalsRowShown="0" headerRowDxfId="51" dataDxfId="49" headerRowBorderDxfId="50" tableBorderDxfId="48">
  <autoFilter ref="A5:O11" xr:uid="{A1E8BDBD-E96A-43A8-A8FA-D027369B52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927CAE0-E270-4E02-A7C1-B4E9ACA16724}" name="שם המנפיק/שם נייר ערך" dataDxfId="47"/>
    <tableColumn id="2" xr3:uid="{803F29A0-8AF7-4560-AFF6-B084C161F3C2}" name="מספר ני&quot;ע" dataDxfId="46"/>
    <tableColumn id="3" xr3:uid="{F9F80CF0-BDF6-416E-9680-9D053A72B24A}" name="ענף מסחר" dataDxfId="45"/>
    <tableColumn id="4" xr3:uid="{83A7FB45-E401-4FD9-8464-CB0221D2EAEB}" name="דירוג" dataDxfId="44"/>
    <tableColumn id="5" xr3:uid="{BC8CB693-708E-4E50-8EA5-5A0F9CFD9513}" name="שם מדרג" dataDxfId="43"/>
    <tableColumn id="6" xr3:uid="{6049C71B-33E0-4052-B4DC-44173872AA78}" name="תאריך רכישה" dataDxfId="42"/>
    <tableColumn id="7" xr3:uid="{FE1AD175-32B8-4AD1-97F1-D62A6C9CE315}" name="מח&quot;מ" dataDxfId="41"/>
    <tableColumn id="8" xr3:uid="{5B90055B-EDB1-4D69-9DA3-74523F36A182}" name="סוג מטבע" dataDxfId="40"/>
    <tableColumn id="9" xr3:uid="{F07CECCB-60D5-40C1-8F13-58B351070BF9}" name="שיעור ריבית" dataDxfId="39"/>
    <tableColumn id="10" xr3:uid="{DE2B4647-3D31-4C6B-9A6B-2EDF3B13166D}" name="ריבית אפקטיבית" dataDxfId="38"/>
    <tableColumn id="11" xr3:uid="{3E6139AA-8922-40ED-B550-C1FC341FC7B9}" name="ערך נקוב****" dataDxfId="37"/>
    <tableColumn id="12" xr3:uid="{717758CF-5705-4C7C-87EB-332B2E6DD48C}" name="עלות מתואמת" dataDxfId="36"/>
    <tableColumn id="13" xr3:uid="{79488033-CD6B-4C7B-BB82-B147A048619F}" name="שעור מערך נקוב מונפק" dataDxfId="35"/>
    <tableColumn id="14" xr3:uid="{621C18F1-6694-4E08-8884-C9AEA4876390}" name="שעור מנכסי אפיק ההשקעה" dataDxfId="34"/>
    <tableColumn id="15" xr3:uid="{17DFD619-94B5-4B1F-9D85-DEFCB25390CB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6EF28D4-A8D1-47B4-94CE-BA45F2B0D743}" name="RowTitleRegion1.a1.b4.1" displayName="_RowTitleRegion1.a1.b4.1_26" ref="A1:B4" totalsRowShown="0" headerRowDxfId="32" dataDxfId="31" tableBorderDxfId="30" headerRowCellStyle="Normal_2007-16618" dataCellStyle="Normal_2007-16618">
  <autoFilter ref="A1:B4" xr:uid="{A6EF28D4-A8D1-47B4-94CE-BA45F2B0D743}">
    <filterColumn colId="0" hiddenButton="1"/>
    <filterColumn colId="1" hiddenButton="1"/>
  </autoFilter>
  <tableColumns count="2">
    <tableColumn id="1" xr3:uid="{C6D9E694-AC1B-4655-B3D6-E5F576A03606}" name="תאריך הדיווח" dataDxfId="29" dataCellStyle="Normal_2007-16618"/>
    <tableColumn id="2" xr3:uid="{8713848A-1014-4601-91CF-F6B36D724E53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8952AC-F5D6-46A1-BA45-413CB74721E8}" name="TitleRegion1.a5.o17.1" displayName="TitleRegion1.a5.o17.1" ref="A5:O17" totalsRowShown="0" headerRowDxfId="27" dataDxfId="25" headerRowBorderDxfId="26" tableBorderDxfId="24">
  <autoFilter ref="A5:O17" xr:uid="{008952AC-F5D6-46A1-BA45-413CB74721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72539F9-F72E-46EC-B3AE-E866EC1E1781}" name="שם המנפיק/שם נייר ערך" dataDxfId="23"/>
    <tableColumn id="2" xr3:uid="{5A988A6E-D940-4BD6-A416-2090FEB47D2D}" name="מספר ני&quot;ע" dataDxfId="22"/>
    <tableColumn id="3" xr3:uid="{996D8A85-81E2-428C-9965-0919D4221DE8}" name="ענף מסחר" dataDxfId="21"/>
    <tableColumn id="4" xr3:uid="{B106A15B-7F0D-4AB6-9977-F643104A4F8F}" name="דירוג" dataDxfId="20"/>
    <tableColumn id="5" xr3:uid="{E719E0EB-120A-47EC-87DD-D050C8ECF03D}" name="שם מדרג" dataDxfId="19"/>
    <tableColumn id="6" xr3:uid="{C1113B9D-36A9-4486-8B61-6141422D5C15}" name="תאריך רכישה" dataDxfId="18"/>
    <tableColumn id="7" xr3:uid="{0D3ED98C-BDE4-4BC8-8B4D-3EFC33337316}" name="מח&quot;מ" dataDxfId="17"/>
    <tableColumn id="8" xr3:uid="{19079074-C355-471A-8FD8-96DEEF2880F3}" name="סוג מטבע" dataDxfId="16"/>
    <tableColumn id="9" xr3:uid="{2C84018D-6A5D-4A98-BB36-C90CA18269AE}" name="שיעור ריבית" dataDxfId="15"/>
    <tableColumn id="10" xr3:uid="{D1F200F8-6D96-41D1-9391-BA356AEA1F8F}" name="ריבית אפקטיבית" dataDxfId="14"/>
    <tableColumn id="11" xr3:uid="{BF3CCD71-7529-4F57-A99C-8B5E646EA56F}" name="ערך נקוב****" dataDxfId="13"/>
    <tableColumn id="12" xr3:uid="{5E9E6538-69E5-49F7-8A10-6BA8675DBF89}" name="עלות מתואמת" dataDxfId="12"/>
    <tableColumn id="13" xr3:uid="{F123FF9E-1F5F-4BD0-BDF1-9D08C730D323}" name="שעור מערך נקוב מונפק" dataDxfId="11"/>
    <tableColumn id="14" xr3:uid="{359E5874-3EAE-402F-877C-7F6AF7D6B651}" name="שעור מנכסי אפיק ההשקעה" dataDxfId="10"/>
    <tableColumn id="15" xr3:uid="{1AC3660A-D85A-4327-8B16-1EDE50BD0D79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zoomScale="70" zoomScaleNormal="70" workbookViewId="0">
      <selection activeCell="C12" sqref="C12:C13"/>
    </sheetView>
  </sheetViews>
  <sheetFormatPr defaultColWidth="0" defaultRowHeight="18" zeroHeight="1"/>
  <cols>
    <col min="1" max="1" width="11.5703125" style="8" customWidth="1"/>
    <col min="2" max="2" width="47.28515625" style="7" customWidth="1"/>
    <col min="3" max="3" width="42.42578125" style="8" bestFit="1" customWidth="1"/>
    <col min="4" max="4" width="20.140625" style="8" customWidth="1"/>
    <col min="5" max="15" width="9.140625" style="8" hidden="1" customWidth="1"/>
    <col min="16" max="19" width="5.7109375" style="8" hidden="1" customWidth="1"/>
    <col min="20" max="52" width="0" style="8" hidden="1" customWidth="1"/>
    <col min="53" max="16384" width="9.140625" style="8" hidden="1"/>
  </cols>
  <sheetData>
    <row r="1" spans="1:4">
      <c r="B1" s="36" t="s">
        <v>154</v>
      </c>
      <c r="C1" s="36" t="s" vm="1">
        <v>231</v>
      </c>
    </row>
    <row r="2" spans="1:4">
      <c r="B2" s="36" t="s">
        <v>153</v>
      </c>
      <c r="C2" s="36" t="s">
        <v>232</v>
      </c>
    </row>
    <row r="3" spans="1:4">
      <c r="B3" s="36" t="s">
        <v>155</v>
      </c>
      <c r="C3" s="36" t="s">
        <v>233</v>
      </c>
    </row>
    <row r="4" spans="1:4">
      <c r="B4" s="36" t="s">
        <v>156</v>
      </c>
      <c r="C4" s="36" t="s">
        <v>234</v>
      </c>
    </row>
    <row r="5" spans="1:4" ht="18.75">
      <c r="A5" s="110" t="s">
        <v>4666</v>
      </c>
      <c r="B5" s="109" t="s">
        <v>168</v>
      </c>
      <c r="C5" s="111" t="s">
        <v>4667</v>
      </c>
      <c r="D5" s="112" t="s">
        <v>4668</v>
      </c>
    </row>
    <row r="6" spans="1:4" s="9" customFormat="1">
      <c r="A6" s="113" t="s">
        <v>4666</v>
      </c>
      <c r="B6" s="114" t="s">
        <v>4666</v>
      </c>
      <c r="C6" s="18" t="s">
        <v>119</v>
      </c>
      <c r="D6" s="19" t="s">
        <v>117</v>
      </c>
    </row>
    <row r="7" spans="1:4" s="9" customFormat="1">
      <c r="A7" s="113" t="s">
        <v>4666</v>
      </c>
      <c r="B7" s="114" t="s">
        <v>4666</v>
      </c>
      <c r="C7" s="20" t="s">
        <v>209</v>
      </c>
      <c r="D7" s="21" t="s">
        <v>19</v>
      </c>
    </row>
    <row r="8" spans="1:4" s="10" customFormat="1" ht="20.25">
      <c r="A8" s="115" t="s">
        <v>4666</v>
      </c>
      <c r="B8" s="116" t="s">
        <v>4666</v>
      </c>
      <c r="C8" s="14" t="s">
        <v>0</v>
      </c>
      <c r="D8" s="22" t="s">
        <v>1</v>
      </c>
    </row>
    <row r="9" spans="1:4" s="10" customFormat="1" ht="20.25">
      <c r="A9" s="115" t="s">
        <v>4666</v>
      </c>
      <c r="B9" s="44" t="s">
        <v>167</v>
      </c>
      <c r="C9" s="55">
        <f>C10+C11+C22+C32+C33+C34+C36</f>
        <v>120502072.7959801</v>
      </c>
      <c r="D9" s="56">
        <f>C9/$C$41</f>
        <v>0.99992836576273447</v>
      </c>
    </row>
    <row r="10" spans="1:4">
      <c r="A10" s="32" t="s">
        <v>134</v>
      </c>
      <c r="B10" s="23" t="s">
        <v>169</v>
      </c>
      <c r="C10" s="55">
        <f>מזומנים!I8</f>
        <v>14228361.251102932</v>
      </c>
      <c r="D10" s="56">
        <f t="shared" ref="D10:D12" si="0">C10/$C$41</f>
        <v>0.11806719737829928</v>
      </c>
    </row>
    <row r="11" spans="1:4">
      <c r="A11" s="110" t="s">
        <v>4666</v>
      </c>
      <c r="B11" s="23" t="s">
        <v>170</v>
      </c>
      <c r="C11" s="55">
        <f>SUM(C12:C20)</f>
        <v>47831944.096620776</v>
      </c>
      <c r="D11" s="56">
        <f t="shared" si="0"/>
        <v>0.39691033176471657</v>
      </c>
    </row>
    <row r="12" spans="1:4">
      <c r="A12" s="34" t="s">
        <v>134</v>
      </c>
      <c r="B12" s="24" t="s">
        <v>77</v>
      </c>
      <c r="C12" s="55" vm="2">
        <v>5555137.9164534137</v>
      </c>
      <c r="D12" s="56">
        <f t="shared" si="0"/>
        <v>4.6096634269441113E-2</v>
      </c>
    </row>
    <row r="13" spans="1:4">
      <c r="A13" s="34" t="s">
        <v>134</v>
      </c>
      <c r="B13" s="24" t="s">
        <v>78</v>
      </c>
      <c r="C13" s="55" t="s" vm="3">
        <v>3962</v>
      </c>
      <c r="D13" s="56" t="s" vm="4">
        <v>3962</v>
      </c>
    </row>
    <row r="14" spans="1:4">
      <c r="A14" s="34" t="s">
        <v>134</v>
      </c>
      <c r="B14" s="24" t="s">
        <v>79</v>
      </c>
      <c r="C14" s="55">
        <f>'אג"ח קונצרני'!Q9</f>
        <v>6609646.137888181</v>
      </c>
      <c r="D14" s="56">
        <f t="shared" ref="D14:D20" si="1">C14/$C$41</f>
        <v>5.4846962442864945E-2</v>
      </c>
    </row>
    <row r="15" spans="1:4">
      <c r="A15" s="34" t="s">
        <v>134</v>
      </c>
      <c r="B15" s="24" t="s">
        <v>80</v>
      </c>
      <c r="C15" s="55">
        <f>מניות!K9</f>
        <v>17534478.462873176</v>
      </c>
      <c r="D15" s="56">
        <f t="shared" si="1"/>
        <v>0.14550141742016193</v>
      </c>
    </row>
    <row r="16" spans="1:4">
      <c r="A16" s="34" t="s">
        <v>134</v>
      </c>
      <c r="B16" s="24" t="s">
        <v>222</v>
      </c>
      <c r="C16" s="55" vm="5">
        <v>16793060.657793567</v>
      </c>
      <c r="D16" s="56">
        <f t="shared" si="1"/>
        <v>0.13934911914861403</v>
      </c>
    </row>
    <row r="17" spans="1:4">
      <c r="A17" s="34" t="s">
        <v>134</v>
      </c>
      <c r="B17" s="24" t="s">
        <v>81</v>
      </c>
      <c r="C17" s="55" vm="6">
        <v>893707.15090717492</v>
      </c>
      <c r="D17" s="56">
        <f t="shared" si="1"/>
        <v>7.4159980002177399E-3</v>
      </c>
    </row>
    <row r="18" spans="1:4">
      <c r="A18" s="34" t="s">
        <v>134</v>
      </c>
      <c r="B18" s="24" t="s">
        <v>82</v>
      </c>
      <c r="C18" s="55" vm="7">
        <v>1904.4567494999997</v>
      </c>
      <c r="D18" s="56">
        <f t="shared" si="1"/>
        <v>1.5803216334855209E-5</v>
      </c>
    </row>
    <row r="19" spans="1:4">
      <c r="A19" s="34" t="s">
        <v>134</v>
      </c>
      <c r="B19" s="24" t="s">
        <v>83</v>
      </c>
      <c r="C19" s="55" vm="8">
        <v>45033.635122143991</v>
      </c>
      <c r="D19" s="56">
        <f t="shared" si="1"/>
        <v>3.7368991360240669E-4</v>
      </c>
    </row>
    <row r="20" spans="1:4">
      <c r="A20" s="34" t="s">
        <v>134</v>
      </c>
      <c r="B20" s="24" t="s">
        <v>84</v>
      </c>
      <c r="C20" s="55" vm="9">
        <v>398975.67883362091</v>
      </c>
      <c r="D20" s="56">
        <f t="shared" si="1"/>
        <v>3.3107073534795568E-3</v>
      </c>
    </row>
    <row r="21" spans="1:4">
      <c r="A21" s="34" t="s">
        <v>134</v>
      </c>
      <c r="B21" s="24" t="s">
        <v>85</v>
      </c>
      <c r="C21" s="55" t="s" vm="10">
        <v>3962</v>
      </c>
      <c r="D21" s="56" t="s" vm="11">
        <v>3962</v>
      </c>
    </row>
    <row r="22" spans="1:4">
      <c r="A22" s="110" t="s">
        <v>4666</v>
      </c>
      <c r="B22" s="23" t="s">
        <v>171</v>
      </c>
      <c r="C22" s="55">
        <f>SUM(C23:C30)</f>
        <v>52717095.608943291</v>
      </c>
      <c r="D22" s="56">
        <f t="shared" ref="D22:D30" si="2">C22/$C$41</f>
        <v>0.4374474068114701</v>
      </c>
    </row>
    <row r="23" spans="1:4">
      <c r="A23" s="34" t="s">
        <v>134</v>
      </c>
      <c r="B23" s="24" t="s">
        <v>86</v>
      </c>
      <c r="C23" s="55">
        <f>'לא סחיר- תעודות התחייבות ממשלתי'!L9</f>
        <v>34581357.112815388</v>
      </c>
      <c r="D23" s="56">
        <f t="shared" si="2"/>
        <v>0.28695672282932333</v>
      </c>
    </row>
    <row r="24" spans="1:4">
      <c r="A24" s="34" t="s">
        <v>134</v>
      </c>
      <c r="B24" s="24" t="s">
        <v>87</v>
      </c>
      <c r="C24" s="55" vm="12">
        <v>15328.775973673</v>
      </c>
      <c r="D24" s="56">
        <f t="shared" si="2"/>
        <v>1.2719845852319012E-4</v>
      </c>
    </row>
    <row r="25" spans="1:4">
      <c r="A25" s="34" t="s">
        <v>134</v>
      </c>
      <c r="B25" s="24" t="s">
        <v>79</v>
      </c>
      <c r="C25" s="55" vm="13">
        <v>165302.45876766101</v>
      </c>
      <c r="D25" s="56">
        <f t="shared" si="2"/>
        <v>1.3716827737225703E-3</v>
      </c>
    </row>
    <row r="26" spans="1:4">
      <c r="A26" s="34" t="s">
        <v>134</v>
      </c>
      <c r="B26" s="24" t="s">
        <v>88</v>
      </c>
      <c r="C26" s="55">
        <f>'לא סחיר - מניות'!I9</f>
        <v>2297533.7945018075</v>
      </c>
      <c r="D26" s="56">
        <f t="shared" si="2"/>
        <v>1.906497671878625E-2</v>
      </c>
    </row>
    <row r="27" spans="1:4">
      <c r="A27" s="34" t="s">
        <v>134</v>
      </c>
      <c r="B27" s="24" t="s">
        <v>89</v>
      </c>
      <c r="C27" s="55" vm="14">
        <v>14691306.390079753</v>
      </c>
      <c r="D27" s="56">
        <f t="shared" si="2"/>
        <v>0.12190872446172667</v>
      </c>
    </row>
    <row r="28" spans="1:4">
      <c r="A28" s="34" t="s">
        <v>134</v>
      </c>
      <c r="B28" s="24" t="s">
        <v>90</v>
      </c>
      <c r="C28" s="55" vm="15">
        <v>3958.5138299999999</v>
      </c>
      <c r="D28" s="56">
        <f t="shared" si="2"/>
        <v>3.2847818905013291E-5</v>
      </c>
    </row>
    <row r="29" spans="1:4">
      <c r="A29" s="34" t="s">
        <v>134</v>
      </c>
      <c r="B29" s="24" t="s">
        <v>183</v>
      </c>
      <c r="C29" s="55" vm="16">
        <v>449.07927585500005</v>
      </c>
      <c r="D29" s="56">
        <f t="shared" si="2"/>
        <v>3.7264679020407894E-6</v>
      </c>
    </row>
    <row r="30" spans="1:4">
      <c r="A30" s="34" t="s">
        <v>134</v>
      </c>
      <c r="B30" s="24" t="s">
        <v>114</v>
      </c>
      <c r="C30" s="55" vm="17">
        <v>961859.48369916307</v>
      </c>
      <c r="D30" s="56">
        <f t="shared" si="2"/>
        <v>7.9815272825811221E-3</v>
      </c>
    </row>
    <row r="31" spans="1:4">
      <c r="A31" s="34" t="s">
        <v>134</v>
      </c>
      <c r="B31" s="24" t="s">
        <v>91</v>
      </c>
      <c r="C31" s="55" t="s" vm="18">
        <v>3962</v>
      </c>
      <c r="D31" s="56" t="s" vm="19">
        <v>3962</v>
      </c>
    </row>
    <row r="32" spans="1:4">
      <c r="A32" s="34" t="s">
        <v>134</v>
      </c>
      <c r="B32" s="23" t="s">
        <v>172</v>
      </c>
      <c r="C32" s="55">
        <f>הלוואות!O8</f>
        <v>2625853.1224930831</v>
      </c>
      <c r="D32" s="56">
        <f t="shared" ref="D32:D34" si="3">C32/$C$41</f>
        <v>2.1789376403117549E-2</v>
      </c>
    </row>
    <row r="33" spans="1:4">
      <c r="A33" s="34" t="s">
        <v>134</v>
      </c>
      <c r="B33" s="23" t="s">
        <v>173</v>
      </c>
      <c r="C33" s="55" vm="20">
        <v>35693.550490000001</v>
      </c>
      <c r="D33" s="56">
        <f t="shared" si="3"/>
        <v>2.961857234618954E-4</v>
      </c>
    </row>
    <row r="34" spans="1:4">
      <c r="A34" s="34" t="s">
        <v>134</v>
      </c>
      <c r="B34" s="23" t="s">
        <v>174</v>
      </c>
      <c r="C34" s="55" vm="21">
        <v>3071231.3102800008</v>
      </c>
      <c r="D34" s="56">
        <f t="shared" si="3"/>
        <v>2.5485132609852256E-2</v>
      </c>
    </row>
    <row r="35" spans="1:4">
      <c r="A35" s="34" t="s">
        <v>134</v>
      </c>
      <c r="B35" s="35" t="s">
        <v>175</v>
      </c>
      <c r="C35" s="55" t="s" vm="22">
        <v>3962</v>
      </c>
      <c r="D35" s="56" t="s" vm="23">
        <v>3962</v>
      </c>
    </row>
    <row r="36" spans="1:4">
      <c r="A36" s="34" t="s">
        <v>134</v>
      </c>
      <c r="B36" s="23" t="s">
        <v>176</v>
      </c>
      <c r="C36" s="55">
        <f>'השקעות אחרות '!H8</f>
        <v>-8106.1439499936987</v>
      </c>
      <c r="D36" s="56">
        <f t="shared" ref="D36:D37" si="4">C36/$C$41</f>
        <v>-6.7264928183252587E-5</v>
      </c>
    </row>
    <row r="37" spans="1:4">
      <c r="A37" s="117" t="s">
        <v>4666</v>
      </c>
      <c r="B37" s="45" t="s">
        <v>178</v>
      </c>
      <c r="C37" s="55" vm="24">
        <v>8632.69247</v>
      </c>
      <c r="D37" s="56">
        <f t="shared" si="4"/>
        <v>7.1634237265562841E-5</v>
      </c>
    </row>
    <row r="38" spans="1:4">
      <c r="A38" s="34" t="s">
        <v>134</v>
      </c>
      <c r="B38" s="46" t="s">
        <v>179</v>
      </c>
      <c r="C38" s="55" t="s" vm="25">
        <v>3962</v>
      </c>
      <c r="D38" s="56" t="s" vm="26">
        <v>3962</v>
      </c>
    </row>
    <row r="39" spans="1:4">
      <c r="A39" s="34" t="s">
        <v>134</v>
      </c>
      <c r="B39" s="46" t="s">
        <v>207</v>
      </c>
      <c r="C39" s="55" t="s" vm="27">
        <v>3962</v>
      </c>
      <c r="D39" s="56" t="s" vm="28">
        <v>3962</v>
      </c>
    </row>
    <row r="40" spans="1:4">
      <c r="A40" s="34" t="s">
        <v>134</v>
      </c>
      <c r="B40" s="46" t="s">
        <v>180</v>
      </c>
      <c r="C40" s="55" vm="29">
        <v>8632.69247</v>
      </c>
      <c r="D40" s="56">
        <f t="shared" ref="D40:D41" si="5">C40/$C$41</f>
        <v>7.1634237265562841E-5</v>
      </c>
    </row>
    <row r="41" spans="1:4">
      <c r="A41" s="110" t="s">
        <v>4666</v>
      </c>
      <c r="B41" s="46" t="s">
        <v>92</v>
      </c>
      <c r="C41" s="55">
        <f>C9+C40</f>
        <v>120510705.4884501</v>
      </c>
      <c r="D41" s="56">
        <f t="shared" si="5"/>
        <v>1</v>
      </c>
    </row>
    <row r="42" spans="1:4">
      <c r="A42" s="34" t="s">
        <v>134</v>
      </c>
      <c r="B42" s="46" t="s">
        <v>177</v>
      </c>
      <c r="C42" s="55">
        <f>'יתרת התחייבות להשקעה'!B8</f>
        <v>7223532.6928258818</v>
      </c>
      <c r="D42" s="118" t="s">
        <v>4666</v>
      </c>
    </row>
    <row r="43" spans="1:4">
      <c r="A43" s="110" t="s">
        <v>4666</v>
      </c>
      <c r="B43" s="5" t="s">
        <v>118</v>
      </c>
      <c r="C43" s="110" t="s">
        <v>4666</v>
      </c>
      <c r="D43" s="110" t="s">
        <v>4666</v>
      </c>
    </row>
    <row r="44" spans="1:4">
      <c r="A44" s="110" t="s">
        <v>4666</v>
      </c>
      <c r="B44" s="119" t="s">
        <v>4666</v>
      </c>
      <c r="C44" s="49" t="s">
        <v>161</v>
      </c>
      <c r="D44" s="29" t="s">
        <v>113</v>
      </c>
    </row>
    <row r="45" spans="1:4">
      <c r="A45" s="110" t="s">
        <v>4666</v>
      </c>
      <c r="B45" s="119" t="s">
        <v>4666</v>
      </c>
      <c r="C45" s="50" t="s">
        <v>0</v>
      </c>
      <c r="D45" s="19" t="s">
        <v>1</v>
      </c>
    </row>
    <row r="46" spans="1:4">
      <c r="A46" s="110" t="s">
        <v>4666</v>
      </c>
      <c r="B46" s="119" t="s">
        <v>4666</v>
      </c>
      <c r="C46" s="57" t="s">
        <v>144</v>
      </c>
      <c r="D46" s="58" vm="30">
        <v>2.4752999999999998</v>
      </c>
    </row>
    <row r="47" spans="1:4">
      <c r="A47" s="110" t="s">
        <v>4666</v>
      </c>
      <c r="B47" s="119" t="s">
        <v>4666</v>
      </c>
      <c r="C47" s="57" t="s">
        <v>151</v>
      </c>
      <c r="D47" s="58">
        <v>0.74744976816074182</v>
      </c>
    </row>
    <row r="48" spans="1:4">
      <c r="A48" s="110" t="s">
        <v>4666</v>
      </c>
      <c r="B48" s="119" t="s">
        <v>4666</v>
      </c>
      <c r="C48" s="57" t="s">
        <v>148</v>
      </c>
      <c r="D48" s="58" vm="31">
        <v>2.7391000000000001</v>
      </c>
    </row>
    <row r="49" spans="1:4">
      <c r="A49" s="110" t="s">
        <v>4666</v>
      </c>
      <c r="B49" s="120" t="s">
        <v>4666</v>
      </c>
      <c r="C49" s="57" t="s">
        <v>3963</v>
      </c>
      <c r="D49" s="58" vm="32">
        <v>4.3135000000000003</v>
      </c>
    </row>
    <row r="50" spans="1:4">
      <c r="A50" s="110" t="s">
        <v>4666</v>
      </c>
      <c r="B50" s="119" t="s">
        <v>4666</v>
      </c>
      <c r="C50" s="57" t="s">
        <v>142</v>
      </c>
      <c r="D50" s="58" vm="33">
        <v>4.0115999999999996</v>
      </c>
    </row>
    <row r="51" spans="1:4">
      <c r="A51" s="110" t="s">
        <v>4666</v>
      </c>
      <c r="B51" s="119" t="s">
        <v>4666</v>
      </c>
      <c r="C51" s="57" t="s">
        <v>143</v>
      </c>
      <c r="D51" s="58" vm="34">
        <v>4.6208999999999998</v>
      </c>
    </row>
    <row r="52" spans="1:4">
      <c r="A52" s="110" t="s">
        <v>4666</v>
      </c>
      <c r="B52" s="119" t="s">
        <v>4666</v>
      </c>
      <c r="C52" s="57" t="s">
        <v>145</v>
      </c>
      <c r="D52" s="58">
        <v>0.46448192400783739</v>
      </c>
    </row>
    <row r="53" spans="1:4">
      <c r="A53" s="110" t="s">
        <v>4666</v>
      </c>
      <c r="B53" s="119" t="s">
        <v>4666</v>
      </c>
      <c r="C53" s="57" t="s">
        <v>149</v>
      </c>
      <c r="D53" s="58">
        <v>2.5637E-2</v>
      </c>
    </row>
    <row r="54" spans="1:4">
      <c r="A54" s="110" t="s">
        <v>4666</v>
      </c>
      <c r="B54" s="119" t="s">
        <v>4666</v>
      </c>
      <c r="C54" s="57" t="s">
        <v>150</v>
      </c>
      <c r="D54" s="58">
        <v>0.2137704222363675</v>
      </c>
    </row>
    <row r="55" spans="1:4">
      <c r="A55" s="110" t="s">
        <v>4666</v>
      </c>
      <c r="B55" s="119" t="s">
        <v>4666</v>
      </c>
      <c r="C55" s="57" t="s">
        <v>147</v>
      </c>
      <c r="D55" s="58" vm="35">
        <v>0.53820000000000001</v>
      </c>
    </row>
    <row r="56" spans="1:4">
      <c r="A56" s="110" t="s">
        <v>4666</v>
      </c>
      <c r="B56" s="119" t="s">
        <v>4666</v>
      </c>
      <c r="C56" s="57" t="s">
        <v>3964</v>
      </c>
      <c r="D56" s="58">
        <v>2.2929893999999997</v>
      </c>
    </row>
    <row r="57" spans="1:4">
      <c r="A57" s="110" t="s">
        <v>4666</v>
      </c>
      <c r="B57" s="119" t="s">
        <v>4666</v>
      </c>
      <c r="C57" s="57" t="s">
        <v>146</v>
      </c>
      <c r="D57" s="58" vm="36">
        <v>0.36270000000000002</v>
      </c>
    </row>
    <row r="58" spans="1:4">
      <c r="A58" s="110" t="s">
        <v>4666</v>
      </c>
      <c r="B58" s="119" t="s">
        <v>4666</v>
      </c>
      <c r="C58" s="57" t="s">
        <v>140</v>
      </c>
      <c r="D58" s="58" vm="37">
        <v>3.6269999999999998</v>
      </c>
    </row>
    <row r="59" spans="1:4">
      <c r="A59" s="110" t="s">
        <v>4666</v>
      </c>
      <c r="B59" s="119" t="s">
        <v>4666</v>
      </c>
      <c r="C59" s="57" t="s">
        <v>152</v>
      </c>
      <c r="D59" s="58" vm="38">
        <v>0.19539999999999999</v>
      </c>
    </row>
    <row r="60" spans="1:4">
      <c r="A60" s="110" t="s">
        <v>4666</v>
      </c>
      <c r="B60" s="119" t="s">
        <v>4666</v>
      </c>
      <c r="C60" s="57" t="s">
        <v>3965</v>
      </c>
      <c r="D60" s="58" vm="39">
        <v>0.35589999999999999</v>
      </c>
    </row>
    <row r="61" spans="1:4">
      <c r="A61" s="110" t="s">
        <v>4666</v>
      </c>
      <c r="B61" s="119" t="s">
        <v>4666</v>
      </c>
      <c r="C61" s="57" t="s">
        <v>3966</v>
      </c>
      <c r="D61" s="58">
        <v>4.0537957812358541E-2</v>
      </c>
    </row>
    <row r="62" spans="1:4">
      <c r="A62" s="110" t="s">
        <v>4666</v>
      </c>
      <c r="B62" s="119" t="s">
        <v>4666</v>
      </c>
      <c r="C62" s="57" t="s">
        <v>3967</v>
      </c>
      <c r="D62" s="58">
        <v>0.51084507042253524</v>
      </c>
    </row>
    <row r="63" spans="1:4">
      <c r="A63" s="110" t="s">
        <v>4666</v>
      </c>
      <c r="B63" s="119" t="s">
        <v>4666</v>
      </c>
      <c r="C63" s="57" t="s">
        <v>141</v>
      </c>
      <c r="D63" s="58">
        <v>1</v>
      </c>
    </row>
    <row r="64" spans="1:4" hidden="1">
      <c r="B64" s="8"/>
      <c r="C64"/>
      <c r="D64"/>
    </row>
    <row r="65" spans="2:4" hidden="1">
      <c r="B65" s="8"/>
      <c r="C65"/>
      <c r="D65"/>
    </row>
    <row r="66" spans="2:4" hidden="1">
      <c r="B66" s="8"/>
    </row>
    <row r="67" spans="2:4" hidden="1">
      <c r="B67" s="8"/>
    </row>
    <row r="68" spans="2:4" hidden="1">
      <c r="B68" s="8"/>
    </row>
    <row r="69" spans="2:4" hidden="1">
      <c r="B69" s="8"/>
    </row>
    <row r="72" spans="2:4" hidden="1">
      <c r="B72" s="8"/>
    </row>
    <row r="73" spans="2:4" hidden="1">
      <c r="B73" s="8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36.42578125" style="2" bestFit="1" customWidth="1"/>
    <col min="2" max="2" width="41.7109375" style="2" bestFit="1" customWidth="1"/>
    <col min="3" max="3" width="14.42578125" style="2" customWidth="1"/>
    <col min="4" max="4" width="10.140625" style="1" customWidth="1"/>
    <col min="5" max="5" width="11.42578125" style="1" customWidth="1"/>
    <col min="6" max="6" width="12.28515625" style="1" bestFit="1" customWidth="1"/>
    <col min="7" max="7" width="14.5703125" style="1" customWidth="1"/>
    <col min="8" max="8" width="16.42578125" style="1" customWidth="1"/>
    <col min="9" max="9" width="14.28515625" style="1" bestFit="1" customWidth="1"/>
    <col min="10" max="10" width="28" style="1" customWidth="1"/>
    <col min="11" max="11" width="24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154</v>
      </c>
      <c r="B1" s="36" t="s" vm="1">
        <v>231</v>
      </c>
    </row>
    <row r="2" spans="1:11">
      <c r="A2" s="36" t="s">
        <v>153</v>
      </c>
      <c r="B2" s="36" t="s">
        <v>232</v>
      </c>
    </row>
    <row r="3" spans="1:11">
      <c r="A3" s="36" t="s">
        <v>155</v>
      </c>
      <c r="B3" s="36" t="s">
        <v>233</v>
      </c>
    </row>
    <row r="4" spans="1:11">
      <c r="A4" s="36" t="s">
        <v>156</v>
      </c>
      <c r="B4" s="36" t="s">
        <v>234</v>
      </c>
    </row>
    <row r="5" spans="1:11" s="3" customFormat="1">
      <c r="A5" s="53" t="s">
        <v>123</v>
      </c>
      <c r="B5" s="39" t="s">
        <v>50</v>
      </c>
      <c r="C5" s="39" t="s">
        <v>125</v>
      </c>
      <c r="D5" s="39" t="s">
        <v>14</v>
      </c>
      <c r="E5" s="39" t="s">
        <v>74</v>
      </c>
      <c r="F5" s="39" t="s">
        <v>111</v>
      </c>
      <c r="G5" s="39" t="s">
        <v>16</v>
      </c>
      <c r="H5" s="39" t="s">
        <v>18</v>
      </c>
      <c r="I5" s="39" t="s">
        <v>68</v>
      </c>
      <c r="J5" s="39" t="s">
        <v>157</v>
      </c>
      <c r="K5" s="41" t="s">
        <v>158</v>
      </c>
    </row>
    <row r="6" spans="1:11" s="3" customFormat="1">
      <c r="A6" s="121" t="s">
        <v>4666</v>
      </c>
      <c r="B6" s="122" t="s">
        <v>4666</v>
      </c>
      <c r="C6" s="122" t="s">
        <v>4666</v>
      </c>
      <c r="D6" s="122" t="s">
        <v>4666</v>
      </c>
      <c r="E6" s="122" t="s">
        <v>4666</v>
      </c>
      <c r="F6" s="122" t="s">
        <v>4666</v>
      </c>
      <c r="G6" s="12" t="s">
        <v>19</v>
      </c>
      <c r="H6" s="12" t="s">
        <v>19</v>
      </c>
      <c r="I6" s="12" t="s">
        <v>209</v>
      </c>
      <c r="J6" s="12" t="s">
        <v>19</v>
      </c>
      <c r="K6" s="13" t="s">
        <v>19</v>
      </c>
    </row>
    <row r="7" spans="1:11" s="4" customFormat="1" ht="20.25">
      <c r="A7" s="123" t="s">
        <v>4666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49</v>
      </c>
      <c r="B8" s="124" t="s">
        <v>4666</v>
      </c>
      <c r="C8" s="124" t="s">
        <v>4666</v>
      </c>
      <c r="D8" s="124" t="s">
        <v>4666</v>
      </c>
      <c r="E8" s="124" t="s">
        <v>4666</v>
      </c>
      <c r="F8" s="124" t="s">
        <v>4666</v>
      </c>
      <c r="G8" s="124" t="s">
        <v>4666</v>
      </c>
      <c r="H8" s="124" t="s">
        <v>4666</v>
      </c>
      <c r="I8" s="61">
        <f>I9+I68</f>
        <v>14228361.251102932</v>
      </c>
      <c r="J8" s="62">
        <f>IFERROR(I8/$I$8,0)</f>
        <v>1</v>
      </c>
      <c r="K8" s="62">
        <f>I8/'סכום נכסי הקרן'!$C$41</f>
        <v>0.11806719737829928</v>
      </c>
    </row>
    <row r="9" spans="1:11">
      <c r="A9" s="63" t="s">
        <v>198</v>
      </c>
      <c r="B9" s="125" t="s">
        <v>4666</v>
      </c>
      <c r="C9" s="125" t="s">
        <v>4666</v>
      </c>
      <c r="D9" s="125" t="s">
        <v>4666</v>
      </c>
      <c r="E9" s="125" t="s">
        <v>4666</v>
      </c>
      <c r="F9" s="125" t="s">
        <v>4666</v>
      </c>
      <c r="G9" s="125" t="s">
        <v>4666</v>
      </c>
      <c r="H9" s="125" t="s">
        <v>4666</v>
      </c>
      <c r="I9" s="66">
        <f>I10+I23</f>
        <v>13481899.01289523</v>
      </c>
      <c r="J9" s="67">
        <f t="shared" ref="J9:J72" si="0">IFERROR(I9/$I$8,0)</f>
        <v>0.9475370195460957</v>
      </c>
      <c r="K9" s="67">
        <f>I9/'סכום נכסי הקרן'!$C$41</f>
        <v>0.11187304030999431</v>
      </c>
    </row>
    <row r="10" spans="1:11">
      <c r="A10" s="68" t="s">
        <v>47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125" t="s">
        <v>4666</v>
      </c>
      <c r="I10" s="66">
        <f>SUM(I11:I21)</f>
        <v>8670212.6920670923</v>
      </c>
      <c r="J10" s="67">
        <f t="shared" si="0"/>
        <v>0.60936129882104362</v>
      </c>
      <c r="K10" s="67">
        <f>I10/'סכום נכסי הקרן'!$C$41</f>
        <v>7.1945580742600976E-2</v>
      </c>
    </row>
    <row r="11" spans="1:11">
      <c r="A11" s="69" t="s">
        <v>3968</v>
      </c>
      <c r="B11" s="54" t="s">
        <v>3969</v>
      </c>
      <c r="C11" s="54">
        <v>11</v>
      </c>
      <c r="D11" s="54" t="s">
        <v>333</v>
      </c>
      <c r="E11" s="54" t="s">
        <v>334</v>
      </c>
      <c r="F11" s="70" t="s">
        <v>141</v>
      </c>
      <c r="G11" s="126" t="s">
        <v>4666</v>
      </c>
      <c r="H11" s="126" t="s">
        <v>4666</v>
      </c>
      <c r="I11" s="72">
        <v>730262.51270474901</v>
      </c>
      <c r="J11" s="73">
        <f t="shared" si="0"/>
        <v>5.1324428710870812E-2</v>
      </c>
      <c r="K11" s="73">
        <f>I11/'סכום נכסי הקרן'!$C$41</f>
        <v>6.0597314549348342E-3</v>
      </c>
    </row>
    <row r="12" spans="1:11">
      <c r="A12" s="69" t="s">
        <v>3968</v>
      </c>
      <c r="B12" s="54" t="s">
        <v>3970</v>
      </c>
      <c r="C12" s="54">
        <v>11</v>
      </c>
      <c r="D12" s="54" t="s">
        <v>333</v>
      </c>
      <c r="E12" s="54" t="s">
        <v>334</v>
      </c>
      <c r="F12" s="70" t="s">
        <v>141</v>
      </c>
      <c r="G12" s="126" t="s">
        <v>4666</v>
      </c>
      <c r="H12" s="126" t="s">
        <v>4666</v>
      </c>
      <c r="I12" s="72">
        <v>41180.623140000003</v>
      </c>
      <c r="J12" s="73">
        <f t="shared" si="0"/>
        <v>2.8942632544424487E-3</v>
      </c>
      <c r="K12" s="73">
        <f>I12/'סכום נכסי הקרן'!$C$41</f>
        <v>3.4171755092701544E-4</v>
      </c>
    </row>
    <row r="13" spans="1:11">
      <c r="A13" s="69" t="s">
        <v>3971</v>
      </c>
      <c r="B13" s="54" t="s">
        <v>3972</v>
      </c>
      <c r="C13" s="54">
        <v>12</v>
      </c>
      <c r="D13" s="54" t="s">
        <v>333</v>
      </c>
      <c r="E13" s="54" t="s">
        <v>334</v>
      </c>
      <c r="F13" s="70" t="s">
        <v>141</v>
      </c>
      <c r="G13" s="126" t="s">
        <v>4666</v>
      </c>
      <c r="H13" s="126" t="s">
        <v>4666</v>
      </c>
      <c r="I13" s="72">
        <v>2811.2064799999998</v>
      </c>
      <c r="J13" s="73">
        <f t="shared" si="0"/>
        <v>1.9757767113075548E-4</v>
      </c>
      <c r="K13" s="73">
        <f>I13/'סכום נכסי הקרן'!$C$41</f>
        <v>2.3327441894939611E-5</v>
      </c>
    </row>
    <row r="14" spans="1:11">
      <c r="A14" s="69" t="s">
        <v>3971</v>
      </c>
      <c r="B14" s="54" t="s">
        <v>3973</v>
      </c>
      <c r="C14" s="54">
        <v>12</v>
      </c>
      <c r="D14" s="54" t="s">
        <v>333</v>
      </c>
      <c r="E14" s="54" t="s">
        <v>334</v>
      </c>
      <c r="F14" s="70" t="s">
        <v>141</v>
      </c>
      <c r="G14" s="126" t="s">
        <v>4666</v>
      </c>
      <c r="H14" s="126" t="s">
        <v>4666</v>
      </c>
      <c r="I14" s="72">
        <v>754548.77345221292</v>
      </c>
      <c r="J14" s="73">
        <f t="shared" si="0"/>
        <v>5.3031319639408436E-2</v>
      </c>
      <c r="K14" s="73">
        <f>I14/'סכום נכסי הקרן'!$C$41</f>
        <v>6.2612592830977153E-3</v>
      </c>
    </row>
    <row r="15" spans="1:11">
      <c r="A15" s="69" t="s">
        <v>3971</v>
      </c>
      <c r="B15" s="54" t="s">
        <v>3974</v>
      </c>
      <c r="C15" s="54">
        <v>12</v>
      </c>
      <c r="D15" s="54" t="s">
        <v>333</v>
      </c>
      <c r="E15" s="54" t="s">
        <v>334</v>
      </c>
      <c r="F15" s="70" t="s">
        <v>141</v>
      </c>
      <c r="G15" s="126" t="s">
        <v>4666</v>
      </c>
      <c r="H15" s="126" t="s">
        <v>4666</v>
      </c>
      <c r="I15" s="72">
        <v>812569.11924999999</v>
      </c>
      <c r="J15" s="73">
        <f t="shared" si="0"/>
        <v>5.7109115021029742E-2</v>
      </c>
      <c r="K15" s="73">
        <f>I15/'סכום נכסי הקרן'!$C$41</f>
        <v>6.7427131552879153E-3</v>
      </c>
    </row>
    <row r="16" spans="1:11">
      <c r="A16" s="69" t="s">
        <v>3975</v>
      </c>
      <c r="B16" s="54" t="s">
        <v>3976</v>
      </c>
      <c r="C16" s="54">
        <v>10</v>
      </c>
      <c r="D16" s="54" t="s">
        <v>333</v>
      </c>
      <c r="E16" s="54" t="s">
        <v>334</v>
      </c>
      <c r="F16" s="70" t="s">
        <v>141</v>
      </c>
      <c r="G16" s="126" t="s">
        <v>4666</v>
      </c>
      <c r="H16" s="126" t="s">
        <v>4666</v>
      </c>
      <c r="I16" s="72">
        <v>1930459.1798399999</v>
      </c>
      <c r="J16" s="73">
        <f t="shared" si="0"/>
        <v>0.13567684610835681</v>
      </c>
      <c r="K16" s="73">
        <f>I16/'סכום נכסי הקרן'!$C$41</f>
        <v>1.60189849691405E-2</v>
      </c>
    </row>
    <row r="17" spans="1:11">
      <c r="A17" s="69" t="s">
        <v>3975</v>
      </c>
      <c r="B17" s="54" t="s">
        <v>3977</v>
      </c>
      <c r="C17" s="54">
        <v>10</v>
      </c>
      <c r="D17" s="54" t="s">
        <v>333</v>
      </c>
      <c r="E17" s="54" t="s">
        <v>334</v>
      </c>
      <c r="F17" s="70" t="s">
        <v>141</v>
      </c>
      <c r="G17" s="126" t="s">
        <v>4666</v>
      </c>
      <c r="H17" s="126" t="s">
        <v>4666</v>
      </c>
      <c r="I17" s="72">
        <v>872654.32569306798</v>
      </c>
      <c r="J17" s="73">
        <f t="shared" si="0"/>
        <v>6.1332033274416824E-2</v>
      </c>
      <c r="K17" s="73">
        <f>I17/'סכום נכסי הקרן'!$C$41</f>
        <v>7.2413012782229901E-3</v>
      </c>
    </row>
    <row r="18" spans="1:11">
      <c r="A18" s="69" t="s">
        <v>3975</v>
      </c>
      <c r="B18" s="54" t="s">
        <v>3978</v>
      </c>
      <c r="C18" s="54">
        <v>10</v>
      </c>
      <c r="D18" s="54" t="s">
        <v>333</v>
      </c>
      <c r="E18" s="54" t="s">
        <v>334</v>
      </c>
      <c r="F18" s="70" t="s">
        <v>141</v>
      </c>
      <c r="G18" s="126" t="s">
        <v>4666</v>
      </c>
      <c r="H18" s="126" t="s">
        <v>4666</v>
      </c>
      <c r="I18" s="72">
        <v>1247961.0128069147</v>
      </c>
      <c r="J18" s="73">
        <f t="shared" si="0"/>
        <v>8.7709398909883399E-2</v>
      </c>
      <c r="K18" s="73">
        <f>I18/'סכום נכסי הקרן'!$C$41</f>
        <v>1.0355602913025192E-2</v>
      </c>
    </row>
    <row r="19" spans="1:11">
      <c r="A19" s="69" t="s">
        <v>3975</v>
      </c>
      <c r="B19" s="54" t="s">
        <v>3979</v>
      </c>
      <c r="C19" s="54">
        <v>10</v>
      </c>
      <c r="D19" s="54" t="s">
        <v>333</v>
      </c>
      <c r="E19" s="54" t="s">
        <v>334</v>
      </c>
      <c r="F19" s="70" t="s">
        <v>141</v>
      </c>
      <c r="G19" s="126" t="s">
        <v>4666</v>
      </c>
      <c r="H19" s="126" t="s">
        <v>4666</v>
      </c>
      <c r="I19" s="72">
        <v>2093765.0407800002</v>
      </c>
      <c r="J19" s="73">
        <f t="shared" si="0"/>
        <v>0.14715433519216409</v>
      </c>
      <c r="K19" s="73">
        <f>I19/'סכום נכסי הקרן'!$C$41</f>
        <v>1.7374099938205649E-2</v>
      </c>
    </row>
    <row r="20" spans="1:11">
      <c r="A20" s="69" t="s">
        <v>3980</v>
      </c>
      <c r="B20" s="54" t="s">
        <v>3981</v>
      </c>
      <c r="C20" s="54">
        <v>20</v>
      </c>
      <c r="D20" s="54" t="s">
        <v>333</v>
      </c>
      <c r="E20" s="54" t="s">
        <v>334</v>
      </c>
      <c r="F20" s="70" t="s">
        <v>141</v>
      </c>
      <c r="G20" s="126" t="s">
        <v>4666</v>
      </c>
      <c r="H20" s="126" t="s">
        <v>4666</v>
      </c>
      <c r="I20" s="72">
        <v>155415.43021014801</v>
      </c>
      <c r="J20" s="73">
        <f t="shared" si="0"/>
        <v>1.0922932547702973E-2</v>
      </c>
      <c r="K20" s="73">
        <f>I20/'סכום נכסי הקרן'!$C$41</f>
        <v>1.2896400330594964E-3</v>
      </c>
    </row>
    <row r="21" spans="1:11">
      <c r="A21" s="69" t="s">
        <v>3982</v>
      </c>
      <c r="B21" s="54" t="s">
        <v>3983</v>
      </c>
      <c r="C21" s="54">
        <v>26</v>
      </c>
      <c r="D21" s="54" t="s">
        <v>333</v>
      </c>
      <c r="E21" s="54" t="s">
        <v>334</v>
      </c>
      <c r="F21" s="70" t="s">
        <v>141</v>
      </c>
      <c r="G21" s="126" t="s">
        <v>4666</v>
      </c>
      <c r="H21" s="126" t="s">
        <v>4666</v>
      </c>
      <c r="I21" s="72">
        <v>28585.467709999994</v>
      </c>
      <c r="J21" s="73">
        <f t="shared" si="0"/>
        <v>2.009048491637373E-3</v>
      </c>
      <c r="K21" s="73">
        <f>I21/'סכום נכסי הקרן'!$C$41</f>
        <v>2.3720272480472418E-4</v>
      </c>
    </row>
    <row r="22" spans="1:11">
      <c r="A22" s="127" t="s">
        <v>4666</v>
      </c>
      <c r="B22" s="126" t="s">
        <v>4666</v>
      </c>
      <c r="C22" s="126" t="s">
        <v>4666</v>
      </c>
      <c r="D22" s="126" t="s">
        <v>4666</v>
      </c>
      <c r="E22" s="126" t="s">
        <v>4666</v>
      </c>
      <c r="F22" s="126" t="s">
        <v>4666</v>
      </c>
      <c r="G22" s="126" t="s">
        <v>4666</v>
      </c>
      <c r="H22" s="126" t="s">
        <v>4666</v>
      </c>
      <c r="I22" s="126" t="s">
        <v>4666</v>
      </c>
      <c r="J22" s="126" t="s">
        <v>4666</v>
      </c>
      <c r="K22" s="126" t="s">
        <v>4666</v>
      </c>
    </row>
    <row r="23" spans="1:11">
      <c r="A23" s="68" t="s">
        <v>48</v>
      </c>
      <c r="B23" s="125" t="s">
        <v>4666</v>
      </c>
      <c r="C23" s="125" t="s">
        <v>4666</v>
      </c>
      <c r="D23" s="125" t="s">
        <v>4666</v>
      </c>
      <c r="E23" s="125" t="s">
        <v>4666</v>
      </c>
      <c r="F23" s="125" t="s">
        <v>4666</v>
      </c>
      <c r="G23" s="125" t="s">
        <v>4666</v>
      </c>
      <c r="H23" s="125" t="s">
        <v>4666</v>
      </c>
      <c r="I23" s="66">
        <f>SUM(I24:I66)</f>
        <v>4811686.3208281379</v>
      </c>
      <c r="J23" s="67">
        <f t="shared" si="0"/>
        <v>0.33817572072505209</v>
      </c>
      <c r="K23" s="67">
        <f>I23/'סכום נכסי הקרן'!$C$41</f>
        <v>3.9927459567393339E-2</v>
      </c>
    </row>
    <row r="24" spans="1:11">
      <c r="A24" s="69" t="s">
        <v>3968</v>
      </c>
      <c r="B24" s="54" t="s">
        <v>3984</v>
      </c>
      <c r="C24" s="54">
        <v>11</v>
      </c>
      <c r="D24" s="54" t="s">
        <v>333</v>
      </c>
      <c r="E24" s="54" t="s">
        <v>334</v>
      </c>
      <c r="F24" s="70" t="s">
        <v>142</v>
      </c>
      <c r="G24" s="126" t="s">
        <v>4666</v>
      </c>
      <c r="H24" s="126" t="s">
        <v>4666</v>
      </c>
      <c r="I24" s="72">
        <v>35275.6721493</v>
      </c>
      <c r="J24" s="73">
        <f t="shared" si="0"/>
        <v>2.4792505283463728E-3</v>
      </c>
      <c r="K24" s="73">
        <f>I24/'סכום נכסי הקרן'!$C$41</f>
        <v>2.9271816148052396E-4</v>
      </c>
    </row>
    <row r="25" spans="1:11">
      <c r="A25" s="69" t="s">
        <v>3968</v>
      </c>
      <c r="B25" s="54" t="s">
        <v>3985</v>
      </c>
      <c r="C25" s="54">
        <v>11</v>
      </c>
      <c r="D25" s="54" t="s">
        <v>333</v>
      </c>
      <c r="E25" s="54" t="s">
        <v>334</v>
      </c>
      <c r="F25" s="70" t="s">
        <v>144</v>
      </c>
      <c r="G25" s="126" t="s">
        <v>4666</v>
      </c>
      <c r="H25" s="126" t="s">
        <v>4666</v>
      </c>
      <c r="I25" s="72">
        <v>685.54047844299987</v>
      </c>
      <c r="J25" s="73">
        <f t="shared" si="0"/>
        <v>4.8181267423882651E-5</v>
      </c>
      <c r="K25" s="73">
        <f>I25/'סכום נכסי הקרן'!$C$41</f>
        <v>5.688627210872174E-6</v>
      </c>
    </row>
    <row r="26" spans="1:11">
      <c r="A26" s="69" t="s">
        <v>3968</v>
      </c>
      <c r="B26" s="54" t="s">
        <v>3986</v>
      </c>
      <c r="C26" s="54">
        <v>11</v>
      </c>
      <c r="D26" s="54" t="s">
        <v>333</v>
      </c>
      <c r="E26" s="54" t="s">
        <v>334</v>
      </c>
      <c r="F26" s="70" t="s">
        <v>143</v>
      </c>
      <c r="G26" s="126" t="s">
        <v>4666</v>
      </c>
      <c r="H26" s="126" t="s">
        <v>4666</v>
      </c>
      <c r="I26" s="72">
        <v>185.33471237599994</v>
      </c>
      <c r="J26" s="73">
        <f t="shared" si="0"/>
        <v>1.3025724403900234E-5</v>
      </c>
      <c r="K26" s="73">
        <f>I26/'סכום נכסי הקרן'!$C$41</f>
        <v>1.5379107741906189E-6</v>
      </c>
    </row>
    <row r="27" spans="1:11">
      <c r="A27" s="69" t="s">
        <v>3968</v>
      </c>
      <c r="B27" s="54" t="s">
        <v>3987</v>
      </c>
      <c r="C27" s="54">
        <v>11</v>
      </c>
      <c r="D27" s="54" t="s">
        <v>333</v>
      </c>
      <c r="E27" s="54" t="s">
        <v>334</v>
      </c>
      <c r="F27" s="70" t="s">
        <v>140</v>
      </c>
      <c r="G27" s="126" t="s">
        <v>4666</v>
      </c>
      <c r="H27" s="126" t="s">
        <v>4666</v>
      </c>
      <c r="I27" s="72">
        <v>751878.611814106</v>
      </c>
      <c r="J27" s="73">
        <f t="shared" si="0"/>
        <v>5.28436549047996E-2</v>
      </c>
      <c r="K27" s="73">
        <f>I27/'סכום נכסי הקרן'!$C$41</f>
        <v>6.2391022338357067E-3</v>
      </c>
    </row>
    <row r="28" spans="1:11">
      <c r="A28" s="69" t="s">
        <v>3971</v>
      </c>
      <c r="B28" s="54" t="s">
        <v>3988</v>
      </c>
      <c r="C28" s="54">
        <v>12</v>
      </c>
      <c r="D28" s="54" t="s">
        <v>333</v>
      </c>
      <c r="E28" s="54" t="s">
        <v>334</v>
      </c>
      <c r="F28" s="70" t="s">
        <v>142</v>
      </c>
      <c r="G28" s="126" t="s">
        <v>4666</v>
      </c>
      <c r="H28" s="126" t="s">
        <v>4666</v>
      </c>
      <c r="I28" s="72">
        <v>48859.434678932994</v>
      </c>
      <c r="J28" s="73">
        <f t="shared" si="0"/>
        <v>3.4339467361461308E-3</v>
      </c>
      <c r="K28" s="73">
        <f>I28/'סכום נכסי הקרן'!$C$41</f>
        <v>4.0543646708313184E-4</v>
      </c>
    </row>
    <row r="29" spans="1:11">
      <c r="A29" s="69" t="s">
        <v>3971</v>
      </c>
      <c r="B29" s="54" t="s">
        <v>3989</v>
      </c>
      <c r="C29" s="54">
        <v>12</v>
      </c>
      <c r="D29" s="54" t="s">
        <v>333</v>
      </c>
      <c r="E29" s="54" t="s">
        <v>334</v>
      </c>
      <c r="F29" s="70" t="s">
        <v>144</v>
      </c>
      <c r="G29" s="126" t="s">
        <v>4666</v>
      </c>
      <c r="H29" s="126" t="s">
        <v>4666</v>
      </c>
      <c r="I29" s="72">
        <v>3741.5377300000014</v>
      </c>
      <c r="J29" s="73">
        <f t="shared" si="0"/>
        <v>2.6296336338170852E-4</v>
      </c>
      <c r="K29" s="73">
        <f>I29/'סכום נכסי הקרן'!$C$41</f>
        <v>3.1047347327649622E-5</v>
      </c>
    </row>
    <row r="30" spans="1:11">
      <c r="A30" s="69" t="s">
        <v>3971</v>
      </c>
      <c r="B30" s="54" t="s">
        <v>3990</v>
      </c>
      <c r="C30" s="54">
        <v>12</v>
      </c>
      <c r="D30" s="54" t="s">
        <v>333</v>
      </c>
      <c r="E30" s="54" t="s">
        <v>334</v>
      </c>
      <c r="F30" s="70" t="s">
        <v>140</v>
      </c>
      <c r="G30" s="126" t="s">
        <v>4666</v>
      </c>
      <c r="H30" s="126" t="s">
        <v>4666</v>
      </c>
      <c r="I30" s="72">
        <v>812293.80717585713</v>
      </c>
      <c r="J30" s="73">
        <f t="shared" si="0"/>
        <v>5.7089765493049387E-2</v>
      </c>
      <c r="K30" s="73">
        <f>I30/'סכום נכסי הקרן'!$C$41</f>
        <v>6.7404286107486814E-3</v>
      </c>
    </row>
    <row r="31" spans="1:11">
      <c r="A31" s="69" t="s">
        <v>3971</v>
      </c>
      <c r="B31" s="54" t="s">
        <v>3991</v>
      </c>
      <c r="C31" s="54">
        <v>12</v>
      </c>
      <c r="D31" s="54" t="s">
        <v>333</v>
      </c>
      <c r="E31" s="54" t="s">
        <v>334</v>
      </c>
      <c r="F31" s="70" t="s">
        <v>143</v>
      </c>
      <c r="G31" s="126" t="s">
        <v>4666</v>
      </c>
      <c r="H31" s="126" t="s">
        <v>4666</v>
      </c>
      <c r="I31" s="72">
        <v>50401.841369993999</v>
      </c>
      <c r="J31" s="73">
        <f t="shared" si="0"/>
        <v>3.5423504141130118E-3</v>
      </c>
      <c r="K31" s="73">
        <f>I31/'סכום נכסי הקרן'!$C$41</f>
        <v>4.1823538552618117E-4</v>
      </c>
    </row>
    <row r="32" spans="1:11">
      <c r="A32" s="69" t="s">
        <v>3971</v>
      </c>
      <c r="B32" s="54" t="s">
        <v>3992</v>
      </c>
      <c r="C32" s="54">
        <v>12</v>
      </c>
      <c r="D32" s="54" t="s">
        <v>333</v>
      </c>
      <c r="E32" s="54" t="s">
        <v>334</v>
      </c>
      <c r="F32" s="70" t="s">
        <v>149</v>
      </c>
      <c r="G32" s="126" t="s">
        <v>4666</v>
      </c>
      <c r="H32" s="126" t="s">
        <v>4666</v>
      </c>
      <c r="I32" s="72">
        <v>97.172609936000029</v>
      </c>
      <c r="J32" s="73">
        <f t="shared" si="0"/>
        <v>6.829501178743796E-6</v>
      </c>
      <c r="K32" s="73">
        <f>I32/'סכום נכסי הקרן'!$C$41</f>
        <v>8.0634006366607142E-7</v>
      </c>
    </row>
    <row r="33" spans="1:11">
      <c r="A33" s="69" t="s">
        <v>3971</v>
      </c>
      <c r="B33" s="54" t="s">
        <v>3993</v>
      </c>
      <c r="C33" s="54">
        <v>12</v>
      </c>
      <c r="D33" s="54" t="s">
        <v>333</v>
      </c>
      <c r="E33" s="54" t="s">
        <v>334</v>
      </c>
      <c r="F33" s="70" t="s">
        <v>148</v>
      </c>
      <c r="G33" s="126" t="s">
        <v>4666</v>
      </c>
      <c r="H33" s="126" t="s">
        <v>4666</v>
      </c>
      <c r="I33" s="72">
        <v>295.37677281199996</v>
      </c>
      <c r="J33" s="73">
        <f t="shared" si="0"/>
        <v>2.0759718396178858E-5</v>
      </c>
      <c r="K33" s="73">
        <f>I33/'סכום נכסי הקרן'!$C$41</f>
        <v>2.4510417693995595E-6</v>
      </c>
    </row>
    <row r="34" spans="1:11">
      <c r="A34" s="69" t="s">
        <v>3971</v>
      </c>
      <c r="B34" s="54" t="s">
        <v>3994</v>
      </c>
      <c r="C34" s="54">
        <v>12</v>
      </c>
      <c r="D34" s="54" t="s">
        <v>333</v>
      </c>
      <c r="E34" s="54" t="s">
        <v>334</v>
      </c>
      <c r="F34" s="70" t="s">
        <v>147</v>
      </c>
      <c r="G34" s="126" t="s">
        <v>4666</v>
      </c>
      <c r="H34" s="126" t="s">
        <v>4666</v>
      </c>
      <c r="I34" s="72">
        <v>1.6106699999999996</v>
      </c>
      <c r="J34" s="73">
        <f t="shared" si="0"/>
        <v>1.1320137095023126E-7</v>
      </c>
      <c r="K34" s="73">
        <f>I34/'סכום נכסי הקרן'!$C$41</f>
        <v>1.3365368607475029E-8</v>
      </c>
    </row>
    <row r="35" spans="1:11">
      <c r="A35" s="69" t="s">
        <v>3975</v>
      </c>
      <c r="B35" s="54" t="s">
        <v>3995</v>
      </c>
      <c r="C35" s="54">
        <v>10</v>
      </c>
      <c r="D35" s="54" t="s">
        <v>333</v>
      </c>
      <c r="E35" s="54" t="s">
        <v>334</v>
      </c>
      <c r="F35" s="70" t="s">
        <v>145</v>
      </c>
      <c r="G35" s="126" t="s">
        <v>4666</v>
      </c>
      <c r="H35" s="126" t="s">
        <v>4666</v>
      </c>
      <c r="I35" s="72">
        <v>2.803469014</v>
      </c>
      <c r="J35" s="73">
        <f t="shared" si="0"/>
        <v>1.9703386528667769E-7</v>
      </c>
      <c r="K35" s="73">
        <f>I35/'סכום נכסי הקרן'!$C$41</f>
        <v>2.3263236263011407E-8</v>
      </c>
    </row>
    <row r="36" spans="1:11">
      <c r="A36" s="69" t="s">
        <v>3975</v>
      </c>
      <c r="B36" s="54" t="s">
        <v>3996</v>
      </c>
      <c r="C36" s="54">
        <v>10</v>
      </c>
      <c r="D36" s="54" t="s">
        <v>333</v>
      </c>
      <c r="E36" s="54" t="s">
        <v>334</v>
      </c>
      <c r="F36" s="70" t="s">
        <v>142</v>
      </c>
      <c r="G36" s="126" t="s">
        <v>4666</v>
      </c>
      <c r="H36" s="126" t="s">
        <v>4666</v>
      </c>
      <c r="I36" s="72">
        <v>145418.68623006096</v>
      </c>
      <c r="J36" s="73">
        <f t="shared" si="0"/>
        <v>1.0220339761108373E-2</v>
      </c>
      <c r="K36" s="73">
        <f>I36/'סכום נכסי הקרן'!$C$41</f>
        <v>1.2066868718480623E-3</v>
      </c>
    </row>
    <row r="37" spans="1:11">
      <c r="A37" s="69" t="s">
        <v>3975</v>
      </c>
      <c r="B37" s="54" t="s">
        <v>3997</v>
      </c>
      <c r="C37" s="54">
        <v>10</v>
      </c>
      <c r="D37" s="54" t="s">
        <v>333</v>
      </c>
      <c r="E37" s="54" t="s">
        <v>334</v>
      </c>
      <c r="F37" s="70" t="s">
        <v>140</v>
      </c>
      <c r="G37" s="126" t="s">
        <v>4666</v>
      </c>
      <c r="H37" s="126" t="s">
        <v>4666</v>
      </c>
      <c r="I37" s="72">
        <v>178420.3186</v>
      </c>
      <c r="J37" s="73">
        <f t="shared" si="0"/>
        <v>1.2539765855760058E-2</v>
      </c>
      <c r="K37" s="73">
        <f>I37/'סכום נכסי הקרן'!$C$41</f>
        <v>1.4805350103696806E-3</v>
      </c>
    </row>
    <row r="38" spans="1:11">
      <c r="A38" s="69" t="s">
        <v>3975</v>
      </c>
      <c r="B38" s="54" t="s">
        <v>3998</v>
      </c>
      <c r="C38" s="54">
        <v>10</v>
      </c>
      <c r="D38" s="54" t="s">
        <v>333</v>
      </c>
      <c r="E38" s="54" t="s">
        <v>334</v>
      </c>
      <c r="F38" s="70" t="s">
        <v>142</v>
      </c>
      <c r="G38" s="126" t="s">
        <v>4666</v>
      </c>
      <c r="H38" s="126" t="s">
        <v>4666</v>
      </c>
      <c r="I38" s="72">
        <v>927.36551000000009</v>
      </c>
      <c r="J38" s="73">
        <f t="shared" si="0"/>
        <v>6.5177253629831333E-5</v>
      </c>
      <c r="K38" s="73">
        <f>I38/'סכום נכסי הקרן'!$C$41</f>
        <v>7.6952956688887694E-6</v>
      </c>
    </row>
    <row r="39" spans="1:11">
      <c r="A39" s="69" t="s">
        <v>3975</v>
      </c>
      <c r="B39" s="54" t="s">
        <v>3999</v>
      </c>
      <c r="C39" s="54">
        <v>10</v>
      </c>
      <c r="D39" s="54" t="s">
        <v>333</v>
      </c>
      <c r="E39" s="54" t="s">
        <v>334</v>
      </c>
      <c r="F39" s="70" t="s">
        <v>147</v>
      </c>
      <c r="G39" s="126" t="s">
        <v>4666</v>
      </c>
      <c r="H39" s="126" t="s">
        <v>4666</v>
      </c>
      <c r="I39" s="72">
        <v>0.83094000000000001</v>
      </c>
      <c r="J39" s="73">
        <f t="shared" si="0"/>
        <v>5.8400260250321414E-8</v>
      </c>
      <c r="K39" s="73">
        <f>I39/'סכום נכסי הקרן'!$C$41</f>
        <v>6.8951550539187438E-9</v>
      </c>
    </row>
    <row r="40" spans="1:11">
      <c r="A40" s="69" t="s">
        <v>3975</v>
      </c>
      <c r="B40" s="54" t="s">
        <v>4000</v>
      </c>
      <c r="C40" s="54">
        <v>10</v>
      </c>
      <c r="D40" s="54" t="s">
        <v>333</v>
      </c>
      <c r="E40" s="54" t="s">
        <v>334</v>
      </c>
      <c r="F40" s="70" t="s">
        <v>143</v>
      </c>
      <c r="G40" s="126" t="s">
        <v>4666</v>
      </c>
      <c r="H40" s="126" t="s">
        <v>4666</v>
      </c>
      <c r="I40" s="72">
        <v>3728.7334223579996</v>
      </c>
      <c r="J40" s="73">
        <f t="shared" si="0"/>
        <v>2.6206344894911642E-4</v>
      </c>
      <c r="K40" s="73">
        <f>I40/'סכום נכסי הקרן'!$C$41</f>
        <v>3.0941096952713186E-5</v>
      </c>
    </row>
    <row r="41" spans="1:11">
      <c r="A41" s="69" t="s">
        <v>3975</v>
      </c>
      <c r="B41" s="54" t="s">
        <v>4001</v>
      </c>
      <c r="C41" s="54">
        <v>10</v>
      </c>
      <c r="D41" s="54" t="s">
        <v>333</v>
      </c>
      <c r="E41" s="54" t="s">
        <v>334</v>
      </c>
      <c r="F41" s="70" t="s">
        <v>148</v>
      </c>
      <c r="G41" s="126" t="s">
        <v>4666</v>
      </c>
      <c r="H41" s="126" t="s">
        <v>4666</v>
      </c>
      <c r="I41" s="72">
        <v>4747.8224399999981</v>
      </c>
      <c r="J41" s="73">
        <f t="shared" si="0"/>
        <v>3.3368722906385045E-4</v>
      </c>
      <c r="K41" s="73">
        <f>I41/'סכום נכסי הקרן'!$C$41</f>
        <v>3.9397515936499397E-5</v>
      </c>
    </row>
    <row r="42" spans="1:11">
      <c r="A42" s="69" t="s">
        <v>3975</v>
      </c>
      <c r="B42" s="54" t="s">
        <v>4002</v>
      </c>
      <c r="C42" s="54">
        <v>10</v>
      </c>
      <c r="D42" s="54" t="s">
        <v>333</v>
      </c>
      <c r="E42" s="54" t="s">
        <v>334</v>
      </c>
      <c r="F42" s="70" t="s">
        <v>144</v>
      </c>
      <c r="G42" s="126" t="s">
        <v>4666</v>
      </c>
      <c r="H42" s="126" t="s">
        <v>4666</v>
      </c>
      <c r="I42" s="72">
        <v>97.81571000000001</v>
      </c>
      <c r="J42" s="73">
        <f t="shared" si="0"/>
        <v>6.8746996420559454E-6</v>
      </c>
      <c r="K42" s="73">
        <f>I42/'סכום נכסי הקרן'!$C$41</f>
        <v>8.1167651955514269E-7</v>
      </c>
    </row>
    <row r="43" spans="1:11">
      <c r="A43" s="69" t="s">
        <v>3975</v>
      </c>
      <c r="B43" s="54" t="s">
        <v>4003</v>
      </c>
      <c r="C43" s="54">
        <v>10</v>
      </c>
      <c r="D43" s="54" t="s">
        <v>333</v>
      </c>
      <c r="E43" s="54" t="s">
        <v>334</v>
      </c>
      <c r="F43" s="70" t="s">
        <v>144</v>
      </c>
      <c r="G43" s="126" t="s">
        <v>4666</v>
      </c>
      <c r="H43" s="126" t="s">
        <v>4666</v>
      </c>
      <c r="I43" s="72">
        <v>4045.6369704630006</v>
      </c>
      <c r="J43" s="73">
        <f t="shared" si="0"/>
        <v>2.8433611566823253E-4</v>
      </c>
      <c r="K43" s="73">
        <f>I43/'סכום נכסי הקרן'!$C$41</f>
        <v>3.357076829038014E-5</v>
      </c>
    </row>
    <row r="44" spans="1:11">
      <c r="A44" s="69" t="s">
        <v>3975</v>
      </c>
      <c r="B44" s="54" t="s">
        <v>4004</v>
      </c>
      <c r="C44" s="54">
        <v>10</v>
      </c>
      <c r="D44" s="54" t="s">
        <v>333</v>
      </c>
      <c r="E44" s="54" t="s">
        <v>334</v>
      </c>
      <c r="F44" s="70" t="s">
        <v>149</v>
      </c>
      <c r="G44" s="126" t="s">
        <v>4666</v>
      </c>
      <c r="H44" s="126" t="s">
        <v>4666</v>
      </c>
      <c r="I44" s="72">
        <v>61794.231167231992</v>
      </c>
      <c r="J44" s="73">
        <f t="shared" si="0"/>
        <v>4.3430322070605234E-3</v>
      </c>
      <c r="K44" s="73">
        <f>I44/'סכום נכסי הקרן'!$C$41</f>
        <v>5.1276964081132549E-4</v>
      </c>
    </row>
    <row r="45" spans="1:11">
      <c r="A45" s="69" t="s">
        <v>3975</v>
      </c>
      <c r="B45" s="54" t="s">
        <v>4005</v>
      </c>
      <c r="C45" s="54">
        <v>10</v>
      </c>
      <c r="D45" s="54" t="s">
        <v>333</v>
      </c>
      <c r="E45" s="54" t="s">
        <v>334</v>
      </c>
      <c r="F45" s="70" t="s">
        <v>3963</v>
      </c>
      <c r="G45" s="126" t="s">
        <v>4666</v>
      </c>
      <c r="H45" s="126" t="s">
        <v>4666</v>
      </c>
      <c r="I45" s="72">
        <v>10.411572219</v>
      </c>
      <c r="J45" s="73">
        <f t="shared" si="0"/>
        <v>7.3174781236264522E-7</v>
      </c>
      <c r="K45" s="73">
        <f>I45/'סכום נכסי הקרן'!$C$41</f>
        <v>8.6395413393359139E-8</v>
      </c>
    </row>
    <row r="46" spans="1:11">
      <c r="A46" s="69" t="s">
        <v>3975</v>
      </c>
      <c r="B46" s="54" t="s">
        <v>4006</v>
      </c>
      <c r="C46" s="54">
        <v>10</v>
      </c>
      <c r="D46" s="54" t="s">
        <v>333</v>
      </c>
      <c r="E46" s="54" t="s">
        <v>334</v>
      </c>
      <c r="F46" s="70" t="s">
        <v>143</v>
      </c>
      <c r="G46" s="126" t="s">
        <v>4666</v>
      </c>
      <c r="H46" s="126" t="s">
        <v>4666</v>
      </c>
      <c r="I46" s="72">
        <v>655.40104000000008</v>
      </c>
      <c r="J46" s="73">
        <f t="shared" si="0"/>
        <v>4.6063002508401712E-5</v>
      </c>
      <c r="K46" s="73">
        <f>I46/'סכום נכסי הקרן'!$C$41</f>
        <v>5.43852960899656E-6</v>
      </c>
    </row>
    <row r="47" spans="1:11">
      <c r="A47" s="69" t="s">
        <v>3975</v>
      </c>
      <c r="B47" s="54" t="s">
        <v>4007</v>
      </c>
      <c r="C47" s="54">
        <v>10</v>
      </c>
      <c r="D47" s="54" t="s">
        <v>333</v>
      </c>
      <c r="E47" s="54" t="s">
        <v>334</v>
      </c>
      <c r="F47" s="70" t="s">
        <v>148</v>
      </c>
      <c r="G47" s="126" t="s">
        <v>4666</v>
      </c>
      <c r="H47" s="126" t="s">
        <v>4666</v>
      </c>
      <c r="I47" s="72">
        <v>528.51144519599995</v>
      </c>
      <c r="J47" s="73">
        <f t="shared" si="0"/>
        <v>3.7144927365056297E-5</v>
      </c>
      <c r="K47" s="73">
        <f>I47/'סכום נכסי הקרן'!$C$41</f>
        <v>4.385597470812692E-6</v>
      </c>
    </row>
    <row r="48" spans="1:11">
      <c r="A48" s="69" t="s">
        <v>3975</v>
      </c>
      <c r="B48" s="54" t="s">
        <v>4008</v>
      </c>
      <c r="C48" s="54">
        <v>10</v>
      </c>
      <c r="D48" s="54" t="s">
        <v>333</v>
      </c>
      <c r="E48" s="54" t="s">
        <v>334</v>
      </c>
      <c r="F48" s="70" t="s">
        <v>140</v>
      </c>
      <c r="G48" s="126" t="s">
        <v>4666</v>
      </c>
      <c r="H48" s="126" t="s">
        <v>4666</v>
      </c>
      <c r="I48" s="72">
        <v>11724.109424388002</v>
      </c>
      <c r="J48" s="73">
        <f t="shared" si="0"/>
        <v>8.2399576574422378E-4</v>
      </c>
      <c r="K48" s="73">
        <f>I48/'סכום נכסי הקרן'!$C$41</f>
        <v>9.7286870713006121E-5</v>
      </c>
    </row>
    <row r="49" spans="1:11">
      <c r="A49" s="69" t="s">
        <v>3975</v>
      </c>
      <c r="B49" s="54" t="s">
        <v>4009</v>
      </c>
      <c r="C49" s="54">
        <v>10</v>
      </c>
      <c r="D49" s="54" t="s">
        <v>333</v>
      </c>
      <c r="E49" s="54" t="s">
        <v>334</v>
      </c>
      <c r="F49" s="70" t="s">
        <v>3965</v>
      </c>
      <c r="G49" s="126" t="s">
        <v>4666</v>
      </c>
      <c r="H49" s="126" t="s">
        <v>4666</v>
      </c>
      <c r="I49" s="72">
        <v>289.18505057899995</v>
      </c>
      <c r="J49" s="73">
        <f t="shared" si="0"/>
        <v>2.0324550766981922E-5</v>
      </c>
      <c r="K49" s="73">
        <f>I49/'סכום נכסי הקרן'!$C$41</f>
        <v>2.3996627470305188E-6</v>
      </c>
    </row>
    <row r="50" spans="1:11">
      <c r="A50" s="69" t="s">
        <v>3975</v>
      </c>
      <c r="B50" s="54" t="s">
        <v>4010</v>
      </c>
      <c r="C50" s="54">
        <v>10</v>
      </c>
      <c r="D50" s="54" t="s">
        <v>333</v>
      </c>
      <c r="E50" s="54" t="s">
        <v>334</v>
      </c>
      <c r="F50" s="70" t="s">
        <v>140</v>
      </c>
      <c r="G50" s="126" t="s">
        <v>4666</v>
      </c>
      <c r="H50" s="126" t="s">
        <v>4666</v>
      </c>
      <c r="I50" s="72">
        <v>1500333.4879302999</v>
      </c>
      <c r="J50" s="73">
        <f t="shared" si="0"/>
        <v>0.10544668226033405</v>
      </c>
      <c r="K50" s="73">
        <f>I50/'סכום נכסי הקרן'!$C$41</f>
        <v>1.244979424731767E-2</v>
      </c>
    </row>
    <row r="51" spans="1:11">
      <c r="A51" s="69" t="s">
        <v>3975</v>
      </c>
      <c r="B51" s="54" t="s">
        <v>4011</v>
      </c>
      <c r="C51" s="54">
        <v>10</v>
      </c>
      <c r="D51" s="54" t="s">
        <v>333</v>
      </c>
      <c r="E51" s="54" t="s">
        <v>334</v>
      </c>
      <c r="F51" s="70" t="s">
        <v>149</v>
      </c>
      <c r="G51" s="126" t="s">
        <v>4666</v>
      </c>
      <c r="H51" s="126" t="s">
        <v>4666</v>
      </c>
      <c r="I51" s="72">
        <v>10.978479999999999</v>
      </c>
      <c r="J51" s="73">
        <f t="shared" si="0"/>
        <v>7.7159131724667071E-7</v>
      </c>
      <c r="K51" s="73">
        <f>I51/'סכום נכסי הקרן'!$C$41</f>
        <v>9.1099624348744615E-8</v>
      </c>
    </row>
    <row r="52" spans="1:11">
      <c r="A52" s="69" t="s">
        <v>3975</v>
      </c>
      <c r="B52" s="54" t="s">
        <v>4012</v>
      </c>
      <c r="C52" s="54">
        <v>10</v>
      </c>
      <c r="D52" s="54" t="s">
        <v>333</v>
      </c>
      <c r="E52" s="54" t="s">
        <v>334</v>
      </c>
      <c r="F52" s="70" t="s">
        <v>146</v>
      </c>
      <c r="G52" s="126" t="s">
        <v>4666</v>
      </c>
      <c r="H52" s="126" t="s">
        <v>4666</v>
      </c>
      <c r="I52" s="72">
        <v>2.7081374660000002</v>
      </c>
      <c r="J52" s="73">
        <f t="shared" si="0"/>
        <v>1.9033375792240833E-7</v>
      </c>
      <c r="K52" s="73">
        <f>I52/'סכום נכסי הקרן'!$C$41</f>
        <v>2.2472173364378417E-8</v>
      </c>
    </row>
    <row r="53" spans="1:11">
      <c r="A53" s="69" t="s">
        <v>3980</v>
      </c>
      <c r="B53" s="54" t="s">
        <v>4013</v>
      </c>
      <c r="C53" s="54">
        <v>20</v>
      </c>
      <c r="D53" s="54" t="s">
        <v>333</v>
      </c>
      <c r="E53" s="54" t="s">
        <v>334</v>
      </c>
      <c r="F53" s="70" t="s">
        <v>143</v>
      </c>
      <c r="G53" s="126" t="s">
        <v>4666</v>
      </c>
      <c r="H53" s="126" t="s">
        <v>4666</v>
      </c>
      <c r="I53" s="72">
        <v>0.25092802200000003</v>
      </c>
      <c r="J53" s="73">
        <f t="shared" si="0"/>
        <v>1.7635764061061421E-8</v>
      </c>
      <c r="K53" s="73">
        <f>I53/'סכום נכסי הקרן'!$C$41</f>
        <v>2.0822052363144557E-9</v>
      </c>
    </row>
    <row r="54" spans="1:11">
      <c r="A54" s="69" t="s">
        <v>3980</v>
      </c>
      <c r="B54" s="54" t="s">
        <v>4014</v>
      </c>
      <c r="C54" s="54">
        <v>20</v>
      </c>
      <c r="D54" s="54" t="s">
        <v>333</v>
      </c>
      <c r="E54" s="54" t="s">
        <v>334</v>
      </c>
      <c r="F54" s="70" t="s">
        <v>140</v>
      </c>
      <c r="G54" s="126" t="s">
        <v>4666</v>
      </c>
      <c r="H54" s="126" t="s">
        <v>4666</v>
      </c>
      <c r="I54" s="72">
        <v>84570.575840000005</v>
      </c>
      <c r="J54" s="73">
        <f t="shared" si="0"/>
        <v>5.9438029684159444E-3</v>
      </c>
      <c r="K54" s="73">
        <f>I54/'סכום נכסי הקרן'!$C$41</f>
        <v>7.0176815824968643E-4</v>
      </c>
    </row>
    <row r="55" spans="1:11">
      <c r="A55" s="69" t="s">
        <v>3980</v>
      </c>
      <c r="B55" s="54" t="s">
        <v>4015</v>
      </c>
      <c r="C55" s="54">
        <v>20</v>
      </c>
      <c r="D55" s="54" t="s">
        <v>333</v>
      </c>
      <c r="E55" s="54" t="s">
        <v>334</v>
      </c>
      <c r="F55" s="70" t="s">
        <v>149</v>
      </c>
      <c r="G55" s="126" t="s">
        <v>4666</v>
      </c>
      <c r="H55" s="126" t="s">
        <v>4666</v>
      </c>
      <c r="I55" s="72">
        <v>1952.4512431349999</v>
      </c>
      <c r="J55" s="73">
        <f t="shared" si="0"/>
        <v>1.3722249587833966E-4</v>
      </c>
      <c r="K55" s="73">
        <f>I55/'סכום נכסי הקרן'!$C$41</f>
        <v>1.6201475505610791E-5</v>
      </c>
    </row>
    <row r="56" spans="1:11">
      <c r="A56" s="69" t="s">
        <v>3980</v>
      </c>
      <c r="B56" s="54" t="s">
        <v>4016</v>
      </c>
      <c r="C56" s="54">
        <v>20</v>
      </c>
      <c r="D56" s="54" t="s">
        <v>333</v>
      </c>
      <c r="E56" s="54" t="s">
        <v>334</v>
      </c>
      <c r="F56" s="70" t="s">
        <v>142</v>
      </c>
      <c r="G56" s="126" t="s">
        <v>4666</v>
      </c>
      <c r="H56" s="126" t="s">
        <v>4666</v>
      </c>
      <c r="I56" s="72">
        <v>3.9695779020000002</v>
      </c>
      <c r="J56" s="73">
        <f t="shared" si="0"/>
        <v>2.7899051984586718E-7</v>
      </c>
      <c r="K56" s="73">
        <f>I56/'סכום נכסי הקרן'!$C$41</f>
        <v>3.2939628773316321E-8</v>
      </c>
    </row>
    <row r="57" spans="1:11">
      <c r="A57" s="69" t="s">
        <v>3980</v>
      </c>
      <c r="B57" s="54" t="s">
        <v>4017</v>
      </c>
      <c r="C57" s="54">
        <v>20</v>
      </c>
      <c r="D57" s="54" t="s">
        <v>333</v>
      </c>
      <c r="E57" s="54" t="s">
        <v>334</v>
      </c>
      <c r="F57" s="70" t="s">
        <v>140</v>
      </c>
      <c r="G57" s="126" t="s">
        <v>4666</v>
      </c>
      <c r="H57" s="126" t="s">
        <v>4666</v>
      </c>
      <c r="I57" s="72">
        <v>1107945.4881768522</v>
      </c>
      <c r="J57" s="73">
        <f t="shared" si="0"/>
        <v>7.7868805031286945E-2</v>
      </c>
      <c r="K57" s="73">
        <f>I57/'סכום נכסי הקרן'!$C$41</f>
        <v>9.19375157324126E-3</v>
      </c>
    </row>
    <row r="58" spans="1:11">
      <c r="A58" s="69" t="s">
        <v>3980</v>
      </c>
      <c r="B58" s="54" t="s">
        <v>4018</v>
      </c>
      <c r="C58" s="54">
        <v>20</v>
      </c>
      <c r="D58" s="54" t="s">
        <v>333</v>
      </c>
      <c r="E58" s="54" t="s">
        <v>334</v>
      </c>
      <c r="F58" s="70" t="s">
        <v>146</v>
      </c>
      <c r="G58" s="126" t="s">
        <v>4666</v>
      </c>
      <c r="H58" s="126" t="s">
        <v>4666</v>
      </c>
      <c r="I58" s="72">
        <v>3.7616900000000009E-4</v>
      </c>
      <c r="J58" s="73">
        <f t="shared" si="0"/>
        <v>2.6437970850005006E-11</v>
      </c>
      <c r="K58" s="73">
        <f>I58/'סכום נכסי הקרן'!$C$41</f>
        <v>3.1214571226292639E-12</v>
      </c>
    </row>
    <row r="59" spans="1:11">
      <c r="A59" s="69" t="s">
        <v>3980</v>
      </c>
      <c r="B59" s="54" t="s">
        <v>4019</v>
      </c>
      <c r="C59" s="54">
        <v>20</v>
      </c>
      <c r="D59" s="54" t="s">
        <v>333</v>
      </c>
      <c r="E59" s="54" t="s">
        <v>334</v>
      </c>
      <c r="F59" s="70" t="s">
        <v>142</v>
      </c>
      <c r="G59" s="126" t="s">
        <v>4666</v>
      </c>
      <c r="H59" s="126" t="s">
        <v>4666</v>
      </c>
      <c r="I59" s="72">
        <v>407.03499081000012</v>
      </c>
      <c r="J59" s="73">
        <f t="shared" si="0"/>
        <v>2.8607299437132878E-5</v>
      </c>
      <c r="K59" s="73">
        <f>I59/'סכום נכסי הקרן'!$C$41</f>
        <v>3.3775836691040771E-6</v>
      </c>
    </row>
    <row r="60" spans="1:11">
      <c r="A60" s="69" t="s">
        <v>3980</v>
      </c>
      <c r="B60" s="54" t="s">
        <v>4020</v>
      </c>
      <c r="C60" s="54">
        <v>20</v>
      </c>
      <c r="D60" s="54" t="s">
        <v>333</v>
      </c>
      <c r="E60" s="54" t="s">
        <v>334</v>
      </c>
      <c r="F60" s="70" t="s">
        <v>148</v>
      </c>
      <c r="G60" s="126" t="s">
        <v>4666</v>
      </c>
      <c r="H60" s="126" t="s">
        <v>4666</v>
      </c>
      <c r="I60" s="72">
        <v>319.82400546900004</v>
      </c>
      <c r="J60" s="73">
        <f t="shared" si="0"/>
        <v>2.2477922778648061E-5</v>
      </c>
      <c r="K60" s="73">
        <f>I60/'סכום נכסי הקרן'!$C$41</f>
        <v>2.6539053453608101E-6</v>
      </c>
    </row>
    <row r="61" spans="1:11">
      <c r="A61" s="69" t="s">
        <v>3980</v>
      </c>
      <c r="B61" s="54" t="s">
        <v>4021</v>
      </c>
      <c r="C61" s="54">
        <v>20</v>
      </c>
      <c r="D61" s="54" t="s">
        <v>333</v>
      </c>
      <c r="E61" s="54" t="s">
        <v>334</v>
      </c>
      <c r="F61" s="70" t="s">
        <v>144</v>
      </c>
      <c r="G61" s="126" t="s">
        <v>4666</v>
      </c>
      <c r="H61" s="126" t="s">
        <v>4666</v>
      </c>
      <c r="I61" s="72">
        <v>4.7961587459999997</v>
      </c>
      <c r="J61" s="73">
        <f t="shared" si="0"/>
        <v>3.3708440918508576E-7</v>
      </c>
      <c r="K61" s="73">
        <f>I61/'סכום נכסי הקרן'!$C$41</f>
        <v>3.9798611472402924E-8</v>
      </c>
    </row>
    <row r="62" spans="1:11">
      <c r="A62" s="69" t="s">
        <v>3982</v>
      </c>
      <c r="B62" s="54" t="s">
        <v>4022</v>
      </c>
      <c r="C62" s="54">
        <v>26</v>
      </c>
      <c r="D62" s="54" t="s">
        <v>333</v>
      </c>
      <c r="E62" s="54" t="s">
        <v>334</v>
      </c>
      <c r="F62" s="70" t="s">
        <v>148</v>
      </c>
      <c r="G62" s="126" t="s">
        <v>4666</v>
      </c>
      <c r="H62" s="126" t="s">
        <v>4666</v>
      </c>
      <c r="I62" s="72">
        <v>2.3599999999999997E-3</v>
      </c>
      <c r="J62" s="73">
        <f t="shared" si="0"/>
        <v>1.6586590390492516E-10</v>
      </c>
      <c r="K62" s="73">
        <f>I62/'סכום נכסי הקרן'!$C$41</f>
        <v>1.9583322414672821E-11</v>
      </c>
    </row>
    <row r="63" spans="1:11">
      <c r="A63" s="69" t="s">
        <v>3982</v>
      </c>
      <c r="B63" s="54" t="s">
        <v>4023</v>
      </c>
      <c r="C63" s="54">
        <v>26</v>
      </c>
      <c r="D63" s="54" t="s">
        <v>333</v>
      </c>
      <c r="E63" s="54" t="s">
        <v>334</v>
      </c>
      <c r="F63" s="70" t="s">
        <v>140</v>
      </c>
      <c r="G63" s="126" t="s">
        <v>4666</v>
      </c>
      <c r="H63" s="126" t="s">
        <v>4666</v>
      </c>
      <c r="I63" s="72">
        <v>26.944839999999999</v>
      </c>
      <c r="J63" s="73">
        <f t="shared" si="0"/>
        <v>1.8937416280396543E-6</v>
      </c>
      <c r="K63" s="73">
        <f>I63/'סכום נכסי הקרן'!$C$41</f>
        <v>2.2358876658125969E-7</v>
      </c>
    </row>
    <row r="64" spans="1:11">
      <c r="A64" s="69" t="s">
        <v>3982</v>
      </c>
      <c r="B64" s="54" t="s">
        <v>4024</v>
      </c>
      <c r="C64" s="54">
        <v>26</v>
      </c>
      <c r="D64" s="54" t="s">
        <v>333</v>
      </c>
      <c r="E64" s="54" t="s">
        <v>334</v>
      </c>
      <c r="F64" s="70" t="s">
        <v>149</v>
      </c>
      <c r="G64" s="126" t="s">
        <v>4666</v>
      </c>
      <c r="H64" s="126" t="s">
        <v>4666</v>
      </c>
      <c r="I64" s="72">
        <v>-7.400000000000001E-4</v>
      </c>
      <c r="J64" s="73">
        <f t="shared" si="0"/>
        <v>-5.2008800376968076E-11</v>
      </c>
      <c r="K64" s="73">
        <f>I64/'סכום נכסי הקרן'!$C$41</f>
        <v>-6.1405332995160559E-12</v>
      </c>
    </row>
    <row r="65" spans="1:11">
      <c r="A65" s="69" t="s">
        <v>3982</v>
      </c>
      <c r="B65" s="54" t="s">
        <v>4025</v>
      </c>
      <c r="C65" s="54">
        <v>26</v>
      </c>
      <c r="D65" s="54" t="s">
        <v>333</v>
      </c>
      <c r="E65" s="54" t="s">
        <v>334</v>
      </c>
      <c r="F65" s="70" t="s">
        <v>143</v>
      </c>
      <c r="G65" s="126" t="s">
        <v>4666</v>
      </c>
      <c r="H65" s="126" t="s">
        <v>4666</v>
      </c>
      <c r="I65" s="72">
        <v>2.3599999999999997E-3</v>
      </c>
      <c r="J65" s="73">
        <f t="shared" si="0"/>
        <v>1.6586590390492516E-10</v>
      </c>
      <c r="K65" s="73">
        <f>I65/'סכום נכסי הקרן'!$C$41</f>
        <v>1.9583322414672821E-11</v>
      </c>
    </row>
    <row r="66" spans="1:11">
      <c r="A66" s="69" t="s">
        <v>3982</v>
      </c>
      <c r="B66" s="54" t="s">
        <v>4026</v>
      </c>
      <c r="C66" s="54">
        <v>26</v>
      </c>
      <c r="D66" s="54" t="s">
        <v>333</v>
      </c>
      <c r="E66" s="54" t="s">
        <v>334</v>
      </c>
      <c r="F66" s="70" t="s">
        <v>142</v>
      </c>
      <c r="G66" s="126" t="s">
        <v>4666</v>
      </c>
      <c r="H66" s="126" t="s">
        <v>4666</v>
      </c>
      <c r="I66" s="72">
        <v>3.0099999999999997E-3</v>
      </c>
      <c r="J66" s="73">
        <f t="shared" si="0"/>
        <v>2.1154930964145116E-10</v>
      </c>
      <c r="K66" s="73">
        <f>I66/'סכום נכסי הקרן'!$C$41</f>
        <v>2.4977034096680167E-11</v>
      </c>
    </row>
    <row r="67" spans="1:11">
      <c r="A67" s="127" t="s">
        <v>4666</v>
      </c>
      <c r="B67" s="126" t="s">
        <v>4666</v>
      </c>
      <c r="C67" s="126" t="s">
        <v>4666</v>
      </c>
      <c r="D67" s="126" t="s">
        <v>4666</v>
      </c>
      <c r="E67" s="126" t="s">
        <v>4666</v>
      </c>
      <c r="F67" s="126" t="s">
        <v>4666</v>
      </c>
      <c r="G67" s="126" t="s">
        <v>4666</v>
      </c>
      <c r="H67" s="126" t="s">
        <v>4666</v>
      </c>
      <c r="I67" s="126" t="s">
        <v>4666</v>
      </c>
      <c r="J67" s="126" t="s">
        <v>4666</v>
      </c>
      <c r="K67" s="126" t="s">
        <v>4666</v>
      </c>
    </row>
    <row r="68" spans="1:11">
      <c r="A68" s="63" t="s">
        <v>197</v>
      </c>
      <c r="B68" s="125" t="s">
        <v>4666</v>
      </c>
      <c r="C68" s="125" t="s">
        <v>4666</v>
      </c>
      <c r="D68" s="125" t="s">
        <v>4666</v>
      </c>
      <c r="E68" s="125" t="s">
        <v>4666</v>
      </c>
      <c r="F68" s="125" t="s">
        <v>4666</v>
      </c>
      <c r="G68" s="125" t="s">
        <v>4666</v>
      </c>
      <c r="H68" s="125" t="s">
        <v>4666</v>
      </c>
      <c r="I68" s="66">
        <f>+I69</f>
        <v>746462.23820770124</v>
      </c>
      <c r="J68" s="67">
        <f t="shared" si="0"/>
        <v>5.2462980453904219E-2</v>
      </c>
      <c r="K68" s="67">
        <f>I68/'סכום נכסי הקרן'!$C$41</f>
        <v>6.1941570683049663E-3</v>
      </c>
    </row>
    <row r="69" spans="1:11">
      <c r="A69" s="68" t="s">
        <v>48</v>
      </c>
      <c r="B69" s="125" t="s">
        <v>4666</v>
      </c>
      <c r="C69" s="125" t="s">
        <v>4666</v>
      </c>
      <c r="D69" s="125" t="s">
        <v>4666</v>
      </c>
      <c r="E69" s="125" t="s">
        <v>4666</v>
      </c>
      <c r="F69" s="125" t="s">
        <v>4666</v>
      </c>
      <c r="G69" s="125" t="s">
        <v>4666</v>
      </c>
      <c r="H69" s="125" t="s">
        <v>4666</v>
      </c>
      <c r="I69" s="66">
        <f>SUM(I70:I72)</f>
        <v>746462.23820770124</v>
      </c>
      <c r="J69" s="67">
        <f t="shared" si="0"/>
        <v>5.2462980453904219E-2</v>
      </c>
      <c r="K69" s="67">
        <f>I69/'סכום נכסי הקרן'!$C$41</f>
        <v>6.1941570683049663E-3</v>
      </c>
    </row>
    <row r="70" spans="1:11">
      <c r="A70" s="69" t="s">
        <v>4027</v>
      </c>
      <c r="B70" s="54" t="s">
        <v>4028</v>
      </c>
      <c r="C70" s="54">
        <v>85</v>
      </c>
      <c r="D70" s="54" t="s">
        <v>868</v>
      </c>
      <c r="E70" s="54" t="s">
        <v>827</v>
      </c>
      <c r="F70" s="70" t="s">
        <v>149</v>
      </c>
      <c r="G70" s="126" t="s">
        <v>4666</v>
      </c>
      <c r="H70" s="126" t="s">
        <v>4666</v>
      </c>
      <c r="I70" s="72">
        <v>14293.058138908</v>
      </c>
      <c r="J70" s="73">
        <f t="shared" si="0"/>
        <v>1.0045470371930606E-3</v>
      </c>
      <c r="K70" s="73">
        <f>I70/'סכום נכסי הקרן'!$C$41</f>
        <v>1.1860405331605883E-4</v>
      </c>
    </row>
    <row r="71" spans="1:11">
      <c r="A71" s="69" t="s">
        <v>4027</v>
      </c>
      <c r="B71" s="54" t="s">
        <v>4029</v>
      </c>
      <c r="C71" s="54">
        <v>85</v>
      </c>
      <c r="D71" s="54" t="s">
        <v>868</v>
      </c>
      <c r="E71" s="54" t="s">
        <v>827</v>
      </c>
      <c r="F71" s="70" t="s">
        <v>142</v>
      </c>
      <c r="G71" s="126" t="s">
        <v>4666</v>
      </c>
      <c r="H71" s="126" t="s">
        <v>4666</v>
      </c>
      <c r="I71" s="72">
        <v>33479.415436649011</v>
      </c>
      <c r="J71" s="73">
        <f t="shared" si="0"/>
        <v>2.3530057218679209E-3</v>
      </c>
      <c r="K71" s="73">
        <f>I71/'סכום נכסי הקרן'!$C$41</f>
        <v>2.7781279099604742E-4</v>
      </c>
    </row>
    <row r="72" spans="1:11">
      <c r="A72" s="69" t="s">
        <v>4027</v>
      </c>
      <c r="B72" s="54" t="s">
        <v>4030</v>
      </c>
      <c r="C72" s="54">
        <v>85</v>
      </c>
      <c r="D72" s="54" t="s">
        <v>868</v>
      </c>
      <c r="E72" s="54" t="s">
        <v>827</v>
      </c>
      <c r="F72" s="70" t="s">
        <v>140</v>
      </c>
      <c r="G72" s="126" t="s">
        <v>4666</v>
      </c>
      <c r="H72" s="126" t="s">
        <v>4666</v>
      </c>
      <c r="I72" s="72">
        <v>698689.76463214424</v>
      </c>
      <c r="J72" s="73">
        <f t="shared" si="0"/>
        <v>4.9105427694843232E-2</v>
      </c>
      <c r="K72" s="73">
        <f>I72/'סכום נכסי הקרן'!$C$41</f>
        <v>5.7977402239928599E-3</v>
      </c>
    </row>
    <row r="73" spans="1:11">
      <c r="A73" s="128" t="s">
        <v>4666</v>
      </c>
      <c r="B73" s="129" t="s">
        <v>4666</v>
      </c>
      <c r="C73" s="128" t="s">
        <v>4666</v>
      </c>
      <c r="D73" s="128" t="s">
        <v>4666</v>
      </c>
      <c r="E73" s="128" t="s">
        <v>4666</v>
      </c>
      <c r="F73" s="128" t="s">
        <v>4666</v>
      </c>
      <c r="G73" s="128" t="s">
        <v>4666</v>
      </c>
      <c r="H73" s="128" t="s">
        <v>4666</v>
      </c>
      <c r="I73" s="128" t="s">
        <v>4666</v>
      </c>
      <c r="J73" s="128" t="s">
        <v>4666</v>
      </c>
      <c r="K73" s="128" t="s">
        <v>4666</v>
      </c>
    </row>
    <row r="74" spans="1:11">
      <c r="A74" s="130" t="s">
        <v>4666</v>
      </c>
      <c r="B74" s="129" t="s">
        <v>4666</v>
      </c>
      <c r="C74" s="128" t="s">
        <v>4666</v>
      </c>
      <c r="D74" s="128" t="s">
        <v>4666</v>
      </c>
      <c r="E74" s="128" t="s">
        <v>4666</v>
      </c>
      <c r="F74" s="128" t="s">
        <v>4666</v>
      </c>
      <c r="G74" s="128" t="s">
        <v>4666</v>
      </c>
      <c r="H74" s="128" t="s">
        <v>4666</v>
      </c>
      <c r="I74" s="128" t="s">
        <v>4666</v>
      </c>
      <c r="J74" s="128" t="s">
        <v>4666</v>
      </c>
      <c r="K74" s="128" t="s">
        <v>4666</v>
      </c>
    </row>
    <row r="75" spans="1:11">
      <c r="A75" s="75" t="s">
        <v>221</v>
      </c>
      <c r="B75" s="129" t="s">
        <v>4666</v>
      </c>
      <c r="C75" s="128" t="s">
        <v>4666</v>
      </c>
      <c r="D75" s="128" t="s">
        <v>4666</v>
      </c>
      <c r="E75" s="128" t="s">
        <v>4666</v>
      </c>
      <c r="F75" s="128" t="s">
        <v>4666</v>
      </c>
      <c r="G75" s="128" t="s">
        <v>4666</v>
      </c>
      <c r="H75" s="128" t="s">
        <v>4666</v>
      </c>
      <c r="I75" s="128" t="s">
        <v>4666</v>
      </c>
      <c r="J75" s="128" t="s">
        <v>4666</v>
      </c>
      <c r="K75" s="128" t="s">
        <v>4666</v>
      </c>
    </row>
    <row r="76" spans="1:11" hidden="1">
      <c r="C76" s="1"/>
    </row>
    <row r="77" spans="1:11" hidden="1">
      <c r="C77" s="1"/>
    </row>
    <row r="78" spans="1:11" hidden="1">
      <c r="C78" s="1"/>
    </row>
    <row r="79" spans="1:11" hidden="1">
      <c r="C79" s="1"/>
    </row>
    <row r="80" spans="1:11" hidden="1">
      <c r="A80" s="1"/>
      <c r="B80" s="1"/>
      <c r="C80" s="1"/>
    </row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pans="1:4" hidden="1">
      <c r="A497" s="1"/>
      <c r="B497" s="1"/>
      <c r="C497" s="1"/>
    </row>
    <row r="498" spans="1:4" hidden="1">
      <c r="A498" s="1"/>
      <c r="B498" s="1"/>
      <c r="C498" s="1"/>
    </row>
    <row r="499" spans="1:4" hidden="1">
      <c r="A499" s="1"/>
      <c r="B499" s="1"/>
      <c r="C499" s="1"/>
    </row>
    <row r="500" spans="1:4" hidden="1">
      <c r="A500" s="1"/>
      <c r="B500" s="1"/>
      <c r="D500" s="2"/>
    </row>
    <row r="501" spans="1:4" hidden="1">
      <c r="A501" s="1"/>
      <c r="B501" s="1"/>
    </row>
    <row r="502" spans="1:4" hidden="1">
      <c r="A502" s="1"/>
      <c r="B502" s="1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3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41.710937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5.42578125" style="1" bestFit="1" customWidth="1"/>
    <col min="12" max="12" width="9.5703125" style="1" customWidth="1"/>
    <col min="13" max="13" width="32.28515625" style="1" customWidth="1"/>
    <col min="14" max="14" width="13.140625" style="1" bestFit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154</v>
      </c>
      <c r="B1" s="36" t="s" vm="1">
        <v>231</v>
      </c>
    </row>
    <row r="2" spans="1:17">
      <c r="A2" s="36" t="s">
        <v>153</v>
      </c>
      <c r="B2" s="36" t="s">
        <v>232</v>
      </c>
    </row>
    <row r="3" spans="1:17">
      <c r="A3" s="36" t="s">
        <v>155</v>
      </c>
      <c r="B3" s="36" t="s">
        <v>233</v>
      </c>
    </row>
    <row r="4" spans="1:17">
      <c r="A4" s="36" t="s">
        <v>156</v>
      </c>
      <c r="B4" s="36" t="s">
        <v>234</v>
      </c>
    </row>
    <row r="5" spans="1:17">
      <c r="A5" s="152" t="s">
        <v>97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4"/>
    </row>
    <row r="6" spans="1:17" s="3" customFormat="1">
      <c r="A6" s="37" t="s">
        <v>123</v>
      </c>
      <c r="B6" s="38" t="s">
        <v>50</v>
      </c>
      <c r="C6" s="38" t="s">
        <v>127</v>
      </c>
      <c r="D6" s="38" t="s">
        <v>14</v>
      </c>
      <c r="E6" s="38" t="s">
        <v>74</v>
      </c>
      <c r="F6" s="38" t="s">
        <v>112</v>
      </c>
      <c r="G6" s="38" t="s">
        <v>17</v>
      </c>
      <c r="H6" s="38" t="s">
        <v>111</v>
      </c>
      <c r="I6" s="38" t="s">
        <v>16</v>
      </c>
      <c r="J6" s="38" t="s">
        <v>18</v>
      </c>
      <c r="K6" s="38" t="s">
        <v>206</v>
      </c>
      <c r="L6" s="38" t="s">
        <v>205</v>
      </c>
      <c r="M6" s="38" t="s">
        <v>220</v>
      </c>
      <c r="N6" s="38" t="s">
        <v>68</v>
      </c>
      <c r="O6" s="38" t="s">
        <v>208</v>
      </c>
      <c r="P6" s="38" t="s">
        <v>157</v>
      </c>
      <c r="Q6" s="131" t="s">
        <v>159</v>
      </c>
    </row>
    <row r="7" spans="1:17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26" t="s">
        <v>21</v>
      </c>
      <c r="G7" s="26" t="s">
        <v>20</v>
      </c>
      <c r="H7" s="122" t="s">
        <v>4666</v>
      </c>
      <c r="I7" s="26" t="s">
        <v>19</v>
      </c>
      <c r="J7" s="26" t="s">
        <v>19</v>
      </c>
      <c r="K7" s="26" t="s">
        <v>213</v>
      </c>
      <c r="L7" s="122" t="s">
        <v>4666</v>
      </c>
      <c r="M7" s="12" t="s">
        <v>209</v>
      </c>
      <c r="N7" s="26" t="s">
        <v>214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23" t="s">
        <v>4666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121</v>
      </c>
      <c r="Q8" s="15" t="s">
        <v>122</v>
      </c>
    </row>
    <row r="9" spans="1:17" s="4" customFormat="1" ht="20.25">
      <c r="A9" s="59" t="s">
        <v>28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61">
        <v>9.9436112105013841</v>
      </c>
      <c r="H9" s="124" t="s">
        <v>4666</v>
      </c>
      <c r="I9" s="124" t="s">
        <v>4666</v>
      </c>
      <c r="J9" s="62">
        <v>3.4432790337027293E-2</v>
      </c>
      <c r="K9" s="124" t="s">
        <v>4666</v>
      </c>
      <c r="L9" s="124" t="s">
        <v>4666</v>
      </c>
      <c r="M9" s="124" t="s">
        <v>4666</v>
      </c>
      <c r="N9" s="61">
        <v>5555137.9164534137</v>
      </c>
      <c r="O9" s="124" t="s">
        <v>4666</v>
      </c>
      <c r="P9" s="62">
        <f>IFERROR(N9/$N$9,0)</f>
        <v>1</v>
      </c>
      <c r="Q9" s="62">
        <f>N9/'סכום נכסי הקרן'!$C$41</f>
        <v>4.6096634269441113E-2</v>
      </c>
    </row>
    <row r="10" spans="1:17">
      <c r="A10" s="63" t="s">
        <v>198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66">
        <v>9.9472776735996611</v>
      </c>
      <c r="H10" s="125" t="s">
        <v>4666</v>
      </c>
      <c r="I10" s="125" t="s">
        <v>4666</v>
      </c>
      <c r="J10" s="67">
        <v>3.4293906240523635E-2</v>
      </c>
      <c r="K10" s="125" t="s">
        <v>4666</v>
      </c>
      <c r="L10" s="125" t="s">
        <v>4666</v>
      </c>
      <c r="M10" s="125" t="s">
        <v>4666</v>
      </c>
      <c r="N10" s="66">
        <v>5498385.4961219886</v>
      </c>
      <c r="O10" s="125" t="s">
        <v>4666</v>
      </c>
      <c r="P10" s="67">
        <f t="shared" ref="P10:P66" si="0">IFERROR(N10/$N$9,0)</f>
        <v>0.98978379633684099</v>
      </c>
      <c r="Q10" s="67">
        <f>N10/'סכום נכסי הקרן'!$C$41</f>
        <v>4.5625701665558342E-2</v>
      </c>
    </row>
    <row r="11" spans="1:17">
      <c r="A11" s="74" t="s">
        <v>26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72">
        <v>13.725311824717487</v>
      </c>
      <c r="H11" s="126" t="s">
        <v>4666</v>
      </c>
      <c r="I11" s="126" t="s">
        <v>4666</v>
      </c>
      <c r="J11" s="73">
        <v>1.5603267890144658E-2</v>
      </c>
      <c r="K11" s="126" t="s">
        <v>4666</v>
      </c>
      <c r="L11" s="126" t="s">
        <v>4666</v>
      </c>
      <c r="M11" s="126" t="s">
        <v>4666</v>
      </c>
      <c r="N11" s="72">
        <v>1541755.068248065</v>
      </c>
      <c r="O11" s="126" t="s">
        <v>4666</v>
      </c>
      <c r="P11" s="73">
        <f t="shared" si="0"/>
        <v>0.27753677612245009</v>
      </c>
      <c r="Q11" s="73">
        <f>N11/'סכום נכסי הקרן'!$C$41</f>
        <v>1.2793511265236339E-2</v>
      </c>
    </row>
    <row r="12" spans="1:17">
      <c r="A12" s="80" t="s">
        <v>25</v>
      </c>
      <c r="B12" s="125" t="s">
        <v>4666</v>
      </c>
      <c r="C12" s="125" t="s">
        <v>4666</v>
      </c>
      <c r="D12" s="125" t="s">
        <v>4666</v>
      </c>
      <c r="E12" s="125" t="s">
        <v>4666</v>
      </c>
      <c r="F12" s="125" t="s">
        <v>4666</v>
      </c>
      <c r="G12" s="66">
        <v>13.725311824717487</v>
      </c>
      <c r="H12" s="125" t="s">
        <v>4666</v>
      </c>
      <c r="I12" s="125" t="s">
        <v>4666</v>
      </c>
      <c r="J12" s="67">
        <v>1.5603267890144658E-2</v>
      </c>
      <c r="K12" s="125" t="s">
        <v>4666</v>
      </c>
      <c r="L12" s="125" t="s">
        <v>4666</v>
      </c>
      <c r="M12" s="125" t="s">
        <v>4666</v>
      </c>
      <c r="N12" s="66">
        <v>1541755.068248065</v>
      </c>
      <c r="O12" s="125" t="s">
        <v>4666</v>
      </c>
      <c r="P12" s="67">
        <f t="shared" si="0"/>
        <v>0.27753677612245009</v>
      </c>
      <c r="Q12" s="67">
        <f>N12/'סכום נכסי הקרן'!$C$41</f>
        <v>1.2793511265236339E-2</v>
      </c>
    </row>
    <row r="13" spans="1:17">
      <c r="A13" s="81" t="s">
        <v>235</v>
      </c>
      <c r="B13" s="54" t="s">
        <v>236</v>
      </c>
      <c r="C13" s="70" t="s">
        <v>128</v>
      </c>
      <c r="D13" s="54" t="s">
        <v>237</v>
      </c>
      <c r="E13" s="126" t="s">
        <v>4666</v>
      </c>
      <c r="F13" s="126" t="s">
        <v>4666</v>
      </c>
      <c r="G13" s="72">
        <v>0.57999999998712581</v>
      </c>
      <c r="H13" s="70" t="s">
        <v>141</v>
      </c>
      <c r="I13" s="71">
        <v>0.04</v>
      </c>
      <c r="J13" s="73">
        <v>8.1000000003294322E-3</v>
      </c>
      <c r="K13" s="72">
        <v>37057.700647999998</v>
      </c>
      <c r="L13" s="79">
        <v>142.53</v>
      </c>
      <c r="M13" s="126" t="s">
        <v>4666</v>
      </c>
      <c r="N13" s="72">
        <v>52.818339645999991</v>
      </c>
      <c r="O13" s="73">
        <v>4.2336934108993375E-6</v>
      </c>
      <c r="P13" s="73">
        <f t="shared" si="0"/>
        <v>9.5080159017403816E-6</v>
      </c>
      <c r="Q13" s="73">
        <f>N13/'סכום נכסי הקרן'!$C$41</f>
        <v>4.382875316505567E-7</v>
      </c>
    </row>
    <row r="14" spans="1:17">
      <c r="A14" s="81" t="s">
        <v>238</v>
      </c>
      <c r="B14" s="54" t="s">
        <v>239</v>
      </c>
      <c r="C14" s="70" t="s">
        <v>128</v>
      </c>
      <c r="D14" s="54" t="s">
        <v>237</v>
      </c>
      <c r="E14" s="126" t="s">
        <v>4666</v>
      </c>
      <c r="F14" s="126" t="s">
        <v>4666</v>
      </c>
      <c r="G14" s="72">
        <v>3.3699999999999362</v>
      </c>
      <c r="H14" s="70" t="s">
        <v>141</v>
      </c>
      <c r="I14" s="71">
        <v>7.4999999999999997E-3</v>
      </c>
      <c r="J14" s="73">
        <v>1.1599999999999677E-2</v>
      </c>
      <c r="K14" s="72">
        <v>45566877.017185003</v>
      </c>
      <c r="L14" s="79">
        <v>111.6</v>
      </c>
      <c r="M14" s="126" t="s">
        <v>4666</v>
      </c>
      <c r="N14" s="72">
        <v>50852.637345679002</v>
      </c>
      <c r="O14" s="73">
        <v>2.1761368391425427E-3</v>
      </c>
      <c r="P14" s="73">
        <f t="shared" si="0"/>
        <v>9.1541628867686207E-3</v>
      </c>
      <c r="Q14" s="73">
        <f>N14/'סכום נכסי הקרן'!$C$41</f>
        <v>4.219760986342644E-4</v>
      </c>
    </row>
    <row r="15" spans="1:17">
      <c r="A15" s="81" t="s">
        <v>240</v>
      </c>
      <c r="B15" s="54" t="s">
        <v>241</v>
      </c>
      <c r="C15" s="70" t="s">
        <v>128</v>
      </c>
      <c r="D15" s="54" t="s">
        <v>237</v>
      </c>
      <c r="E15" s="126" t="s">
        <v>4666</v>
      </c>
      <c r="F15" s="126" t="s">
        <v>4666</v>
      </c>
      <c r="G15" s="72">
        <v>5.3400000000001544</v>
      </c>
      <c r="H15" s="70" t="s">
        <v>141</v>
      </c>
      <c r="I15" s="71">
        <v>5.0000000000000001E-3</v>
      </c>
      <c r="J15" s="73">
        <v>1.2600000000000538E-2</v>
      </c>
      <c r="K15" s="72">
        <v>96736711.210669994</v>
      </c>
      <c r="L15" s="79">
        <v>107.42</v>
      </c>
      <c r="M15" s="126" t="s">
        <v>4666</v>
      </c>
      <c r="N15" s="72">
        <v>103914.57672062097</v>
      </c>
      <c r="O15" s="73">
        <v>4.7593658163469308E-3</v>
      </c>
      <c r="P15" s="73">
        <f t="shared" si="0"/>
        <v>1.8706030036237789E-2</v>
      </c>
      <c r="Q15" s="73">
        <f>N15/'סכום נכסי הקרן'!$C$41</f>
        <v>8.6228502521363366E-4</v>
      </c>
    </row>
    <row r="16" spans="1:17">
      <c r="A16" s="81" t="s">
        <v>242</v>
      </c>
      <c r="B16" s="54" t="s">
        <v>243</v>
      </c>
      <c r="C16" s="70" t="s">
        <v>128</v>
      </c>
      <c r="D16" s="54" t="s">
        <v>237</v>
      </c>
      <c r="E16" s="126" t="s">
        <v>4666</v>
      </c>
      <c r="F16" s="126" t="s">
        <v>4666</v>
      </c>
      <c r="G16" s="72">
        <v>10.159999999999952</v>
      </c>
      <c r="H16" s="70" t="s">
        <v>141</v>
      </c>
      <c r="I16" s="71">
        <v>0.04</v>
      </c>
      <c r="J16" s="73">
        <v>1.5299999999999994E-2</v>
      </c>
      <c r="K16" s="72">
        <v>131581471.26620899</v>
      </c>
      <c r="L16" s="79">
        <v>172.48</v>
      </c>
      <c r="M16" s="126" t="s">
        <v>4666</v>
      </c>
      <c r="N16" s="72">
        <v>226951.70769998702</v>
      </c>
      <c r="O16" s="73">
        <v>8.25878539130275E-3</v>
      </c>
      <c r="P16" s="73">
        <f t="shared" si="0"/>
        <v>4.0854378615478297E-2</v>
      </c>
      <c r="Q16" s="73">
        <f>N16/'סכום נכסי הקרן'!$C$41</f>
        <v>1.8832493493429791E-3</v>
      </c>
    </row>
    <row r="17" spans="1:17">
      <c r="A17" s="81" t="s">
        <v>244</v>
      </c>
      <c r="B17" s="54" t="s">
        <v>245</v>
      </c>
      <c r="C17" s="70" t="s">
        <v>128</v>
      </c>
      <c r="D17" s="54" t="s">
        <v>237</v>
      </c>
      <c r="E17" s="126" t="s">
        <v>4666</v>
      </c>
      <c r="F17" s="126" t="s">
        <v>4666</v>
      </c>
      <c r="G17" s="72">
        <v>19.079999999999988</v>
      </c>
      <c r="H17" s="70" t="s">
        <v>141</v>
      </c>
      <c r="I17" s="71">
        <v>0.01</v>
      </c>
      <c r="J17" s="73">
        <v>1.7299999999999986E-2</v>
      </c>
      <c r="K17" s="72">
        <v>494018151.36729807</v>
      </c>
      <c r="L17" s="79">
        <v>98.46</v>
      </c>
      <c r="M17" s="126" t="s">
        <v>4666</v>
      </c>
      <c r="N17" s="72">
        <v>486410.28053382307</v>
      </c>
      <c r="O17" s="73">
        <v>2.7286126131465364E-2</v>
      </c>
      <c r="P17" s="73">
        <f t="shared" si="0"/>
        <v>8.7560432854989087E-2</v>
      </c>
      <c r="Q17" s="73">
        <f>N17/'סכום נכסי הקרן'!$C$41</f>
        <v>4.0362412497903875E-3</v>
      </c>
    </row>
    <row r="18" spans="1:17">
      <c r="A18" s="81" t="s">
        <v>246</v>
      </c>
      <c r="B18" s="54" t="s">
        <v>247</v>
      </c>
      <c r="C18" s="70" t="s">
        <v>128</v>
      </c>
      <c r="D18" s="54" t="s">
        <v>237</v>
      </c>
      <c r="E18" s="126" t="s">
        <v>4666</v>
      </c>
      <c r="F18" s="126" t="s">
        <v>4666</v>
      </c>
      <c r="G18" s="72">
        <v>2.5800000000000027</v>
      </c>
      <c r="H18" s="70" t="s">
        <v>141</v>
      </c>
      <c r="I18" s="71">
        <v>1E-3</v>
      </c>
      <c r="J18" s="73">
        <v>1.1300000000000058E-2</v>
      </c>
      <c r="K18" s="72">
        <v>93297173.128232017</v>
      </c>
      <c r="L18" s="79">
        <v>108.67</v>
      </c>
      <c r="M18" s="126" t="s">
        <v>4666</v>
      </c>
      <c r="N18" s="72">
        <v>101386.03586523399</v>
      </c>
      <c r="O18" s="73">
        <v>4.648689352670674E-3</v>
      </c>
      <c r="P18" s="73">
        <f t="shared" si="0"/>
        <v>1.8250858464727775E-2</v>
      </c>
      <c r="Q18" s="73">
        <f>N18/'סכום נכסי הקרן'!$C$41</f>
        <v>8.4130314775188967E-4</v>
      </c>
    </row>
    <row r="19" spans="1:17">
      <c r="A19" s="81" t="s">
        <v>248</v>
      </c>
      <c r="B19" s="54" t="s">
        <v>249</v>
      </c>
      <c r="C19" s="70" t="s">
        <v>128</v>
      </c>
      <c r="D19" s="54" t="s">
        <v>237</v>
      </c>
      <c r="E19" s="126" t="s">
        <v>4666</v>
      </c>
      <c r="F19" s="126" t="s">
        <v>4666</v>
      </c>
      <c r="G19" s="72">
        <v>14.420000000000032</v>
      </c>
      <c r="H19" s="70" t="s">
        <v>141</v>
      </c>
      <c r="I19" s="71">
        <v>2.75E-2</v>
      </c>
      <c r="J19" s="73">
        <v>1.650000000000007E-2</v>
      </c>
      <c r="K19" s="72">
        <v>122740895.53448001</v>
      </c>
      <c r="L19" s="79">
        <v>140.35</v>
      </c>
      <c r="M19" s="126" t="s">
        <v>4666</v>
      </c>
      <c r="N19" s="72">
        <v>172266.85450047502</v>
      </c>
      <c r="O19" s="73">
        <v>6.7345816452593511E-3</v>
      </c>
      <c r="P19" s="73">
        <f t="shared" si="0"/>
        <v>3.1010365015465891E-2</v>
      </c>
      <c r="Q19" s="73">
        <f>N19/'סכום נכסי הקרן'!$C$41</f>
        <v>1.4294734546798028E-3</v>
      </c>
    </row>
    <row r="20" spans="1:17">
      <c r="A20" s="81" t="s">
        <v>250</v>
      </c>
      <c r="B20" s="54" t="s">
        <v>251</v>
      </c>
      <c r="C20" s="70" t="s">
        <v>128</v>
      </c>
      <c r="D20" s="54" t="s">
        <v>237</v>
      </c>
      <c r="E20" s="126" t="s">
        <v>4666</v>
      </c>
      <c r="F20" s="126" t="s">
        <v>4666</v>
      </c>
      <c r="G20" s="72">
        <v>1.8300000000000589</v>
      </c>
      <c r="H20" s="70" t="s">
        <v>141</v>
      </c>
      <c r="I20" s="71">
        <v>7.4999999999999997E-3</v>
      </c>
      <c r="J20" s="73">
        <v>1.2500000000001048E-2</v>
      </c>
      <c r="K20" s="72">
        <v>45043974.313239001</v>
      </c>
      <c r="L20" s="79">
        <v>111.09</v>
      </c>
      <c r="M20" s="126" t="s">
        <v>4666</v>
      </c>
      <c r="N20" s="72">
        <v>50039.351986935006</v>
      </c>
      <c r="O20" s="73">
        <v>2.075498280461273E-3</v>
      </c>
      <c r="P20" s="73">
        <f t="shared" si="0"/>
        <v>9.0077605163908885E-3</v>
      </c>
      <c r="Q20" s="73">
        <f>N20/'סכום נכסי הקרן'!$C$41</f>
        <v>4.1522744211078277E-4</v>
      </c>
    </row>
    <row r="21" spans="1:17">
      <c r="A21" s="81" t="s">
        <v>252</v>
      </c>
      <c r="B21" s="54" t="s">
        <v>253</v>
      </c>
      <c r="C21" s="70" t="s">
        <v>128</v>
      </c>
      <c r="D21" s="54" t="s">
        <v>237</v>
      </c>
      <c r="E21" s="126" t="s">
        <v>4666</v>
      </c>
      <c r="F21" s="126" t="s">
        <v>4666</v>
      </c>
      <c r="G21" s="72">
        <v>4.7300000000000297</v>
      </c>
      <c r="H21" s="70" t="s">
        <v>141</v>
      </c>
      <c r="I21" s="71">
        <v>1.1000000000000001E-2</v>
      </c>
      <c r="J21" s="73">
        <v>1.2100000000000347E-2</v>
      </c>
      <c r="K21" s="72">
        <v>28347704.988505002</v>
      </c>
      <c r="L21" s="79">
        <v>100.55</v>
      </c>
      <c r="M21" s="126" t="s">
        <v>4666</v>
      </c>
      <c r="N21" s="72">
        <v>28503.619338681005</v>
      </c>
      <c r="O21" s="73">
        <v>4.1700428098015267E-3</v>
      </c>
      <c r="P21" s="73">
        <f t="shared" si="0"/>
        <v>5.1310372068815654E-3</v>
      </c>
      <c r="Q21" s="73">
        <f>N21/'סכום נכסי הקרן'!$C$41</f>
        <v>2.365235455485142E-4</v>
      </c>
    </row>
    <row r="22" spans="1:17">
      <c r="A22" s="81" t="s">
        <v>254</v>
      </c>
      <c r="B22" s="54" t="s">
        <v>255</v>
      </c>
      <c r="C22" s="70" t="s">
        <v>128</v>
      </c>
      <c r="D22" s="54" t="s">
        <v>237</v>
      </c>
      <c r="E22" s="126" t="s">
        <v>4666</v>
      </c>
      <c r="F22" s="126" t="s">
        <v>4666</v>
      </c>
      <c r="G22" s="72">
        <v>7.8899999999999766</v>
      </c>
      <c r="H22" s="70" t="s">
        <v>141</v>
      </c>
      <c r="I22" s="71">
        <v>1E-3</v>
      </c>
      <c r="J22" s="73">
        <v>1.4600000000000127E-2</v>
      </c>
      <c r="K22" s="72">
        <v>133413800.18830901</v>
      </c>
      <c r="L22" s="79">
        <v>100.3</v>
      </c>
      <c r="M22" s="126" t="s">
        <v>4666</v>
      </c>
      <c r="N22" s="72">
        <v>133814.04391115502</v>
      </c>
      <c r="O22" s="73">
        <v>5.1709622823642113E-3</v>
      </c>
      <c r="P22" s="73">
        <f t="shared" si="0"/>
        <v>2.4088338745797765E-2</v>
      </c>
      <c r="Q22" s="73">
        <f>N22/'סכום נכסי הקרן'!$C$41</f>
        <v>1.1103913413234472E-3</v>
      </c>
    </row>
    <row r="23" spans="1:17">
      <c r="A23" s="81" t="s">
        <v>256</v>
      </c>
      <c r="B23" s="54" t="s">
        <v>257</v>
      </c>
      <c r="C23" s="70" t="s">
        <v>128</v>
      </c>
      <c r="D23" s="54" t="s">
        <v>237</v>
      </c>
      <c r="E23" s="126" t="s">
        <v>4666</v>
      </c>
      <c r="F23" s="126" t="s">
        <v>4666</v>
      </c>
      <c r="G23" s="72">
        <v>25.700000000000095</v>
      </c>
      <c r="H23" s="70" t="s">
        <v>141</v>
      </c>
      <c r="I23" s="71">
        <v>5.0000000000000001E-3</v>
      </c>
      <c r="J23" s="73">
        <v>1.7900000000000048E-2</v>
      </c>
      <c r="K23" s="72">
        <v>233927595.64773101</v>
      </c>
      <c r="L23" s="79">
        <v>80.180000000000007</v>
      </c>
      <c r="M23" s="126" t="s">
        <v>4666</v>
      </c>
      <c r="N23" s="72">
        <v>187563.14200582801</v>
      </c>
      <c r="O23" s="73">
        <v>1.489781904512303E-2</v>
      </c>
      <c r="P23" s="73">
        <f t="shared" si="0"/>
        <v>3.3763903763810534E-2</v>
      </c>
      <c r="Q23" s="73">
        <f>N23/'סכום נכסי הקרן'!$C$41</f>
        <v>1.5564023233089802E-3</v>
      </c>
    </row>
    <row r="24" spans="1:17">
      <c r="A24" s="132" t="s">
        <v>4666</v>
      </c>
      <c r="B24" s="126" t="s">
        <v>4666</v>
      </c>
      <c r="C24" s="126" t="s">
        <v>4666</v>
      </c>
      <c r="D24" s="126" t="s">
        <v>4666</v>
      </c>
      <c r="E24" s="126" t="s">
        <v>4666</v>
      </c>
      <c r="F24" s="126" t="s">
        <v>4666</v>
      </c>
      <c r="G24" s="126" t="s">
        <v>4666</v>
      </c>
      <c r="H24" s="126" t="s">
        <v>4666</v>
      </c>
      <c r="I24" s="126" t="s">
        <v>4666</v>
      </c>
      <c r="J24" s="126" t="s">
        <v>4666</v>
      </c>
      <c r="K24" s="126" t="s">
        <v>4666</v>
      </c>
      <c r="L24" s="126" t="s">
        <v>4666</v>
      </c>
      <c r="M24" s="126" t="s">
        <v>4666</v>
      </c>
      <c r="N24" s="126" t="s">
        <v>4666</v>
      </c>
      <c r="O24" s="126" t="s">
        <v>4666</v>
      </c>
      <c r="P24" s="126" t="s">
        <v>4666</v>
      </c>
      <c r="Q24" s="126" t="s">
        <v>4666</v>
      </c>
    </row>
    <row r="25" spans="1:17">
      <c r="A25" s="74" t="s">
        <v>52</v>
      </c>
      <c r="B25" s="126" t="s">
        <v>4666</v>
      </c>
      <c r="C25" s="126" t="s">
        <v>4666</v>
      </c>
      <c r="D25" s="126" t="s">
        <v>4666</v>
      </c>
      <c r="E25" s="126" t="s">
        <v>4666</v>
      </c>
      <c r="F25" s="126" t="s">
        <v>4666</v>
      </c>
      <c r="G25" s="72">
        <v>8.4751150830616986</v>
      </c>
      <c r="H25" s="126" t="s">
        <v>4666</v>
      </c>
      <c r="I25" s="126" t="s">
        <v>4666</v>
      </c>
      <c r="J25" s="73">
        <v>4.1576968667198823E-2</v>
      </c>
      <c r="K25" s="126" t="s">
        <v>4666</v>
      </c>
      <c r="L25" s="126" t="s">
        <v>4666</v>
      </c>
      <c r="M25" s="126" t="s">
        <v>4666</v>
      </c>
      <c r="N25" s="72">
        <v>3956630.4278739253</v>
      </c>
      <c r="O25" s="126" t="s">
        <v>4666</v>
      </c>
      <c r="P25" s="73">
        <f t="shared" si="0"/>
        <v>0.71224702021439112</v>
      </c>
      <c r="Q25" s="73">
        <f>N25/'סכום נכסי הקרן'!$C$41</f>
        <v>3.2832190400322023E-2</v>
      </c>
    </row>
    <row r="26" spans="1:17">
      <c r="A26" s="80" t="s">
        <v>22</v>
      </c>
      <c r="B26" s="125" t="s">
        <v>4666</v>
      </c>
      <c r="C26" s="125" t="s">
        <v>4666</v>
      </c>
      <c r="D26" s="125" t="s">
        <v>4666</v>
      </c>
      <c r="E26" s="125" t="s">
        <v>4666</v>
      </c>
      <c r="F26" s="125" t="s">
        <v>4666</v>
      </c>
      <c r="G26" s="66">
        <v>0.35339998690782559</v>
      </c>
      <c r="H26" s="125" t="s">
        <v>4666</v>
      </c>
      <c r="I26" s="125" t="s">
        <v>4666</v>
      </c>
      <c r="J26" s="67">
        <v>4.2968568433529697E-2</v>
      </c>
      <c r="K26" s="125" t="s">
        <v>4666</v>
      </c>
      <c r="L26" s="125" t="s">
        <v>4666</v>
      </c>
      <c r="M26" s="125" t="s">
        <v>4666</v>
      </c>
      <c r="N26" s="66">
        <v>595295.69707480783</v>
      </c>
      <c r="O26" s="125" t="s">
        <v>4666</v>
      </c>
      <c r="P26" s="67">
        <f t="shared" si="0"/>
        <v>0.1071612813269026</v>
      </c>
      <c r="Q26" s="67">
        <f>N26/'סכום נכסי הקרן'!$C$41</f>
        <v>4.9397743931709186E-3</v>
      </c>
    </row>
    <row r="27" spans="1:17">
      <c r="A27" s="81" t="s">
        <v>258</v>
      </c>
      <c r="B27" s="54" t="s">
        <v>259</v>
      </c>
      <c r="C27" s="70" t="s">
        <v>128</v>
      </c>
      <c r="D27" s="54" t="s">
        <v>237</v>
      </c>
      <c r="E27" s="126" t="s">
        <v>4666</v>
      </c>
      <c r="F27" s="126" t="s">
        <v>4666</v>
      </c>
      <c r="G27" s="72">
        <v>0.85000000000000819</v>
      </c>
      <c r="H27" s="70" t="s">
        <v>141</v>
      </c>
      <c r="I27" s="71">
        <v>0</v>
      </c>
      <c r="J27" s="73">
        <v>4.1399999999989646E-2</v>
      </c>
      <c r="K27" s="72">
        <v>6184460.5549999988</v>
      </c>
      <c r="L27" s="79">
        <v>96.61</v>
      </c>
      <c r="M27" s="126" t="s">
        <v>4666</v>
      </c>
      <c r="N27" s="72">
        <v>5974.8073421870004</v>
      </c>
      <c r="O27" s="73">
        <v>4.4174718249999991E-4</v>
      </c>
      <c r="P27" s="73">
        <f t="shared" si="0"/>
        <v>1.0755461758187126E-3</v>
      </c>
      <c r="Q27" s="73">
        <f>N27/'סכום נכסי הקרן'!$C$41</f>
        <v>4.9579058706611201E-5</v>
      </c>
    </row>
    <row r="28" spans="1:17">
      <c r="A28" s="81" t="s">
        <v>260</v>
      </c>
      <c r="B28" s="54" t="s">
        <v>261</v>
      </c>
      <c r="C28" s="70" t="s">
        <v>128</v>
      </c>
      <c r="D28" s="54" t="s">
        <v>237</v>
      </c>
      <c r="E28" s="126" t="s">
        <v>4666</v>
      </c>
      <c r="F28" s="126" t="s">
        <v>4666</v>
      </c>
      <c r="G28" s="72">
        <v>1.0000000000008771E-2</v>
      </c>
      <c r="H28" s="70" t="s">
        <v>141</v>
      </c>
      <c r="I28" s="71">
        <v>0</v>
      </c>
      <c r="J28" s="73">
        <v>3.7200000000000427E-2</v>
      </c>
      <c r="K28" s="72">
        <v>79814627.940519005</v>
      </c>
      <c r="L28" s="79">
        <v>99.98</v>
      </c>
      <c r="M28" s="126" t="s">
        <v>4666</v>
      </c>
      <c r="N28" s="72">
        <v>79798.665014930011</v>
      </c>
      <c r="O28" s="73">
        <v>1.5348966911638269E-3</v>
      </c>
      <c r="P28" s="73">
        <f t="shared" si="0"/>
        <v>1.4364839580054235E-2</v>
      </c>
      <c r="Q28" s="73">
        <f>N28/'סכום נכסי הקרן'!$C$41</f>
        <v>6.6217075646095205E-4</v>
      </c>
    </row>
    <row r="29" spans="1:17">
      <c r="A29" s="81" t="s">
        <v>262</v>
      </c>
      <c r="B29" s="54" t="s">
        <v>263</v>
      </c>
      <c r="C29" s="70" t="s">
        <v>128</v>
      </c>
      <c r="D29" s="54" t="s">
        <v>237</v>
      </c>
      <c r="E29" s="126" t="s">
        <v>4666</v>
      </c>
      <c r="F29" s="126" t="s">
        <v>4666</v>
      </c>
      <c r="G29" s="72">
        <v>0.92999999999999439</v>
      </c>
      <c r="H29" s="70" t="s">
        <v>141</v>
      </c>
      <c r="I29" s="71">
        <v>0</v>
      </c>
      <c r="J29" s="73">
        <v>4.1100000000000039E-2</v>
      </c>
      <c r="K29" s="72">
        <v>64829603.280000001</v>
      </c>
      <c r="L29" s="79">
        <v>96.34</v>
      </c>
      <c r="M29" s="126" t="s">
        <v>4666</v>
      </c>
      <c r="N29" s="72">
        <v>62456.839799951995</v>
      </c>
      <c r="O29" s="73">
        <v>4.6306859485714287E-3</v>
      </c>
      <c r="P29" s="73">
        <f t="shared" si="0"/>
        <v>1.1243076362688495E-2</v>
      </c>
      <c r="Q29" s="73">
        <f>N29/'סכום נכסי הקרן'!$C$41</f>
        <v>5.1826797915424986E-4</v>
      </c>
    </row>
    <row r="30" spans="1:17">
      <c r="A30" s="81" t="s">
        <v>264</v>
      </c>
      <c r="B30" s="54" t="s">
        <v>265</v>
      </c>
      <c r="C30" s="70" t="s">
        <v>128</v>
      </c>
      <c r="D30" s="54" t="s">
        <v>237</v>
      </c>
      <c r="E30" s="126" t="s">
        <v>4666</v>
      </c>
      <c r="F30" s="126" t="s">
        <v>4666</v>
      </c>
      <c r="G30" s="72">
        <v>0.10000000000002418</v>
      </c>
      <c r="H30" s="70" t="s">
        <v>141</v>
      </c>
      <c r="I30" s="71">
        <v>0</v>
      </c>
      <c r="J30" s="73">
        <v>4.5499999999999936E-2</v>
      </c>
      <c r="K30" s="72">
        <v>54068736.17821902</v>
      </c>
      <c r="L30" s="79">
        <v>99.55</v>
      </c>
      <c r="M30" s="126" t="s">
        <v>4666</v>
      </c>
      <c r="N30" s="72">
        <v>53825.426865416994</v>
      </c>
      <c r="O30" s="73">
        <v>1.0813747235643805E-3</v>
      </c>
      <c r="P30" s="73">
        <f t="shared" si="0"/>
        <v>9.6893052296676292E-3</v>
      </c>
      <c r="Q30" s="73">
        <f>N30/'סכום נכסי הקרן'!$C$41</f>
        <v>4.466443594969718E-4</v>
      </c>
    </row>
    <row r="31" spans="1:17">
      <c r="A31" s="81" t="s">
        <v>266</v>
      </c>
      <c r="B31" s="54" t="s">
        <v>267</v>
      </c>
      <c r="C31" s="70" t="s">
        <v>128</v>
      </c>
      <c r="D31" s="54" t="s">
        <v>237</v>
      </c>
      <c r="E31" s="126" t="s">
        <v>4666</v>
      </c>
      <c r="F31" s="126" t="s">
        <v>4666</v>
      </c>
      <c r="G31" s="72">
        <v>0.17999999999999164</v>
      </c>
      <c r="H31" s="70" t="s">
        <v>141</v>
      </c>
      <c r="I31" s="71">
        <v>0</v>
      </c>
      <c r="J31" s="73">
        <v>4.5000000000000089E-2</v>
      </c>
      <c r="K31" s="72">
        <v>106235243.921</v>
      </c>
      <c r="L31" s="79">
        <v>99.22</v>
      </c>
      <c r="M31" s="126" t="s">
        <v>4666</v>
      </c>
      <c r="N31" s="72">
        <v>105406.60901841601</v>
      </c>
      <c r="O31" s="73">
        <v>2.0830439984509804E-3</v>
      </c>
      <c r="P31" s="73">
        <f t="shared" si="0"/>
        <v>1.8974616040804099E-2</v>
      </c>
      <c r="Q31" s="73">
        <f>N31/'סכום נכסי הקרן'!$C$41</f>
        <v>8.7466593603601731E-4</v>
      </c>
    </row>
    <row r="32" spans="1:17">
      <c r="A32" s="81" t="s">
        <v>268</v>
      </c>
      <c r="B32" s="54" t="s">
        <v>269</v>
      </c>
      <c r="C32" s="70" t="s">
        <v>128</v>
      </c>
      <c r="D32" s="54" t="s">
        <v>237</v>
      </c>
      <c r="E32" s="126" t="s">
        <v>4666</v>
      </c>
      <c r="F32" s="126" t="s">
        <v>4666</v>
      </c>
      <c r="G32" s="72">
        <v>0.25000000000005784</v>
      </c>
      <c r="H32" s="70" t="s">
        <v>141</v>
      </c>
      <c r="I32" s="71">
        <v>0</v>
      </c>
      <c r="J32" s="73">
        <v>4.4400000000000182E-2</v>
      </c>
      <c r="K32" s="72">
        <v>69966528.596045002</v>
      </c>
      <c r="L32" s="79">
        <v>98.9</v>
      </c>
      <c r="M32" s="126" t="s">
        <v>4666</v>
      </c>
      <c r="N32" s="72">
        <v>69196.896781488002</v>
      </c>
      <c r="O32" s="73">
        <v>3.4983264298022502E-3</v>
      </c>
      <c r="P32" s="73">
        <f t="shared" si="0"/>
        <v>1.2456377829349306E-2</v>
      </c>
      <c r="Q32" s="73">
        <f>N32/'סכום נכסי הקרן'!$C$41</f>
        <v>5.7419709312148972E-4</v>
      </c>
    </row>
    <row r="33" spans="1:17">
      <c r="A33" s="81" t="s">
        <v>270</v>
      </c>
      <c r="B33" s="54" t="s">
        <v>271</v>
      </c>
      <c r="C33" s="70" t="s">
        <v>128</v>
      </c>
      <c r="D33" s="54" t="s">
        <v>237</v>
      </c>
      <c r="E33" s="126" t="s">
        <v>4666</v>
      </c>
      <c r="F33" s="126" t="s">
        <v>4666</v>
      </c>
      <c r="G33" s="72">
        <v>0.34999999999999554</v>
      </c>
      <c r="H33" s="70" t="s">
        <v>141</v>
      </c>
      <c r="I33" s="71">
        <v>0</v>
      </c>
      <c r="J33" s="73">
        <v>4.4600000000000098E-2</v>
      </c>
      <c r="K33" s="72">
        <v>89490458.030000016</v>
      </c>
      <c r="L33" s="79">
        <v>98.48</v>
      </c>
      <c r="M33" s="126" t="s">
        <v>4666</v>
      </c>
      <c r="N33" s="72">
        <v>88130.203067943992</v>
      </c>
      <c r="O33" s="73">
        <v>4.9716921127777791E-3</v>
      </c>
      <c r="P33" s="73">
        <f t="shared" si="0"/>
        <v>1.5864629176337221E-2</v>
      </c>
      <c r="Q33" s="73">
        <f>N33/'סכום נכסי הקרן'!$C$41</f>
        <v>7.3130600896192173E-4</v>
      </c>
    </row>
    <row r="34" spans="1:17">
      <c r="A34" s="81" t="s">
        <v>272</v>
      </c>
      <c r="B34" s="54" t="s">
        <v>273</v>
      </c>
      <c r="C34" s="70" t="s">
        <v>128</v>
      </c>
      <c r="D34" s="54" t="s">
        <v>237</v>
      </c>
      <c r="E34" s="126" t="s">
        <v>4666</v>
      </c>
      <c r="F34" s="126" t="s">
        <v>4666</v>
      </c>
      <c r="G34" s="72">
        <v>0.42999999999998989</v>
      </c>
      <c r="H34" s="70" t="s">
        <v>141</v>
      </c>
      <c r="I34" s="71">
        <v>0</v>
      </c>
      <c r="J34" s="73">
        <v>4.4700000000000004E-2</v>
      </c>
      <c r="K34" s="72">
        <v>55544663.790000007</v>
      </c>
      <c r="L34" s="79">
        <v>98.15</v>
      </c>
      <c r="M34" s="126" t="s">
        <v>4666</v>
      </c>
      <c r="N34" s="72">
        <v>54517.087509885001</v>
      </c>
      <c r="O34" s="73">
        <v>3.0858146550000005E-3</v>
      </c>
      <c r="P34" s="73">
        <f t="shared" si="0"/>
        <v>9.8138135055862909E-3</v>
      </c>
      <c r="Q34" s="73">
        <f>N34/'סכום נכסי הקרן'!$C$41</f>
        <v>4.5238377195551302E-4</v>
      </c>
    </row>
    <row r="35" spans="1:17">
      <c r="A35" s="81" t="s">
        <v>274</v>
      </c>
      <c r="B35" s="54" t="s">
        <v>275</v>
      </c>
      <c r="C35" s="70" t="s">
        <v>128</v>
      </c>
      <c r="D35" s="54" t="s">
        <v>237</v>
      </c>
      <c r="E35" s="126" t="s">
        <v>4666</v>
      </c>
      <c r="F35" s="126" t="s">
        <v>4666</v>
      </c>
      <c r="G35" s="72">
        <v>0.60000000000009335</v>
      </c>
      <c r="H35" s="70" t="s">
        <v>141</v>
      </c>
      <c r="I35" s="71">
        <v>0</v>
      </c>
      <c r="J35" s="73">
        <v>4.2599999999998098E-2</v>
      </c>
      <c r="K35" s="72">
        <v>15372801.951000001</v>
      </c>
      <c r="L35" s="79">
        <v>97.53</v>
      </c>
      <c r="M35" s="126" t="s">
        <v>4666</v>
      </c>
      <c r="N35" s="72">
        <v>14993.093742810997</v>
      </c>
      <c r="O35" s="73">
        <v>8.5404455283333346E-4</v>
      </c>
      <c r="P35" s="73">
        <f t="shared" si="0"/>
        <v>2.6989597681101483E-3</v>
      </c>
      <c r="Q35" s="73">
        <f>N35/'סכום נכסי הקרן'!$C$41</f>
        <v>1.2441296133850908E-4</v>
      </c>
    </row>
    <row r="36" spans="1:17">
      <c r="A36" s="81" t="s">
        <v>276</v>
      </c>
      <c r="B36" s="54" t="s">
        <v>277</v>
      </c>
      <c r="C36" s="70" t="s">
        <v>128</v>
      </c>
      <c r="D36" s="54" t="s">
        <v>237</v>
      </c>
      <c r="E36" s="126" t="s">
        <v>4666</v>
      </c>
      <c r="F36" s="126" t="s">
        <v>4666</v>
      </c>
      <c r="G36" s="72">
        <v>0.67999999999996663</v>
      </c>
      <c r="H36" s="70" t="s">
        <v>141</v>
      </c>
      <c r="I36" s="71">
        <v>0</v>
      </c>
      <c r="J36" s="73">
        <v>4.1399999999998861E-2</v>
      </c>
      <c r="K36" s="72">
        <v>62695105.284999996</v>
      </c>
      <c r="L36" s="79">
        <v>97.29</v>
      </c>
      <c r="M36" s="126" t="s">
        <v>4666</v>
      </c>
      <c r="N36" s="72">
        <v>60996.067931778001</v>
      </c>
      <c r="O36" s="73">
        <v>3.4830614047222219E-3</v>
      </c>
      <c r="P36" s="73">
        <f t="shared" si="0"/>
        <v>1.0980117658486496E-2</v>
      </c>
      <c r="Q36" s="73">
        <f>N36/'סכום נכסי הקרן'!$C$41</f>
        <v>5.0614646793868407E-4</v>
      </c>
    </row>
    <row r="37" spans="1:17">
      <c r="A37" s="132" t="s">
        <v>4666</v>
      </c>
      <c r="B37" s="126" t="s">
        <v>4666</v>
      </c>
      <c r="C37" s="126" t="s">
        <v>4666</v>
      </c>
      <c r="D37" s="126" t="s">
        <v>4666</v>
      </c>
      <c r="E37" s="126" t="s">
        <v>4666</v>
      </c>
      <c r="F37" s="126" t="s">
        <v>4666</v>
      </c>
      <c r="G37" s="126" t="s">
        <v>4666</v>
      </c>
      <c r="H37" s="126" t="s">
        <v>4666</v>
      </c>
      <c r="I37" s="126" t="s">
        <v>4666</v>
      </c>
      <c r="J37" s="126" t="s">
        <v>4666</v>
      </c>
      <c r="K37" s="126" t="s">
        <v>4666</v>
      </c>
      <c r="L37" s="126" t="s">
        <v>4666</v>
      </c>
      <c r="M37" s="126" t="s">
        <v>4666</v>
      </c>
      <c r="N37" s="126" t="s">
        <v>4666</v>
      </c>
      <c r="O37" s="126" t="s">
        <v>4666</v>
      </c>
      <c r="P37" s="126" t="s">
        <v>4666</v>
      </c>
      <c r="Q37" s="126" t="s">
        <v>4666</v>
      </c>
    </row>
    <row r="38" spans="1:17">
      <c r="A38" s="80" t="s">
        <v>23</v>
      </c>
      <c r="B38" s="125" t="s">
        <v>4666</v>
      </c>
      <c r="C38" s="125" t="s">
        <v>4666</v>
      </c>
      <c r="D38" s="125" t="s">
        <v>4666</v>
      </c>
      <c r="E38" s="125" t="s">
        <v>4666</v>
      </c>
      <c r="F38" s="125" t="s">
        <v>4666</v>
      </c>
      <c r="G38" s="66">
        <v>9.9646065994074995</v>
      </c>
      <c r="H38" s="125" t="s">
        <v>4666</v>
      </c>
      <c r="I38" s="125" t="s">
        <v>4666</v>
      </c>
      <c r="J38" s="67">
        <v>4.1284286067413502E-2</v>
      </c>
      <c r="K38" s="125" t="s">
        <v>4666</v>
      </c>
      <c r="L38" s="125" t="s">
        <v>4666</v>
      </c>
      <c r="M38" s="125" t="s">
        <v>4666</v>
      </c>
      <c r="N38" s="66">
        <v>3336445.652605949</v>
      </c>
      <c r="O38" s="125" t="s">
        <v>4666</v>
      </c>
      <c r="P38" s="67">
        <f t="shared" si="0"/>
        <v>0.60060536800066477</v>
      </c>
      <c r="Q38" s="67">
        <f>N38/'סכום נכסי הקרן'!$C$41</f>
        <v>2.7685885988989738E-2</v>
      </c>
    </row>
    <row r="39" spans="1:17">
      <c r="A39" s="81" t="s">
        <v>278</v>
      </c>
      <c r="B39" s="54" t="s">
        <v>279</v>
      </c>
      <c r="C39" s="70" t="s">
        <v>128</v>
      </c>
      <c r="D39" s="54" t="s">
        <v>237</v>
      </c>
      <c r="E39" s="126" t="s">
        <v>4666</v>
      </c>
      <c r="F39" s="126" t="s">
        <v>4666</v>
      </c>
      <c r="G39" s="72">
        <v>11.78999999999974</v>
      </c>
      <c r="H39" s="70" t="s">
        <v>141</v>
      </c>
      <c r="I39" s="71">
        <v>5.5E-2</v>
      </c>
      <c r="J39" s="73">
        <v>4.4099999999998696E-2</v>
      </c>
      <c r="K39" s="72">
        <v>47072308.534605004</v>
      </c>
      <c r="L39" s="79">
        <v>118.5</v>
      </c>
      <c r="M39" s="126" t="s">
        <v>4666</v>
      </c>
      <c r="N39" s="72">
        <v>55780.683356629997</v>
      </c>
      <c r="O39" s="73">
        <v>2.4379637175455135E-3</v>
      </c>
      <c r="P39" s="73">
        <f t="shared" si="0"/>
        <v>1.0041277857641787E-2</v>
      </c>
      <c r="Q39" s="73">
        <f>N39/'סכום נכסי הקרן'!$C$41</f>
        <v>4.6286911300155064E-4</v>
      </c>
    </row>
    <row r="40" spans="1:17">
      <c r="A40" s="81" t="s">
        <v>280</v>
      </c>
      <c r="B40" s="54" t="s">
        <v>281</v>
      </c>
      <c r="C40" s="70" t="s">
        <v>128</v>
      </c>
      <c r="D40" s="54" t="s">
        <v>237</v>
      </c>
      <c r="E40" s="126" t="s">
        <v>4666</v>
      </c>
      <c r="F40" s="126" t="s">
        <v>4666</v>
      </c>
      <c r="G40" s="72">
        <v>2.1400000000000134</v>
      </c>
      <c r="H40" s="70" t="s">
        <v>141</v>
      </c>
      <c r="I40" s="71">
        <v>5.0000000000000001E-3</v>
      </c>
      <c r="J40" s="73">
        <v>3.7600000000000099E-2</v>
      </c>
      <c r="K40" s="72">
        <v>106752614.123869</v>
      </c>
      <c r="L40" s="79">
        <v>93.78</v>
      </c>
      <c r="M40" s="126" t="s">
        <v>4666</v>
      </c>
      <c r="N40" s="72">
        <v>100112.59934063301</v>
      </c>
      <c r="O40" s="73">
        <v>3.9949716653560237E-3</v>
      </c>
      <c r="P40" s="73">
        <f t="shared" si="0"/>
        <v>1.8021622657488988E-2</v>
      </c>
      <c r="Q40" s="73">
        <f>N40/'סכום נכסי הקרן'!$C$41</f>
        <v>8.3073614858414325E-4</v>
      </c>
    </row>
    <row r="41" spans="1:17">
      <c r="A41" s="81" t="s">
        <v>282</v>
      </c>
      <c r="B41" s="54" t="s">
        <v>283</v>
      </c>
      <c r="C41" s="70" t="s">
        <v>128</v>
      </c>
      <c r="D41" s="54" t="s">
        <v>237</v>
      </c>
      <c r="E41" s="126" t="s">
        <v>4666</v>
      </c>
      <c r="F41" s="126" t="s">
        <v>4666</v>
      </c>
      <c r="G41" s="72">
        <v>4.6699999999999804</v>
      </c>
      <c r="H41" s="70" t="s">
        <v>141</v>
      </c>
      <c r="I41" s="71">
        <v>3.7499999999999999E-2</v>
      </c>
      <c r="J41" s="73">
        <v>3.7199999999999872E-2</v>
      </c>
      <c r="K41" s="72">
        <v>165603712.44524297</v>
      </c>
      <c r="L41" s="79">
        <v>102.8</v>
      </c>
      <c r="M41" s="126" t="s">
        <v>4666</v>
      </c>
      <c r="N41" s="72">
        <v>170240.61798176004</v>
      </c>
      <c r="O41" s="73">
        <v>1.2931342548210959E-2</v>
      </c>
      <c r="P41" s="73">
        <f t="shared" si="0"/>
        <v>3.0645615022002432E-2</v>
      </c>
      <c r="Q41" s="73">
        <f>N41/'סכום נכסי הקרן'!$C$41</f>
        <v>1.4126597076313367E-3</v>
      </c>
    </row>
    <row r="42" spans="1:17">
      <c r="A42" s="81" t="s">
        <v>284</v>
      </c>
      <c r="B42" s="54" t="s">
        <v>285</v>
      </c>
      <c r="C42" s="70" t="s">
        <v>128</v>
      </c>
      <c r="D42" s="54" t="s">
        <v>237</v>
      </c>
      <c r="E42" s="126" t="s">
        <v>4666</v>
      </c>
      <c r="F42" s="126" t="s">
        <v>4666</v>
      </c>
      <c r="G42" s="72">
        <v>0.25000000002358369</v>
      </c>
      <c r="H42" s="70" t="s">
        <v>141</v>
      </c>
      <c r="I42" s="71">
        <v>3.7499999999999999E-2</v>
      </c>
      <c r="J42" s="73">
        <v>3.2300000001650855E-2</v>
      </c>
      <c r="K42" s="72">
        <v>20593.580847999998</v>
      </c>
      <c r="L42" s="79">
        <v>102.95</v>
      </c>
      <c r="M42" s="126" t="s">
        <v>4666</v>
      </c>
      <c r="N42" s="72">
        <v>21.201091350000002</v>
      </c>
      <c r="O42" s="73">
        <v>1.5742056592371514E-6</v>
      </c>
      <c r="P42" s="73">
        <f t="shared" si="0"/>
        <v>3.8164833472821302E-6</v>
      </c>
      <c r="Q42" s="73">
        <f>N42/'סכום נכסי הקרן'!$C$41</f>
        <v>1.7592703705507677E-7</v>
      </c>
    </row>
    <row r="43" spans="1:17">
      <c r="A43" s="81" t="s">
        <v>286</v>
      </c>
      <c r="B43" s="54" t="s">
        <v>287</v>
      </c>
      <c r="C43" s="70" t="s">
        <v>128</v>
      </c>
      <c r="D43" s="54" t="s">
        <v>237</v>
      </c>
      <c r="E43" s="126" t="s">
        <v>4666</v>
      </c>
      <c r="F43" s="126" t="s">
        <v>4666</v>
      </c>
      <c r="G43" s="72">
        <v>3.1299999999999848</v>
      </c>
      <c r="H43" s="70" t="s">
        <v>141</v>
      </c>
      <c r="I43" s="71">
        <v>0.02</v>
      </c>
      <c r="J43" s="73">
        <v>3.6499999999999734E-2</v>
      </c>
      <c r="K43" s="72">
        <v>102275106.75618701</v>
      </c>
      <c r="L43" s="79">
        <v>96.55</v>
      </c>
      <c r="M43" s="126" t="s">
        <v>4666</v>
      </c>
      <c r="N43" s="72">
        <v>98746.614873234968</v>
      </c>
      <c r="O43" s="73">
        <v>4.0829895023092857E-3</v>
      </c>
      <c r="P43" s="73">
        <f t="shared" si="0"/>
        <v>1.7775726968139456E-2</v>
      </c>
      <c r="Q43" s="73">
        <f>N43/'סכום נכסי הקרן'!$C$41</f>
        <v>8.1940118492376574E-4</v>
      </c>
    </row>
    <row r="44" spans="1:17">
      <c r="A44" s="81" t="s">
        <v>288</v>
      </c>
      <c r="B44" s="54" t="s">
        <v>289</v>
      </c>
      <c r="C44" s="70" t="s">
        <v>128</v>
      </c>
      <c r="D44" s="54" t="s">
        <v>237</v>
      </c>
      <c r="E44" s="126" t="s">
        <v>4666</v>
      </c>
      <c r="F44" s="126" t="s">
        <v>4666</v>
      </c>
      <c r="G44" s="72">
        <v>6.0199999999999729</v>
      </c>
      <c r="H44" s="70" t="s">
        <v>141</v>
      </c>
      <c r="I44" s="71">
        <v>0.01</v>
      </c>
      <c r="J44" s="73">
        <v>3.8099999999999828E-2</v>
      </c>
      <c r="K44" s="72">
        <v>468613850.94452798</v>
      </c>
      <c r="L44" s="79">
        <v>85.38</v>
      </c>
      <c r="M44" s="126" t="s">
        <v>4666</v>
      </c>
      <c r="N44" s="72">
        <v>400102.52895519481</v>
      </c>
      <c r="O44" s="73">
        <v>1.2411819714950463E-2</v>
      </c>
      <c r="P44" s="73">
        <f t="shared" si="0"/>
        <v>7.202386960909761E-2</v>
      </c>
      <c r="Q44" s="73">
        <f>N44/'סכום נכסי הקרן'!$C$41</f>
        <v>3.3200579760404867E-3</v>
      </c>
    </row>
    <row r="45" spans="1:17">
      <c r="A45" s="81" t="s">
        <v>290</v>
      </c>
      <c r="B45" s="54" t="s">
        <v>291</v>
      </c>
      <c r="C45" s="70" t="s">
        <v>128</v>
      </c>
      <c r="D45" s="54" t="s">
        <v>237</v>
      </c>
      <c r="E45" s="126" t="s">
        <v>4666</v>
      </c>
      <c r="F45" s="126" t="s">
        <v>4666</v>
      </c>
      <c r="G45" s="72">
        <v>14.969999999999933</v>
      </c>
      <c r="H45" s="70" t="s">
        <v>141</v>
      </c>
      <c r="I45" s="71">
        <v>3.7499999999999999E-2</v>
      </c>
      <c r="J45" s="73">
        <v>4.50999999999998E-2</v>
      </c>
      <c r="K45" s="72">
        <v>402974882.59055191</v>
      </c>
      <c r="L45" s="79">
        <v>92</v>
      </c>
      <c r="M45" s="126" t="s">
        <v>4666</v>
      </c>
      <c r="N45" s="72">
        <v>370736.90193089313</v>
      </c>
      <c r="O45" s="73">
        <v>1.5977945572774255E-2</v>
      </c>
      <c r="P45" s="73">
        <f t="shared" si="0"/>
        <v>6.6737659353664436E-2</v>
      </c>
      <c r="Q45" s="73">
        <f>N45/'סכום נכסי הקרן'!$C$41</f>
        <v>3.0763814752244154E-3</v>
      </c>
    </row>
    <row r="46" spans="1:17">
      <c r="A46" s="81" t="s">
        <v>292</v>
      </c>
      <c r="B46" s="54" t="s">
        <v>293</v>
      </c>
      <c r="C46" s="70" t="s">
        <v>128</v>
      </c>
      <c r="D46" s="54" t="s">
        <v>237</v>
      </c>
      <c r="E46" s="126" t="s">
        <v>4666</v>
      </c>
      <c r="F46" s="126" t="s">
        <v>4666</v>
      </c>
      <c r="G46" s="72">
        <v>1.3199999999969703</v>
      </c>
      <c r="H46" s="70" t="s">
        <v>141</v>
      </c>
      <c r="I46" s="71">
        <v>5.0000000000000001E-3</v>
      </c>
      <c r="J46" s="73">
        <v>3.8299999999909108E-2</v>
      </c>
      <c r="K46" s="72">
        <v>343469.96663599997</v>
      </c>
      <c r="L46" s="79">
        <v>96.1</v>
      </c>
      <c r="M46" s="126" t="s">
        <v>4666</v>
      </c>
      <c r="N46" s="72">
        <v>330.07462629999998</v>
      </c>
      <c r="O46" s="73">
        <v>1.4634567674368544E-5</v>
      </c>
      <c r="P46" s="73">
        <f t="shared" si="0"/>
        <v>5.9417899476873955E-5</v>
      </c>
      <c r="Q46" s="73">
        <f>N46/'סכום נכסי הקרן'!$C$41</f>
        <v>2.7389651812438754E-6</v>
      </c>
    </row>
    <row r="47" spans="1:17">
      <c r="A47" s="81" t="s">
        <v>294</v>
      </c>
      <c r="B47" s="54" t="s">
        <v>295</v>
      </c>
      <c r="C47" s="70" t="s">
        <v>128</v>
      </c>
      <c r="D47" s="54" t="s">
        <v>237</v>
      </c>
      <c r="E47" s="126" t="s">
        <v>4666</v>
      </c>
      <c r="F47" s="126" t="s">
        <v>4666</v>
      </c>
      <c r="G47" s="72">
        <v>7.8199999999999941</v>
      </c>
      <c r="H47" s="70" t="s">
        <v>141</v>
      </c>
      <c r="I47" s="71">
        <v>1.3000000000000001E-2</v>
      </c>
      <c r="J47" s="73">
        <v>3.969999999999993E-2</v>
      </c>
      <c r="K47" s="72">
        <v>908786780.49442792</v>
      </c>
      <c r="L47" s="79">
        <v>82.23</v>
      </c>
      <c r="M47" s="126" t="s">
        <v>4666</v>
      </c>
      <c r="N47" s="72">
        <v>747295.40945392405</v>
      </c>
      <c r="O47" s="73">
        <v>4.2203583915390794E-2</v>
      </c>
      <c r="P47" s="73">
        <f t="shared" si="0"/>
        <v>0.13452328649493234</v>
      </c>
      <c r="Q47" s="73">
        <f>N47/'סכום נכסי הקרן'!$C$41</f>
        <v>6.2010707382801422E-3</v>
      </c>
    </row>
    <row r="48" spans="1:17">
      <c r="A48" s="81" t="s">
        <v>296</v>
      </c>
      <c r="B48" s="54" t="s">
        <v>297</v>
      </c>
      <c r="C48" s="70" t="s">
        <v>128</v>
      </c>
      <c r="D48" s="54" t="s">
        <v>237</v>
      </c>
      <c r="E48" s="126" t="s">
        <v>4666</v>
      </c>
      <c r="F48" s="126" t="s">
        <v>4666</v>
      </c>
      <c r="G48" s="72">
        <v>11.840000000000005</v>
      </c>
      <c r="H48" s="70" t="s">
        <v>141</v>
      </c>
      <c r="I48" s="71">
        <v>1.4999999999999999E-2</v>
      </c>
      <c r="J48" s="73">
        <v>4.3299999999999984E-2</v>
      </c>
      <c r="K48" s="72">
        <v>817234350.31916916</v>
      </c>
      <c r="L48" s="79">
        <v>72.52</v>
      </c>
      <c r="M48" s="126" t="s">
        <v>4666</v>
      </c>
      <c r="N48" s="72">
        <v>592658.364297983</v>
      </c>
      <c r="O48" s="73">
        <v>3.2311772180708569E-2</v>
      </c>
      <c r="P48" s="73">
        <f t="shared" si="0"/>
        <v>0.10668652573730446</v>
      </c>
      <c r="Q48" s="73">
        <f>N48/'סכום נכסי הקרן'!$C$41</f>
        <v>4.9178897583898396E-3</v>
      </c>
    </row>
    <row r="49" spans="1:17">
      <c r="A49" s="81" t="s">
        <v>298</v>
      </c>
      <c r="B49" s="54" t="s">
        <v>299</v>
      </c>
      <c r="C49" s="70" t="s">
        <v>128</v>
      </c>
      <c r="D49" s="54" t="s">
        <v>237</v>
      </c>
      <c r="E49" s="126" t="s">
        <v>4666</v>
      </c>
      <c r="F49" s="126" t="s">
        <v>4666</v>
      </c>
      <c r="G49" s="72">
        <v>1.6499999999999444</v>
      </c>
      <c r="H49" s="70" t="s">
        <v>141</v>
      </c>
      <c r="I49" s="71">
        <v>1.7500000000000002E-2</v>
      </c>
      <c r="J49" s="73">
        <v>3.8099999999998684E-2</v>
      </c>
      <c r="K49" s="72">
        <v>56989949.768674001</v>
      </c>
      <c r="L49" s="79">
        <v>97.32</v>
      </c>
      <c r="M49" s="126" t="s">
        <v>4666</v>
      </c>
      <c r="N49" s="72">
        <v>55462.616850113998</v>
      </c>
      <c r="O49" s="73">
        <v>2.3969566509260626E-3</v>
      </c>
      <c r="P49" s="73">
        <f t="shared" si="0"/>
        <v>9.9840215822262057E-3</v>
      </c>
      <c r="Q49" s="73">
        <f>N49/'סכום נכסי הקרן'!$C$41</f>
        <v>4.6022979141408817E-4</v>
      </c>
    </row>
    <row r="50" spans="1:17">
      <c r="A50" s="81" t="s">
        <v>300</v>
      </c>
      <c r="B50" s="54" t="s">
        <v>301</v>
      </c>
      <c r="C50" s="70" t="s">
        <v>128</v>
      </c>
      <c r="D50" s="54" t="s">
        <v>237</v>
      </c>
      <c r="E50" s="126" t="s">
        <v>4666</v>
      </c>
      <c r="F50" s="126" t="s">
        <v>4666</v>
      </c>
      <c r="G50" s="72">
        <v>4.5199999999999854</v>
      </c>
      <c r="H50" s="70" t="s">
        <v>141</v>
      </c>
      <c r="I50" s="71">
        <v>2.2499999999999999E-2</v>
      </c>
      <c r="J50" s="73">
        <v>3.6699999999999774E-2</v>
      </c>
      <c r="K50" s="72">
        <v>250573065.52938902</v>
      </c>
      <c r="L50" s="79">
        <v>94.49</v>
      </c>
      <c r="M50" s="126" t="s">
        <v>4666</v>
      </c>
      <c r="N50" s="72">
        <v>236766.48378945296</v>
      </c>
      <c r="O50" s="73">
        <v>9.263493940115745E-3</v>
      </c>
      <c r="P50" s="73">
        <f t="shared" si="0"/>
        <v>4.2621171130277288E-2</v>
      </c>
      <c r="Q50" s="73">
        <f>N50/'סכום נכסי הקרן'!$C$41</f>
        <v>1.9646925377276542E-3</v>
      </c>
    </row>
    <row r="51" spans="1:17">
      <c r="A51" s="81" t="s">
        <v>302</v>
      </c>
      <c r="B51" s="54" t="s">
        <v>303</v>
      </c>
      <c r="C51" s="70" t="s">
        <v>128</v>
      </c>
      <c r="D51" s="54" t="s">
        <v>237</v>
      </c>
      <c r="E51" s="126" t="s">
        <v>4666</v>
      </c>
      <c r="F51" s="126" t="s">
        <v>4666</v>
      </c>
      <c r="G51" s="72">
        <v>0.83000000000240082</v>
      </c>
      <c r="H51" s="70" t="s">
        <v>141</v>
      </c>
      <c r="I51" s="71">
        <v>4.0000000000000001E-3</v>
      </c>
      <c r="J51" s="73">
        <v>3.9799999999984868E-2</v>
      </c>
      <c r="K51" s="72">
        <v>775731.22002700006</v>
      </c>
      <c r="L51" s="79">
        <v>97.19</v>
      </c>
      <c r="M51" s="126" t="s">
        <v>4666</v>
      </c>
      <c r="N51" s="72">
        <v>753.93317959300009</v>
      </c>
      <c r="O51" s="73">
        <v>4.554326935654888E-5</v>
      </c>
      <c r="P51" s="73">
        <f t="shared" si="0"/>
        <v>1.3571817494575117E-4</v>
      </c>
      <c r="Q51" s="73">
        <f>N51/'סכום נכסי הקרן'!$C$41</f>
        <v>6.2561510741903178E-6</v>
      </c>
    </row>
    <row r="52" spans="1:17">
      <c r="A52" s="81" t="s">
        <v>304</v>
      </c>
      <c r="B52" s="54" t="s">
        <v>305</v>
      </c>
      <c r="C52" s="70" t="s">
        <v>128</v>
      </c>
      <c r="D52" s="54" t="s">
        <v>237</v>
      </c>
      <c r="E52" s="126" t="s">
        <v>4666</v>
      </c>
      <c r="F52" s="126" t="s">
        <v>4666</v>
      </c>
      <c r="G52" s="72">
        <v>2.6599999999550312</v>
      </c>
      <c r="H52" s="70" t="s">
        <v>141</v>
      </c>
      <c r="I52" s="71">
        <v>6.25E-2</v>
      </c>
      <c r="J52" s="73">
        <v>3.6599999999242308E-2</v>
      </c>
      <c r="K52" s="72">
        <v>180541.41750000001</v>
      </c>
      <c r="L52" s="79">
        <v>107.9</v>
      </c>
      <c r="M52" s="126" t="s">
        <v>4666</v>
      </c>
      <c r="N52" s="72">
        <v>194.80418948600001</v>
      </c>
      <c r="O52" s="73">
        <v>1.211997337425885E-5</v>
      </c>
      <c r="P52" s="73">
        <f t="shared" si="0"/>
        <v>3.5067390299891874E-5</v>
      </c>
      <c r="Q52" s="73">
        <f>N52/'סכום נכסי הקרן'!$C$41</f>
        <v>1.6164886654378626E-6</v>
      </c>
    </row>
    <row r="53" spans="1:17">
      <c r="A53" s="81" t="s">
        <v>306</v>
      </c>
      <c r="B53" s="54" t="s">
        <v>307</v>
      </c>
      <c r="C53" s="70" t="s">
        <v>128</v>
      </c>
      <c r="D53" s="54" t="s">
        <v>237</v>
      </c>
      <c r="E53" s="126" t="s">
        <v>4666</v>
      </c>
      <c r="F53" s="126" t="s">
        <v>4666</v>
      </c>
      <c r="G53" s="72">
        <v>18.309999999999953</v>
      </c>
      <c r="H53" s="70" t="s">
        <v>141</v>
      </c>
      <c r="I53" s="71">
        <v>2.7999999999999997E-2</v>
      </c>
      <c r="J53" s="73">
        <v>4.6199999999999887E-2</v>
      </c>
      <c r="K53" s="72">
        <v>709232134.47294509</v>
      </c>
      <c r="L53" s="79">
        <v>71.52</v>
      </c>
      <c r="M53" s="126" t="s">
        <v>4666</v>
      </c>
      <c r="N53" s="72">
        <v>507242.81868939998</v>
      </c>
      <c r="O53" s="73">
        <v>6.2225768449292604E-2</v>
      </c>
      <c r="P53" s="73">
        <f t="shared" si="0"/>
        <v>9.1310571639820023E-2</v>
      </c>
      <c r="Q53" s="73">
        <f>N53/'סכום נכסי הקרן'!$C$41</f>
        <v>4.2091100258143856E-3</v>
      </c>
    </row>
    <row r="54" spans="1:17">
      <c r="A54" s="132" t="s">
        <v>4666</v>
      </c>
      <c r="B54" s="126" t="s">
        <v>4666</v>
      </c>
      <c r="C54" s="126" t="s">
        <v>4666</v>
      </c>
      <c r="D54" s="126" t="s">
        <v>4666</v>
      </c>
      <c r="E54" s="126" t="s">
        <v>4666</v>
      </c>
      <c r="F54" s="126" t="s">
        <v>4666</v>
      </c>
      <c r="G54" s="126" t="s">
        <v>4666</v>
      </c>
      <c r="H54" s="126" t="s">
        <v>4666</v>
      </c>
      <c r="I54" s="126" t="s">
        <v>4666</v>
      </c>
      <c r="J54" s="126" t="s">
        <v>4666</v>
      </c>
      <c r="K54" s="126" t="s">
        <v>4666</v>
      </c>
      <c r="L54" s="126" t="s">
        <v>4666</v>
      </c>
      <c r="M54" s="126" t="s">
        <v>4666</v>
      </c>
      <c r="N54" s="126" t="s">
        <v>4666</v>
      </c>
      <c r="O54" s="126" t="s">
        <v>4666</v>
      </c>
      <c r="P54" s="126" t="s">
        <v>4666</v>
      </c>
      <c r="Q54" s="126" t="s">
        <v>4666</v>
      </c>
    </row>
    <row r="55" spans="1:17">
      <c r="A55" s="80" t="s">
        <v>24</v>
      </c>
      <c r="B55" s="125" t="s">
        <v>4666</v>
      </c>
      <c r="C55" s="125" t="s">
        <v>4666</v>
      </c>
      <c r="D55" s="125" t="s">
        <v>4666</v>
      </c>
      <c r="E55" s="125" t="s">
        <v>4666</v>
      </c>
      <c r="F55" s="125" t="s">
        <v>4666</v>
      </c>
      <c r="G55" s="66">
        <v>3.0596696554977543</v>
      </c>
      <c r="H55" s="125" t="s">
        <v>4666</v>
      </c>
      <c r="I55" s="125" t="s">
        <v>4666</v>
      </c>
      <c r="J55" s="67">
        <v>4.752762033660124E-2</v>
      </c>
      <c r="K55" s="125" t="s">
        <v>4666</v>
      </c>
      <c r="L55" s="125" t="s">
        <v>4666</v>
      </c>
      <c r="M55" s="125" t="s">
        <v>4666</v>
      </c>
      <c r="N55" s="66">
        <v>24889.078193167999</v>
      </c>
      <c r="O55" s="125" t="s">
        <v>4666</v>
      </c>
      <c r="P55" s="67">
        <f t="shared" si="0"/>
        <v>4.480370886823638E-3</v>
      </c>
      <c r="Q55" s="67">
        <f>N55/'סכום נכסי הקרן'!$C$41</f>
        <v>2.0653001816136078E-4</v>
      </c>
    </row>
    <row r="56" spans="1:17">
      <c r="A56" s="81" t="s">
        <v>308</v>
      </c>
      <c r="B56" s="54" t="s">
        <v>309</v>
      </c>
      <c r="C56" s="70" t="s">
        <v>128</v>
      </c>
      <c r="D56" s="54" t="s">
        <v>237</v>
      </c>
      <c r="E56" s="126" t="s">
        <v>4666</v>
      </c>
      <c r="F56" s="126" t="s">
        <v>4666</v>
      </c>
      <c r="G56" s="72">
        <v>2.2999999999999745</v>
      </c>
      <c r="H56" s="70" t="s">
        <v>141</v>
      </c>
      <c r="I56" s="71">
        <v>4.0999999999999995E-2</v>
      </c>
      <c r="J56" s="73">
        <v>4.719999999999918E-2</v>
      </c>
      <c r="K56" s="72">
        <v>19962403.672278002</v>
      </c>
      <c r="L56" s="79">
        <v>99.15</v>
      </c>
      <c r="M56" s="126" t="s">
        <v>4666</v>
      </c>
      <c r="N56" s="72">
        <v>19792.723083555004</v>
      </c>
      <c r="O56" s="73">
        <v>9.409324277530332E-4</v>
      </c>
      <c r="P56" s="73">
        <f t="shared" si="0"/>
        <v>3.5629580005443577E-3</v>
      </c>
      <c r="Q56" s="73">
        <f>N56/'סכום נכסי הקרן'!$C$41</f>
        <v>1.6424037186847242E-4</v>
      </c>
    </row>
    <row r="57" spans="1:17">
      <c r="A57" s="81" t="s">
        <v>310</v>
      </c>
      <c r="B57" s="54" t="s">
        <v>311</v>
      </c>
      <c r="C57" s="70" t="s">
        <v>128</v>
      </c>
      <c r="D57" s="54" t="s">
        <v>237</v>
      </c>
      <c r="E57" s="126" t="s">
        <v>4666</v>
      </c>
      <c r="F57" s="126" t="s">
        <v>4666</v>
      </c>
      <c r="G57" s="72">
        <v>6.0099999999993869</v>
      </c>
      <c r="H57" s="70" t="s">
        <v>141</v>
      </c>
      <c r="I57" s="71">
        <v>4.0999999999999995E-2</v>
      </c>
      <c r="J57" s="73">
        <v>4.8799999999995222E-2</v>
      </c>
      <c r="K57" s="72">
        <v>5289967.9799999995</v>
      </c>
      <c r="L57" s="79">
        <v>96.34</v>
      </c>
      <c r="M57" s="126" t="s">
        <v>4666</v>
      </c>
      <c r="N57" s="72">
        <v>5096.3551096129995</v>
      </c>
      <c r="O57" s="73">
        <v>1.9161525611508112E-4</v>
      </c>
      <c r="P57" s="73">
        <f t="shared" si="0"/>
        <v>9.1741288627928135E-4</v>
      </c>
      <c r="Q57" s="73">
        <f>N57/'סכום נכסי הקרן'!$C$41</f>
        <v>4.2289646292888403E-5</v>
      </c>
    </row>
    <row r="58" spans="1:17">
      <c r="A58" s="132" t="s">
        <v>4666</v>
      </c>
      <c r="B58" s="126" t="s">
        <v>4666</v>
      </c>
      <c r="C58" s="126" t="s">
        <v>4666</v>
      </c>
      <c r="D58" s="126" t="s">
        <v>4666</v>
      </c>
      <c r="E58" s="126" t="s">
        <v>4666</v>
      </c>
      <c r="F58" s="126" t="s">
        <v>4666</v>
      </c>
      <c r="G58" s="126" t="s">
        <v>4666</v>
      </c>
      <c r="H58" s="126" t="s">
        <v>4666</v>
      </c>
      <c r="I58" s="126" t="s">
        <v>4666</v>
      </c>
      <c r="J58" s="126" t="s">
        <v>4666</v>
      </c>
      <c r="K58" s="126" t="s">
        <v>4666</v>
      </c>
      <c r="L58" s="126" t="s">
        <v>4666</v>
      </c>
      <c r="M58" s="126" t="s">
        <v>4666</v>
      </c>
      <c r="N58" s="126" t="s">
        <v>4666</v>
      </c>
      <c r="O58" s="126" t="s">
        <v>4666</v>
      </c>
      <c r="P58" s="126" t="s">
        <v>4666</v>
      </c>
      <c r="Q58" s="126" t="s">
        <v>4666</v>
      </c>
    </row>
    <row r="59" spans="1:17">
      <c r="A59" s="63" t="s">
        <v>197</v>
      </c>
      <c r="B59" s="125" t="s">
        <v>4666</v>
      </c>
      <c r="C59" s="125" t="s">
        <v>4666</v>
      </c>
      <c r="D59" s="125" t="s">
        <v>4666</v>
      </c>
      <c r="E59" s="125" t="s">
        <v>4666</v>
      </c>
      <c r="F59" s="125" t="s">
        <v>4666</v>
      </c>
      <c r="G59" s="66">
        <v>9.5883906330546811</v>
      </c>
      <c r="H59" s="125" t="s">
        <v>4666</v>
      </c>
      <c r="I59" s="125" t="s">
        <v>4666</v>
      </c>
      <c r="J59" s="67">
        <v>4.7888397999188051E-2</v>
      </c>
      <c r="K59" s="125" t="s">
        <v>4666</v>
      </c>
      <c r="L59" s="125" t="s">
        <v>4666</v>
      </c>
      <c r="M59" s="125" t="s">
        <v>4666</v>
      </c>
      <c r="N59" s="66">
        <v>56752.420331425994</v>
      </c>
      <c r="O59" s="125" t="s">
        <v>4666</v>
      </c>
      <c r="P59" s="67">
        <f t="shared" si="0"/>
        <v>1.0216203663159212E-2</v>
      </c>
      <c r="Q59" s="67">
        <f>N59/'סכום נכסי הקרן'!$C$41</f>
        <v>4.709326038827747E-4</v>
      </c>
    </row>
    <row r="60" spans="1:17">
      <c r="A60" s="80" t="s">
        <v>69</v>
      </c>
      <c r="B60" s="125" t="s">
        <v>4666</v>
      </c>
      <c r="C60" s="125" t="s">
        <v>4666</v>
      </c>
      <c r="D60" s="125" t="s">
        <v>4666</v>
      </c>
      <c r="E60" s="125" t="s">
        <v>4666</v>
      </c>
      <c r="F60" s="125" t="s">
        <v>4666</v>
      </c>
      <c r="G60" s="66">
        <v>8.8578405712802191</v>
      </c>
      <c r="H60" s="125" t="s">
        <v>4666</v>
      </c>
      <c r="I60" s="125" t="s">
        <v>4666</v>
      </c>
      <c r="J60" s="67">
        <v>5.3863727013614124E-2</v>
      </c>
      <c r="K60" s="125" t="s">
        <v>4666</v>
      </c>
      <c r="L60" s="125" t="s">
        <v>4666</v>
      </c>
      <c r="M60" s="125" t="s">
        <v>4666</v>
      </c>
      <c r="N60" s="66">
        <v>33250.484051425992</v>
      </c>
      <c r="O60" s="125" t="s">
        <v>4666</v>
      </c>
      <c r="P60" s="67">
        <f t="shared" si="0"/>
        <v>5.9855370922373453E-3</v>
      </c>
      <c r="Q60" s="67">
        <f>N60/'סכום נכסי הקרן'!$C$41</f>
        <v>2.7591311424703894E-4</v>
      </c>
    </row>
    <row r="61" spans="1:17">
      <c r="A61" s="81" t="s">
        <v>312</v>
      </c>
      <c r="B61" s="54" t="s">
        <v>313</v>
      </c>
      <c r="C61" s="70" t="s">
        <v>29</v>
      </c>
      <c r="D61" s="54" t="s">
        <v>314</v>
      </c>
      <c r="E61" s="54" t="s">
        <v>315</v>
      </c>
      <c r="F61" s="126" t="s">
        <v>4666</v>
      </c>
      <c r="G61" s="72">
        <v>17.670000000003263</v>
      </c>
      <c r="H61" s="70" t="s">
        <v>140</v>
      </c>
      <c r="I61" s="71">
        <v>4.4999999999999998E-2</v>
      </c>
      <c r="J61" s="73">
        <v>5.7500000000010293E-2</v>
      </c>
      <c r="K61" s="72">
        <v>2628281.4557040003</v>
      </c>
      <c r="L61" s="79">
        <v>78.942499999999995</v>
      </c>
      <c r="M61" s="126" t="s">
        <v>4666</v>
      </c>
      <c r="N61" s="72">
        <v>7525.4123619349994</v>
      </c>
      <c r="O61" s="73">
        <v>2.6282814557040002E-3</v>
      </c>
      <c r="P61" s="73">
        <f t="shared" si="0"/>
        <v>1.354676062973334E-3</v>
      </c>
      <c r="Q61" s="73">
        <f>N61/'סכום נכסי הקרן'!$C$41</f>
        <v>6.2446007028448141E-5</v>
      </c>
    </row>
    <row r="62" spans="1:17">
      <c r="A62" s="81" t="s">
        <v>316</v>
      </c>
      <c r="B62" s="54" t="s">
        <v>317</v>
      </c>
      <c r="C62" s="70" t="s">
        <v>29</v>
      </c>
      <c r="D62" s="54" t="s">
        <v>314</v>
      </c>
      <c r="E62" s="54" t="s">
        <v>315</v>
      </c>
      <c r="F62" s="126" t="s">
        <v>4666</v>
      </c>
      <c r="G62" s="72">
        <v>6.2800000000002942</v>
      </c>
      <c r="H62" s="70" t="s">
        <v>140</v>
      </c>
      <c r="I62" s="71">
        <v>6.5000000000000002E-2</v>
      </c>
      <c r="J62" s="73">
        <v>5.2800000000002935E-2</v>
      </c>
      <c r="K62" s="72">
        <v>6539965.8000000007</v>
      </c>
      <c r="L62" s="79">
        <v>108.45099999999999</v>
      </c>
      <c r="M62" s="126" t="s">
        <v>4666</v>
      </c>
      <c r="N62" s="72">
        <v>25725.071689490989</v>
      </c>
      <c r="O62" s="73">
        <v>4.3599772000000002E-3</v>
      </c>
      <c r="P62" s="73">
        <f t="shared" si="0"/>
        <v>4.6308610292640114E-3</v>
      </c>
      <c r="Q62" s="73">
        <f>N62/'סכום נכסי הקרן'!$C$41</f>
        <v>2.1346710721859076E-4</v>
      </c>
    </row>
    <row r="63" spans="1:17">
      <c r="A63" s="132" t="s">
        <v>4666</v>
      </c>
      <c r="B63" s="126" t="s">
        <v>4666</v>
      </c>
      <c r="C63" s="126" t="s">
        <v>4666</v>
      </c>
      <c r="D63" s="126" t="s">
        <v>4666</v>
      </c>
      <c r="E63" s="126" t="s">
        <v>4666</v>
      </c>
      <c r="F63" s="126" t="s">
        <v>4666</v>
      </c>
      <c r="G63" s="126" t="s">
        <v>4666</v>
      </c>
      <c r="H63" s="126" t="s">
        <v>4666</v>
      </c>
      <c r="I63" s="126" t="s">
        <v>4666</v>
      </c>
      <c r="J63" s="126" t="s">
        <v>4666</v>
      </c>
      <c r="K63" s="126" t="s">
        <v>4666</v>
      </c>
      <c r="L63" s="126" t="s">
        <v>4666</v>
      </c>
      <c r="M63" s="126" t="s">
        <v>4666</v>
      </c>
      <c r="N63" s="126" t="s">
        <v>4666</v>
      </c>
      <c r="O63" s="126" t="s">
        <v>4666</v>
      </c>
      <c r="P63" s="126" t="s">
        <v>4666</v>
      </c>
      <c r="Q63" s="126" t="s">
        <v>4666</v>
      </c>
    </row>
    <row r="64" spans="1:17">
      <c r="A64" s="80" t="s">
        <v>70</v>
      </c>
      <c r="B64" s="125" t="s">
        <v>4666</v>
      </c>
      <c r="C64" s="125" t="s">
        <v>4666</v>
      </c>
      <c r="D64" s="125" t="s">
        <v>4666</v>
      </c>
      <c r="E64" s="125" t="s">
        <v>4666</v>
      </c>
      <c r="F64" s="125" t="s">
        <v>4666</v>
      </c>
      <c r="G64" s="66">
        <v>10.621971138439323</v>
      </c>
      <c r="H64" s="125" t="s">
        <v>4666</v>
      </c>
      <c r="I64" s="125" t="s">
        <v>4666</v>
      </c>
      <c r="J64" s="67">
        <v>3.9434516594306752E-2</v>
      </c>
      <c r="K64" s="125" t="s">
        <v>4666</v>
      </c>
      <c r="L64" s="125" t="s">
        <v>4666</v>
      </c>
      <c r="M64" s="125" t="s">
        <v>4666</v>
      </c>
      <c r="N64" s="66">
        <v>23501.936280000002</v>
      </c>
      <c r="O64" s="125" t="s">
        <v>4666</v>
      </c>
      <c r="P64" s="67">
        <f t="shared" si="0"/>
        <v>4.2306665709218655E-3</v>
      </c>
      <c r="Q64" s="67">
        <f>N64/'סכום נכסי הקרן'!$C$41</f>
        <v>1.9501948963573579E-4</v>
      </c>
    </row>
    <row r="65" spans="1:17">
      <c r="A65" s="81" t="s">
        <v>318</v>
      </c>
      <c r="B65" s="54" t="s">
        <v>319</v>
      </c>
      <c r="C65" s="70" t="s">
        <v>29</v>
      </c>
      <c r="D65" s="54" t="s">
        <v>320</v>
      </c>
      <c r="E65" s="54" t="s">
        <v>315</v>
      </c>
      <c r="F65" s="126" t="s">
        <v>4666</v>
      </c>
      <c r="G65" s="72">
        <v>7.45</v>
      </c>
      <c r="H65" s="70" t="s">
        <v>140</v>
      </c>
      <c r="I65" s="71">
        <v>1.8749999999999999E-2</v>
      </c>
      <c r="J65" s="73">
        <v>3.9E-2</v>
      </c>
      <c r="K65" s="72">
        <v>4975500</v>
      </c>
      <c r="L65" s="79">
        <v>86.703130000000002</v>
      </c>
      <c r="M65" s="126" t="s">
        <v>4666</v>
      </c>
      <c r="N65" s="72">
        <v>15646.56604</v>
      </c>
      <c r="O65" s="73">
        <v>3.5235505321974122E-5</v>
      </c>
      <c r="P65" s="73">
        <f t="shared" si="0"/>
        <v>2.8165936247338558E-3</v>
      </c>
      <c r="Q65" s="73">
        <f>N65/'סכום נכסי הקרן'!$C$41</f>
        <v>1.2983548620499602E-4</v>
      </c>
    </row>
    <row r="66" spans="1:17">
      <c r="A66" s="81" t="s">
        <v>321</v>
      </c>
      <c r="B66" s="54" t="s">
        <v>322</v>
      </c>
      <c r="C66" s="70" t="s">
        <v>29</v>
      </c>
      <c r="D66" s="54" t="s">
        <v>320</v>
      </c>
      <c r="E66" s="54" t="s">
        <v>315</v>
      </c>
      <c r="F66" s="126" t="s">
        <v>4666</v>
      </c>
      <c r="G66" s="72">
        <v>16.940000000000001</v>
      </c>
      <c r="H66" s="70" t="s">
        <v>140</v>
      </c>
      <c r="I66" s="71">
        <v>4.7500000000000001E-2</v>
      </c>
      <c r="J66" s="73">
        <v>4.0300000000000002E-2</v>
      </c>
      <c r="K66" s="72">
        <v>1916000</v>
      </c>
      <c r="L66" s="79">
        <v>113.03776999999999</v>
      </c>
      <c r="M66" s="126" t="s">
        <v>4666</v>
      </c>
      <c r="N66" s="72">
        <v>7855.3702400000002</v>
      </c>
      <c r="O66" s="73">
        <v>4.2149723914908594E-5</v>
      </c>
      <c r="P66" s="73">
        <f t="shared" si="0"/>
        <v>1.4140729461880096E-3</v>
      </c>
      <c r="Q66" s="73">
        <f>N66/'סכום נכסי הקרן'!$C$41</f>
        <v>6.518400343073976E-5</v>
      </c>
    </row>
    <row r="67" spans="1:17">
      <c r="A67" s="129" t="s">
        <v>4666</v>
      </c>
      <c r="B67" s="128" t="s">
        <v>4666</v>
      </c>
      <c r="C67" s="128" t="s">
        <v>4666</v>
      </c>
      <c r="D67" s="128" t="s">
        <v>4666</v>
      </c>
      <c r="E67" s="128" t="s">
        <v>4666</v>
      </c>
      <c r="F67" s="128" t="s">
        <v>4666</v>
      </c>
      <c r="G67" s="128" t="s">
        <v>4666</v>
      </c>
      <c r="H67" s="128" t="s">
        <v>4666</v>
      </c>
      <c r="I67" s="128" t="s">
        <v>4666</v>
      </c>
      <c r="J67" s="128" t="s">
        <v>4666</v>
      </c>
      <c r="K67" s="128" t="s">
        <v>4666</v>
      </c>
      <c r="L67" s="128" t="s">
        <v>4666</v>
      </c>
      <c r="M67" s="128" t="s">
        <v>4666</v>
      </c>
      <c r="N67" s="128" t="s">
        <v>4666</v>
      </c>
      <c r="O67" s="128" t="s">
        <v>4666</v>
      </c>
      <c r="P67" s="128" t="s">
        <v>4666</v>
      </c>
      <c r="Q67" s="128" t="s">
        <v>4666</v>
      </c>
    </row>
    <row r="68" spans="1:17">
      <c r="A68" s="129" t="s">
        <v>4666</v>
      </c>
      <c r="B68" s="128" t="s">
        <v>4666</v>
      </c>
      <c r="C68" s="128" t="s">
        <v>4666</v>
      </c>
      <c r="D68" s="128" t="s">
        <v>4666</v>
      </c>
      <c r="E68" s="128" t="s">
        <v>4666</v>
      </c>
      <c r="F68" s="128" t="s">
        <v>4666</v>
      </c>
      <c r="G68" s="128" t="s">
        <v>4666</v>
      </c>
      <c r="H68" s="128" t="s">
        <v>4666</v>
      </c>
      <c r="I68" s="128" t="s">
        <v>4666</v>
      </c>
      <c r="J68" s="128" t="s">
        <v>4666</v>
      </c>
      <c r="K68" s="128" t="s">
        <v>4666</v>
      </c>
      <c r="L68" s="128" t="s">
        <v>4666</v>
      </c>
      <c r="M68" s="128" t="s">
        <v>4666</v>
      </c>
      <c r="N68" s="128" t="s">
        <v>4666</v>
      </c>
      <c r="O68" s="128" t="s">
        <v>4666</v>
      </c>
      <c r="P68" s="128" t="s">
        <v>4666</v>
      </c>
      <c r="Q68" s="128" t="s">
        <v>4666</v>
      </c>
    </row>
    <row r="69" spans="1:17">
      <c r="A69" s="129" t="s">
        <v>4666</v>
      </c>
      <c r="B69" s="128" t="s">
        <v>4666</v>
      </c>
      <c r="C69" s="128" t="s">
        <v>4666</v>
      </c>
      <c r="D69" s="128" t="s">
        <v>4666</v>
      </c>
      <c r="E69" s="128" t="s">
        <v>4666</v>
      </c>
      <c r="F69" s="128" t="s">
        <v>4666</v>
      </c>
      <c r="G69" s="128" t="s">
        <v>4666</v>
      </c>
      <c r="H69" s="128" t="s">
        <v>4666</v>
      </c>
      <c r="I69" s="128" t="s">
        <v>4666</v>
      </c>
      <c r="J69" s="128" t="s">
        <v>4666</v>
      </c>
      <c r="K69" s="128" t="s">
        <v>4666</v>
      </c>
      <c r="L69" s="128" t="s">
        <v>4666</v>
      </c>
      <c r="M69" s="128" t="s">
        <v>4666</v>
      </c>
      <c r="N69" s="128" t="s">
        <v>4666</v>
      </c>
      <c r="O69" s="128" t="s">
        <v>4666</v>
      </c>
      <c r="P69" s="128" t="s">
        <v>4666</v>
      </c>
      <c r="Q69" s="128" t="s">
        <v>4666</v>
      </c>
    </row>
    <row r="70" spans="1:17">
      <c r="A70" s="75" t="s">
        <v>120</v>
      </c>
      <c r="B70" s="133" t="s">
        <v>4666</v>
      </c>
      <c r="C70" s="133" t="s">
        <v>4666</v>
      </c>
      <c r="D70" s="128" t="s">
        <v>4666</v>
      </c>
      <c r="E70" s="128" t="s">
        <v>4666</v>
      </c>
      <c r="F70" s="128" t="s">
        <v>4666</v>
      </c>
      <c r="G70" s="128" t="s">
        <v>4666</v>
      </c>
      <c r="H70" s="128" t="s">
        <v>4666</v>
      </c>
      <c r="I70" s="128" t="s">
        <v>4666</v>
      </c>
      <c r="J70" s="128" t="s">
        <v>4666</v>
      </c>
      <c r="K70" s="128" t="s">
        <v>4666</v>
      </c>
      <c r="L70" s="128" t="s">
        <v>4666</v>
      </c>
      <c r="M70" s="128" t="s">
        <v>4666</v>
      </c>
      <c r="N70" s="128" t="s">
        <v>4666</v>
      </c>
      <c r="O70" s="128" t="s">
        <v>4666</v>
      </c>
      <c r="P70" s="128" t="s">
        <v>4666</v>
      </c>
      <c r="Q70" s="128" t="s">
        <v>4666</v>
      </c>
    </row>
    <row r="71" spans="1:17">
      <c r="A71" s="75" t="s">
        <v>204</v>
      </c>
      <c r="B71" s="133" t="s">
        <v>4666</v>
      </c>
      <c r="C71" s="133" t="s">
        <v>4666</v>
      </c>
      <c r="D71" s="128" t="s">
        <v>4666</v>
      </c>
      <c r="E71" s="128" t="s">
        <v>4666</v>
      </c>
      <c r="F71" s="128" t="s">
        <v>4666</v>
      </c>
      <c r="G71" s="128" t="s">
        <v>4666</v>
      </c>
      <c r="H71" s="128" t="s">
        <v>4666</v>
      </c>
      <c r="I71" s="128" t="s">
        <v>4666</v>
      </c>
      <c r="J71" s="128" t="s">
        <v>4666</v>
      </c>
      <c r="K71" s="128" t="s">
        <v>4666</v>
      </c>
      <c r="L71" s="128" t="s">
        <v>4666</v>
      </c>
      <c r="M71" s="128" t="s">
        <v>4666</v>
      </c>
      <c r="N71" s="128" t="s">
        <v>4666</v>
      </c>
      <c r="O71" s="128" t="s">
        <v>4666</v>
      </c>
      <c r="P71" s="128" t="s">
        <v>4666</v>
      </c>
      <c r="Q71" s="128" t="s">
        <v>4666</v>
      </c>
    </row>
    <row r="72" spans="1:17">
      <c r="A72" s="75" t="s">
        <v>212</v>
      </c>
      <c r="B72" s="134" t="s">
        <v>4666</v>
      </c>
      <c r="C72" s="134" t="s">
        <v>4666</v>
      </c>
      <c r="D72" s="128" t="s">
        <v>4666</v>
      </c>
      <c r="E72" s="128" t="s">
        <v>4666</v>
      </c>
      <c r="F72" s="128" t="s">
        <v>4666</v>
      </c>
      <c r="G72" s="128" t="s">
        <v>4666</v>
      </c>
      <c r="H72" s="128" t="s">
        <v>4666</v>
      </c>
      <c r="I72" s="128" t="s">
        <v>4666</v>
      </c>
      <c r="J72" s="128" t="s">
        <v>4666</v>
      </c>
      <c r="K72" s="128" t="s">
        <v>4666</v>
      </c>
      <c r="L72" s="128" t="s">
        <v>4666</v>
      </c>
      <c r="M72" s="128" t="s">
        <v>4666</v>
      </c>
      <c r="N72" s="128" t="s">
        <v>4666</v>
      </c>
      <c r="O72" s="128" t="s">
        <v>4666</v>
      </c>
      <c r="P72" s="128" t="s">
        <v>4666</v>
      </c>
      <c r="Q72" s="128" t="s">
        <v>4666</v>
      </c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A78" s="1"/>
      <c r="B78" s="1"/>
      <c r="C78" s="1"/>
    </row>
    <row r="79" spans="1:17" hidden="1">
      <c r="A79" s="1"/>
      <c r="B79" s="1"/>
      <c r="C79" s="1"/>
    </row>
    <row r="80" spans="1:17" hidden="1">
      <c r="A80" s="1"/>
      <c r="B80" s="1"/>
      <c r="C80" s="1"/>
    </row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795" s="1" customFormat="1" hidden="1"/>
    <row r="796" s="1" customFormat="1" hidden="1"/>
    <row r="797" s="1" customFormat="1" hidden="1"/>
    <row r="798" s="1" customFormat="1" hidden="1"/>
    <row r="799" s="1" customFormat="1" hidden="1"/>
    <row r="800" s="1" customFormat="1" hidden="1"/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829" s="1" customFormat="1" hidden="1"/>
    <row r="830" s="1" customFormat="1" hidden="1"/>
    <row r="831" s="1" customFormat="1" hidden="1"/>
    <row r="832" s="1" customFormat="1" hidden="1"/>
    <row r="833" s="1" customFormat="1" hidden="1"/>
    <row r="834" s="1" customFormat="1" hidden="1"/>
    <row r="835" s="1" customFormat="1" hidden="1"/>
    <row r="836" s="1" customFormat="1" hidden="1"/>
    <row r="837" s="1" customFormat="1" hidden="1"/>
    <row r="838" s="1" customFormat="1" hidden="1"/>
    <row r="839" s="1" customFormat="1" hidden="1"/>
    <row r="840" s="1" customFormat="1" hidden="1"/>
    <row r="841" s="1" customFormat="1" hidden="1"/>
    <row r="842" s="1" customFormat="1" hidden="1"/>
    <row r="843" s="1" customFormat="1" hidden="1"/>
    <row r="844" s="1" customFormat="1" hidden="1"/>
    <row r="845" s="1" customFormat="1" hidden="1"/>
    <row r="846" s="1" customFormat="1" hidden="1"/>
    <row r="847" s="1" customFormat="1" hidden="1"/>
    <row r="848" s="1" customFormat="1" hidden="1"/>
    <row r="849" s="1" customFormat="1" hidden="1"/>
    <row r="850" s="1" customFormat="1" hidden="1"/>
    <row r="851" s="1" customFormat="1" hidden="1"/>
    <row r="852" s="1" customFormat="1" hidden="1"/>
    <row r="853" s="1" customFormat="1" hidden="1"/>
    <row r="854" s="1" customFormat="1" hidden="1"/>
    <row r="855" s="1" customFormat="1" hidden="1"/>
    <row r="856" s="1" customFormat="1" hidden="1"/>
    <row r="857" s="1" customFormat="1" hidden="1"/>
    <row r="858" s="1" customFormat="1" hidden="1"/>
    <row r="859" s="1" customFormat="1" hidden="1"/>
    <row r="860" s="1" customFormat="1" hidden="1"/>
    <row r="861" s="1" customFormat="1" hidden="1"/>
    <row r="862" s="1" customFormat="1" hidden="1"/>
    <row r="863" s="1" customFormat="1" hidden="1"/>
    <row r="864" s="1" customFormat="1" hidden="1"/>
    <row r="865" s="1" customFormat="1" hidden="1"/>
    <row r="866" s="1" customFormat="1" hidden="1"/>
    <row r="867" s="1" customFormat="1" hidden="1"/>
    <row r="868" s="1" customFormat="1" hidden="1"/>
    <row r="869" s="1" customFormat="1" hidden="1"/>
    <row r="870" s="1" customFormat="1" hidden="1"/>
    <row r="871" s="1" customFormat="1" hidden="1"/>
    <row r="872" s="1" customFormat="1" hidden="1"/>
    <row r="873" s="1" customFormat="1" hidden="1"/>
    <row r="874" s="1" customFormat="1" hidden="1"/>
    <row r="10000" spans="52:52" hidden="1">
      <c r="AZ10000"/>
    </row>
  </sheetData>
  <sheetProtection sheet="1" objects="1" scenarios="1"/>
  <mergeCells count="1">
    <mergeCell ref="A5:Q5"/>
  </mergeCells>
  <phoneticPr fontId="4" type="noConversion"/>
  <dataValidations count="1">
    <dataValidation allowBlank="1" showInputMessage="1" showErrorMessage="1" sqref="M8:P8 M7 C1:C4 M1:M5 B5:C27 N1:P7 D1:H28 N9:P1048576 I1:L1048576 A1:A1048576 M30:M1048576 B30:H1048576 Q1:AY1048576 BA1:XFD1048576 AZ1:AZ9999 AZ10001:AZ1048576" xr:uid="{00000000-0002-0000-0200-000000000000}"/>
  </dataValidations>
  <pageMargins left="0" right="0" top="0.5" bottom="0.5" header="0" footer="0.25"/>
  <pageSetup paperSize="9" scale="41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1.710937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154</v>
      </c>
      <c r="B1" s="36" t="s" vm="1">
        <v>231</v>
      </c>
    </row>
    <row r="2" spans="1:19">
      <c r="A2" s="36" t="s">
        <v>153</v>
      </c>
      <c r="B2" s="36" t="s">
        <v>232</v>
      </c>
    </row>
    <row r="3" spans="1:19">
      <c r="A3" s="36" t="s">
        <v>155</v>
      </c>
      <c r="B3" s="36" t="s">
        <v>233</v>
      </c>
    </row>
    <row r="4" spans="1:19">
      <c r="A4" s="36" t="s">
        <v>156</v>
      </c>
      <c r="B4" s="36" t="s">
        <v>234</v>
      </c>
    </row>
    <row r="5" spans="1:19" ht="18.75">
      <c r="A5" s="152" t="s">
        <v>98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6"/>
    </row>
    <row r="6" spans="1:19" s="3" customFormat="1">
      <c r="A6" s="135" t="s">
        <v>123</v>
      </c>
      <c r="B6" s="39" t="s">
        <v>50</v>
      </c>
      <c r="C6" s="39" t="s">
        <v>127</v>
      </c>
      <c r="D6" s="39" t="s">
        <v>187</v>
      </c>
      <c r="E6" s="39" t="s">
        <v>125</v>
      </c>
      <c r="F6" s="39" t="s">
        <v>73</v>
      </c>
      <c r="G6" s="39" t="s">
        <v>14</v>
      </c>
      <c r="H6" s="39" t="s">
        <v>74</v>
      </c>
      <c r="I6" s="39" t="s">
        <v>112</v>
      </c>
      <c r="J6" s="39" t="s">
        <v>17</v>
      </c>
      <c r="K6" s="39" t="s">
        <v>111</v>
      </c>
      <c r="L6" s="39" t="s">
        <v>16</v>
      </c>
      <c r="M6" s="39" t="s">
        <v>18</v>
      </c>
      <c r="N6" s="39" t="s">
        <v>206</v>
      </c>
      <c r="O6" s="39" t="s">
        <v>205</v>
      </c>
      <c r="P6" s="39" t="s">
        <v>68</v>
      </c>
      <c r="Q6" s="39" t="s">
        <v>65</v>
      </c>
      <c r="R6" s="39" t="s">
        <v>157</v>
      </c>
      <c r="S6" s="136" t="s">
        <v>159</v>
      </c>
    </row>
    <row r="7" spans="1:19" s="3" customFormat="1">
      <c r="A7" s="137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122" t="s">
        <v>4666</v>
      </c>
      <c r="H7" s="122" t="s">
        <v>4666</v>
      </c>
      <c r="I7" s="12" t="s">
        <v>21</v>
      </c>
      <c r="J7" s="12" t="s">
        <v>20</v>
      </c>
      <c r="K7" s="122" t="s">
        <v>4666</v>
      </c>
      <c r="L7" s="12" t="s">
        <v>19</v>
      </c>
      <c r="M7" s="12" t="s">
        <v>19</v>
      </c>
      <c r="N7" s="12" t="s">
        <v>213</v>
      </c>
      <c r="O7" s="122" t="s">
        <v>4666</v>
      </c>
      <c r="P7" s="12" t="s">
        <v>209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38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121</v>
      </c>
      <c r="Q8" s="14" t="s">
        <v>122</v>
      </c>
      <c r="R8" s="33" t="s">
        <v>160</v>
      </c>
      <c r="S8" s="47" t="s">
        <v>188</v>
      </c>
    </row>
    <row r="9" spans="1:19" s="4" customFormat="1" ht="20.25">
      <c r="A9" s="64" t="s">
        <v>51</v>
      </c>
      <c r="B9" s="125" t="s">
        <v>4666</v>
      </c>
      <c r="C9" s="125" t="s">
        <v>4666</v>
      </c>
      <c r="D9" s="125" t="s">
        <v>4666</v>
      </c>
      <c r="E9" s="125" t="s">
        <v>4666</v>
      </c>
      <c r="F9" s="125" t="s">
        <v>4666</v>
      </c>
      <c r="G9" s="125" t="s">
        <v>4666</v>
      </c>
      <c r="H9" s="125" t="s">
        <v>4666</v>
      </c>
      <c r="I9" s="125" t="s">
        <v>4666</v>
      </c>
      <c r="J9" s="125" t="s">
        <v>4666</v>
      </c>
      <c r="K9" s="125" t="s">
        <v>4666</v>
      </c>
      <c r="L9" s="125" t="s">
        <v>4666</v>
      </c>
      <c r="M9" s="125" t="s">
        <v>4666</v>
      </c>
      <c r="N9" s="125" t="s">
        <v>4666</v>
      </c>
      <c r="O9" s="125" t="s">
        <v>4666</v>
      </c>
      <c r="P9" s="66">
        <v>0</v>
      </c>
      <c r="Q9" s="125" t="s">
        <v>4666</v>
      </c>
      <c r="R9" s="67">
        <v>0</v>
      </c>
      <c r="S9" s="67">
        <v>0</v>
      </c>
    </row>
    <row r="10" spans="1:19">
      <c r="A10" s="139" t="s">
        <v>4666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126" t="s">
        <v>4666</v>
      </c>
      <c r="I10" s="126" t="s">
        <v>4666</v>
      </c>
      <c r="J10" s="126" t="s">
        <v>4666</v>
      </c>
      <c r="K10" s="126" t="s">
        <v>4666</v>
      </c>
      <c r="L10" s="126" t="s">
        <v>4666</v>
      </c>
      <c r="M10" s="126" t="s">
        <v>4666</v>
      </c>
      <c r="N10" s="126" t="s">
        <v>4666</v>
      </c>
      <c r="O10" s="126" t="s">
        <v>4666</v>
      </c>
      <c r="P10" s="126" t="s">
        <v>4666</v>
      </c>
      <c r="Q10" s="126" t="s">
        <v>4666</v>
      </c>
      <c r="R10" s="126" t="s">
        <v>4666</v>
      </c>
      <c r="S10" s="126" t="s">
        <v>4666</v>
      </c>
    </row>
    <row r="11" spans="1:19">
      <c r="A11" s="127" t="s">
        <v>4666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126" t="s">
        <v>4666</v>
      </c>
      <c r="H11" s="126" t="s">
        <v>4666</v>
      </c>
      <c r="I11" s="126" t="s">
        <v>4666</v>
      </c>
      <c r="J11" s="126" t="s">
        <v>4666</v>
      </c>
      <c r="K11" s="126" t="s">
        <v>4666</v>
      </c>
      <c r="L11" s="126" t="s">
        <v>4666</v>
      </c>
      <c r="M11" s="126" t="s">
        <v>4666</v>
      </c>
      <c r="N11" s="126" t="s">
        <v>4666</v>
      </c>
      <c r="O11" s="126" t="s">
        <v>4666</v>
      </c>
      <c r="P11" s="126" t="s">
        <v>4666</v>
      </c>
      <c r="Q11" s="126" t="s">
        <v>4666</v>
      </c>
      <c r="R11" s="126" t="s">
        <v>4666</v>
      </c>
      <c r="S11" s="126" t="s">
        <v>4666</v>
      </c>
    </row>
    <row r="12" spans="1:19">
      <c r="A12" s="126" t="s">
        <v>4666</v>
      </c>
      <c r="B12" s="126" t="s">
        <v>4666</v>
      </c>
      <c r="C12" s="126" t="s">
        <v>4666</v>
      </c>
      <c r="D12" s="126" t="s">
        <v>4666</v>
      </c>
      <c r="E12" s="126" t="s">
        <v>4666</v>
      </c>
      <c r="F12" s="126" t="s">
        <v>4666</v>
      </c>
      <c r="G12" s="126" t="s">
        <v>4666</v>
      </c>
      <c r="H12" s="126" t="s">
        <v>4666</v>
      </c>
      <c r="I12" s="126" t="s">
        <v>4666</v>
      </c>
      <c r="J12" s="126" t="s">
        <v>4666</v>
      </c>
      <c r="K12" s="126" t="s">
        <v>4666</v>
      </c>
      <c r="L12" s="126" t="s">
        <v>4666</v>
      </c>
      <c r="M12" s="126" t="s">
        <v>4666</v>
      </c>
      <c r="N12" s="126" t="s">
        <v>4666</v>
      </c>
      <c r="O12" s="126" t="s">
        <v>4666</v>
      </c>
      <c r="P12" s="126" t="s">
        <v>4666</v>
      </c>
      <c r="Q12" s="126" t="s">
        <v>4666</v>
      </c>
      <c r="R12" s="126" t="s">
        <v>4666</v>
      </c>
      <c r="S12" s="126" t="s">
        <v>4666</v>
      </c>
    </row>
    <row r="13" spans="1:19">
      <c r="A13" s="126" t="s">
        <v>4666</v>
      </c>
      <c r="B13" s="126" t="s">
        <v>4666</v>
      </c>
      <c r="C13" s="126" t="s">
        <v>4666</v>
      </c>
      <c r="D13" s="126" t="s">
        <v>4666</v>
      </c>
      <c r="E13" s="126" t="s">
        <v>4666</v>
      </c>
      <c r="F13" s="126" t="s">
        <v>4666</v>
      </c>
      <c r="G13" s="126" t="s">
        <v>4666</v>
      </c>
      <c r="H13" s="126" t="s">
        <v>4666</v>
      </c>
      <c r="I13" s="126" t="s">
        <v>4666</v>
      </c>
      <c r="J13" s="126" t="s">
        <v>4666</v>
      </c>
      <c r="K13" s="126" t="s">
        <v>4666</v>
      </c>
      <c r="L13" s="126" t="s">
        <v>4666</v>
      </c>
      <c r="M13" s="126" t="s">
        <v>4666</v>
      </c>
      <c r="N13" s="126" t="s">
        <v>4666</v>
      </c>
      <c r="O13" s="126" t="s">
        <v>4666</v>
      </c>
      <c r="P13" s="126" t="s">
        <v>4666</v>
      </c>
      <c r="Q13" s="126" t="s">
        <v>4666</v>
      </c>
      <c r="R13" s="126" t="s">
        <v>4666</v>
      </c>
      <c r="S13" s="126" t="s">
        <v>4666</v>
      </c>
    </row>
    <row r="14" spans="1:19">
      <c r="A14" s="126" t="s">
        <v>4666</v>
      </c>
      <c r="B14" s="126" t="s">
        <v>4666</v>
      </c>
      <c r="C14" s="126" t="s">
        <v>4666</v>
      </c>
      <c r="D14" s="126" t="s">
        <v>4666</v>
      </c>
      <c r="E14" s="126" t="s">
        <v>4666</v>
      </c>
      <c r="F14" s="126" t="s">
        <v>4666</v>
      </c>
      <c r="G14" s="126" t="s">
        <v>4666</v>
      </c>
      <c r="H14" s="126" t="s">
        <v>4666</v>
      </c>
      <c r="I14" s="126" t="s">
        <v>4666</v>
      </c>
      <c r="J14" s="126" t="s">
        <v>4666</v>
      </c>
      <c r="K14" s="126" t="s">
        <v>4666</v>
      </c>
      <c r="L14" s="126" t="s">
        <v>4666</v>
      </c>
      <c r="M14" s="126" t="s">
        <v>4666</v>
      </c>
      <c r="N14" s="126" t="s">
        <v>4666</v>
      </c>
      <c r="O14" s="126" t="s">
        <v>4666</v>
      </c>
      <c r="P14" s="126" t="s">
        <v>4666</v>
      </c>
      <c r="Q14" s="126" t="s">
        <v>4666</v>
      </c>
      <c r="R14" s="126" t="s">
        <v>4666</v>
      </c>
      <c r="S14" s="126" t="s">
        <v>4666</v>
      </c>
    </row>
    <row r="15" spans="1:19">
      <c r="A15" s="83" t="s">
        <v>221</v>
      </c>
      <c r="B15" s="126" t="s">
        <v>4666</v>
      </c>
      <c r="C15" s="126" t="s">
        <v>4666</v>
      </c>
      <c r="D15" s="126" t="s">
        <v>4666</v>
      </c>
      <c r="E15" s="126" t="s">
        <v>4666</v>
      </c>
      <c r="F15" s="126" t="s">
        <v>4666</v>
      </c>
      <c r="G15" s="126" t="s">
        <v>4666</v>
      </c>
      <c r="H15" s="126" t="s">
        <v>4666</v>
      </c>
      <c r="I15" s="126" t="s">
        <v>4666</v>
      </c>
      <c r="J15" s="126" t="s">
        <v>4666</v>
      </c>
      <c r="K15" s="126" t="s">
        <v>4666</v>
      </c>
      <c r="L15" s="126" t="s">
        <v>4666</v>
      </c>
      <c r="M15" s="126" t="s">
        <v>4666</v>
      </c>
      <c r="N15" s="126" t="s">
        <v>4666</v>
      </c>
      <c r="O15" s="126" t="s">
        <v>4666</v>
      </c>
      <c r="P15" s="126" t="s">
        <v>4666</v>
      </c>
      <c r="Q15" s="126" t="s">
        <v>4666</v>
      </c>
      <c r="R15" s="126" t="s">
        <v>4666</v>
      </c>
      <c r="S15" s="126" t="s">
        <v>4666</v>
      </c>
    </row>
    <row r="16" spans="1:19">
      <c r="A16" s="83" t="s">
        <v>120</v>
      </c>
      <c r="B16" s="126" t="s">
        <v>4666</v>
      </c>
      <c r="C16" s="126" t="s">
        <v>4666</v>
      </c>
      <c r="D16" s="126" t="s">
        <v>4666</v>
      </c>
      <c r="E16" s="126" t="s">
        <v>4666</v>
      </c>
      <c r="F16" s="126" t="s">
        <v>4666</v>
      </c>
      <c r="G16" s="126" t="s">
        <v>4666</v>
      </c>
      <c r="H16" s="126" t="s">
        <v>4666</v>
      </c>
      <c r="I16" s="126" t="s">
        <v>4666</v>
      </c>
      <c r="J16" s="126" t="s">
        <v>4666</v>
      </c>
      <c r="K16" s="126" t="s">
        <v>4666</v>
      </c>
      <c r="L16" s="126" t="s">
        <v>4666</v>
      </c>
      <c r="M16" s="126" t="s">
        <v>4666</v>
      </c>
      <c r="N16" s="126" t="s">
        <v>4666</v>
      </c>
      <c r="O16" s="126" t="s">
        <v>4666</v>
      </c>
      <c r="P16" s="126" t="s">
        <v>4666</v>
      </c>
      <c r="Q16" s="126" t="s">
        <v>4666</v>
      </c>
      <c r="R16" s="126" t="s">
        <v>4666</v>
      </c>
      <c r="S16" s="126" t="s">
        <v>4666</v>
      </c>
    </row>
    <row r="17" spans="1:19">
      <c r="A17" s="83" t="s">
        <v>204</v>
      </c>
      <c r="B17" s="126" t="s">
        <v>4666</v>
      </c>
      <c r="C17" s="126" t="s">
        <v>4666</v>
      </c>
      <c r="D17" s="126" t="s">
        <v>4666</v>
      </c>
      <c r="E17" s="126" t="s">
        <v>4666</v>
      </c>
      <c r="F17" s="126" t="s">
        <v>4666</v>
      </c>
      <c r="G17" s="126" t="s">
        <v>4666</v>
      </c>
      <c r="H17" s="126" t="s">
        <v>4666</v>
      </c>
      <c r="I17" s="126" t="s">
        <v>4666</v>
      </c>
      <c r="J17" s="126" t="s">
        <v>4666</v>
      </c>
      <c r="K17" s="126" t="s">
        <v>4666</v>
      </c>
      <c r="L17" s="126" t="s">
        <v>4666</v>
      </c>
      <c r="M17" s="126" t="s">
        <v>4666</v>
      </c>
      <c r="N17" s="126" t="s">
        <v>4666</v>
      </c>
      <c r="O17" s="126" t="s">
        <v>4666</v>
      </c>
      <c r="P17" s="126" t="s">
        <v>4666</v>
      </c>
      <c r="Q17" s="126" t="s">
        <v>4666</v>
      </c>
      <c r="R17" s="126" t="s">
        <v>4666</v>
      </c>
      <c r="S17" s="126" t="s">
        <v>4666</v>
      </c>
    </row>
    <row r="18" spans="1:19">
      <c r="A18" s="83" t="s">
        <v>212</v>
      </c>
      <c r="B18" s="126" t="s">
        <v>4666</v>
      </c>
      <c r="C18" s="126" t="s">
        <v>4666</v>
      </c>
      <c r="D18" s="126" t="s">
        <v>4666</v>
      </c>
      <c r="E18" s="126" t="s">
        <v>4666</v>
      </c>
      <c r="F18" s="126" t="s">
        <v>4666</v>
      </c>
      <c r="G18" s="126" t="s">
        <v>4666</v>
      </c>
      <c r="H18" s="126" t="s">
        <v>4666</v>
      </c>
      <c r="I18" s="126" t="s">
        <v>4666</v>
      </c>
      <c r="J18" s="126" t="s">
        <v>4666</v>
      </c>
      <c r="K18" s="126" t="s">
        <v>4666</v>
      </c>
      <c r="L18" s="126" t="s">
        <v>4666</v>
      </c>
      <c r="M18" s="126" t="s">
        <v>4666</v>
      </c>
      <c r="N18" s="126" t="s">
        <v>4666</v>
      </c>
      <c r="O18" s="126" t="s">
        <v>4666</v>
      </c>
      <c r="P18" s="126" t="s">
        <v>4666</v>
      </c>
      <c r="Q18" s="126" t="s">
        <v>4666</v>
      </c>
      <c r="R18" s="126" t="s">
        <v>4666</v>
      </c>
      <c r="S18" s="126" t="s">
        <v>4666</v>
      </c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1:6" hidden="1">
      <c r="B113" s="1"/>
      <c r="C113" s="1"/>
      <c r="D113" s="1"/>
      <c r="E113" s="1"/>
      <c r="F113" s="1"/>
    </row>
    <row r="114" spans="1:6" hidden="1">
      <c r="B114" s="1"/>
      <c r="C114" s="1"/>
      <c r="D114" s="1"/>
      <c r="E114" s="1"/>
      <c r="F114" s="1"/>
    </row>
    <row r="115" spans="1:6" hidden="1">
      <c r="B115" s="1"/>
      <c r="C115" s="1"/>
      <c r="D115" s="1"/>
      <c r="E115" s="1"/>
      <c r="F115" s="1"/>
    </row>
    <row r="116" spans="1:6" hidden="1">
      <c r="B116" s="1"/>
      <c r="C116" s="1"/>
      <c r="D116" s="1"/>
      <c r="E116" s="1"/>
      <c r="F116" s="1"/>
    </row>
    <row r="117" spans="1:6" hidden="1">
      <c r="B117" s="1"/>
      <c r="C117" s="1"/>
      <c r="D117" s="1"/>
      <c r="E117" s="1"/>
      <c r="F117" s="1"/>
    </row>
    <row r="118" spans="1:6" hidden="1">
      <c r="B118" s="1"/>
      <c r="C118" s="1"/>
      <c r="D118" s="1"/>
      <c r="E118" s="1"/>
      <c r="F118" s="1"/>
    </row>
    <row r="119" spans="1:6" hidden="1">
      <c r="B119" s="1"/>
      <c r="C119" s="1"/>
      <c r="D119" s="1"/>
      <c r="E119" s="1"/>
      <c r="F119" s="1"/>
    </row>
    <row r="120" spans="1:6" hidden="1">
      <c r="B120" s="1"/>
      <c r="C120" s="1"/>
      <c r="D120" s="1"/>
      <c r="E120" s="1"/>
      <c r="F120" s="1"/>
    </row>
    <row r="121" spans="1:6" hidden="1">
      <c r="B121" s="1"/>
      <c r="C121" s="1"/>
      <c r="D121" s="1"/>
      <c r="E121" s="1"/>
      <c r="F121" s="1"/>
    </row>
    <row r="122" spans="1:6" hidden="1">
      <c r="B122" s="1"/>
      <c r="C122" s="1"/>
      <c r="D122" s="1"/>
      <c r="E122" s="1"/>
      <c r="F122" s="1"/>
    </row>
    <row r="123" spans="1:6" hidden="1">
      <c r="B123" s="1"/>
      <c r="C123" s="1"/>
      <c r="D123" s="1"/>
      <c r="E123" s="1"/>
      <c r="F123" s="1"/>
    </row>
    <row r="124" spans="1:6" hidden="1">
      <c r="B124" s="1"/>
      <c r="C124" s="1"/>
      <c r="D124" s="1"/>
      <c r="E124" s="1"/>
      <c r="F124" s="1"/>
    </row>
    <row r="125" spans="1:6" hidden="1">
      <c r="B125" s="1"/>
      <c r="C125" s="1"/>
      <c r="D125" s="1"/>
      <c r="E125" s="1"/>
      <c r="F125" s="1"/>
    </row>
    <row r="126" spans="1:6" hidden="1">
      <c r="B126" s="1"/>
      <c r="C126" s="1"/>
      <c r="D126" s="1"/>
      <c r="E126" s="1"/>
      <c r="F126" s="1"/>
    </row>
    <row r="127" spans="1:6" hidden="1">
      <c r="A127" s="1"/>
      <c r="B127" s="1"/>
      <c r="C127" s="1"/>
      <c r="D127" s="1"/>
      <c r="E127" s="1"/>
      <c r="F127" s="1"/>
    </row>
    <row r="128" spans="1:6" hidden="1">
      <c r="A128" s="1"/>
      <c r="B128" s="1"/>
      <c r="C128" s="1"/>
      <c r="D128" s="1"/>
      <c r="E128" s="1"/>
      <c r="F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pans="1:6" hidden="1">
      <c r="A673" s="1"/>
      <c r="B673" s="1"/>
      <c r="C673" s="1"/>
      <c r="D673" s="1"/>
      <c r="E673" s="1"/>
      <c r="F673" s="1"/>
    </row>
    <row r="674" spans="1:6" hidden="1">
      <c r="A674" s="1"/>
      <c r="B674" s="1"/>
      <c r="C674" s="1"/>
      <c r="D674" s="1"/>
      <c r="E674" s="1"/>
      <c r="F674" s="1"/>
    </row>
    <row r="675" spans="1:6" hidden="1">
      <c r="A675" s="1"/>
      <c r="B675" s="1"/>
      <c r="C675" s="1"/>
      <c r="D675" s="1"/>
      <c r="E675" s="1"/>
      <c r="F675" s="1"/>
    </row>
    <row r="676" spans="1:6" hidden="1">
      <c r="A676" s="1"/>
      <c r="B676" s="1"/>
      <c r="C676" s="1"/>
      <c r="D676" s="1"/>
      <c r="E676" s="1"/>
      <c r="F676" s="1"/>
    </row>
    <row r="677" spans="1:6" hidden="1">
      <c r="A677" s="1"/>
      <c r="B677" s="1"/>
      <c r="C677" s="1"/>
      <c r="D677" s="1"/>
      <c r="E677" s="1"/>
      <c r="F677" s="1"/>
    </row>
    <row r="678" spans="1:6" hidden="1">
      <c r="A678" s="1"/>
      <c r="B678" s="1"/>
      <c r="C678" s="1"/>
      <c r="D678" s="1"/>
      <c r="E678" s="1"/>
      <c r="F678" s="1"/>
    </row>
    <row r="679" spans="1:6" hidden="1">
      <c r="A679" s="1"/>
      <c r="B679" s="1"/>
      <c r="C679" s="1"/>
      <c r="D679" s="1"/>
      <c r="E679" s="1"/>
      <c r="F679" s="1"/>
    </row>
    <row r="680" spans="1:6" hidden="1">
      <c r="A680" s="1"/>
      <c r="B680" s="1"/>
      <c r="C680" s="1"/>
      <c r="D680" s="1"/>
      <c r="E680" s="1"/>
      <c r="F680" s="1"/>
    </row>
    <row r="681" spans="1:6" hidden="1">
      <c r="A681" s="1"/>
      <c r="B681" s="1"/>
      <c r="C681" s="1"/>
      <c r="D681" s="1"/>
      <c r="E681" s="1"/>
      <c r="F681" s="1"/>
    </row>
    <row r="682" spans="1:6" hidden="1">
      <c r="A682" s="1"/>
      <c r="B682" s="1"/>
      <c r="C682" s="1"/>
      <c r="D682" s="1"/>
      <c r="E682" s="1"/>
      <c r="F682" s="1"/>
    </row>
    <row r="683" spans="1:6" hidden="1">
      <c r="A683" s="1"/>
      <c r="B683" s="1"/>
      <c r="C683" s="1"/>
      <c r="D683" s="1"/>
      <c r="E683" s="1"/>
      <c r="F683" s="1"/>
    </row>
    <row r="684" spans="1:6" hidden="1">
      <c r="A684" s="1"/>
      <c r="B684" s="1"/>
      <c r="C684" s="1"/>
      <c r="D684" s="1"/>
      <c r="E684" s="1"/>
      <c r="F684" s="1"/>
    </row>
    <row r="685" spans="1:6" hidden="1">
      <c r="A685" s="1"/>
      <c r="B685" s="1"/>
      <c r="C685" s="1"/>
      <c r="D685" s="1"/>
      <c r="E685" s="1"/>
      <c r="F685" s="1"/>
    </row>
    <row r="686" spans="1:6" hidden="1">
      <c r="A686" s="1"/>
      <c r="B686" s="1"/>
      <c r="C686" s="1"/>
      <c r="D686" s="1"/>
      <c r="E686" s="1"/>
      <c r="F686" s="1"/>
    </row>
    <row r="687" spans="1:6" hidden="1">
      <c r="B687" s="1"/>
      <c r="C687" s="1"/>
      <c r="D687" s="1"/>
      <c r="E687" s="1"/>
      <c r="F687" s="1"/>
    </row>
    <row r="688" spans="1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A703" s="1"/>
      <c r="B703" s="1"/>
      <c r="C703" s="1"/>
      <c r="D703" s="1"/>
      <c r="E703" s="1"/>
      <c r="F703" s="1"/>
    </row>
    <row r="704" spans="1:6" hidden="1">
      <c r="A704" s="1"/>
      <c r="B704" s="1"/>
      <c r="C704" s="1"/>
      <c r="D704" s="1"/>
      <c r="E704" s="1"/>
      <c r="F704" s="1"/>
    </row>
    <row r="705" spans="1:6" hidden="1">
      <c r="A705" s="1"/>
      <c r="B705" s="1"/>
      <c r="C705" s="1"/>
      <c r="D705" s="1"/>
      <c r="E705" s="1"/>
      <c r="F705" s="1"/>
    </row>
    <row r="706" spans="1:6" hidden="1">
      <c r="A706" s="1"/>
      <c r="B706" s="1"/>
      <c r="C706" s="1"/>
      <c r="D706" s="1"/>
      <c r="E706" s="1"/>
      <c r="F706" s="1"/>
    </row>
    <row r="707" spans="1:6" hidden="1">
      <c r="A707" s="1"/>
      <c r="B707" s="1"/>
      <c r="C707" s="1"/>
      <c r="D707" s="1"/>
      <c r="E707" s="1"/>
      <c r="F707" s="1"/>
    </row>
    <row r="708" spans="1:6" hidden="1">
      <c r="A708" s="1"/>
      <c r="B708" s="1"/>
      <c r="C708" s="1"/>
      <c r="D708" s="1"/>
      <c r="E708" s="1"/>
      <c r="F708" s="1"/>
    </row>
    <row r="709" spans="1:6" hidden="1">
      <c r="A709" s="1"/>
      <c r="B709" s="1"/>
      <c r="C709" s="1"/>
      <c r="D709" s="1"/>
      <c r="E709" s="1"/>
      <c r="F709" s="1"/>
    </row>
    <row r="710" spans="1:6" hidden="1">
      <c r="A710" s="1"/>
      <c r="B710" s="1"/>
      <c r="C710" s="1"/>
      <c r="D710" s="1"/>
      <c r="E710" s="1"/>
      <c r="F710" s="1"/>
    </row>
    <row r="711" spans="1:6" hidden="1">
      <c r="A711" s="1"/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4" type="noConversion"/>
  <dataValidations count="3">
    <dataValidation allowBlank="1" showInputMessage="1" showErrorMessage="1" sqref="A29:A31 A17:A18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140625" style="2" bestFit="1" customWidth="1"/>
    <col min="2" max="2" width="41.7109375" style="2" bestFit="1" customWidth="1"/>
    <col min="3" max="3" width="13.28515625" style="2" customWidth="1"/>
    <col min="4" max="4" width="12.28515625" style="2" customWidth="1"/>
    <col min="5" max="5" width="14.42578125" style="2" customWidth="1"/>
    <col min="6" max="6" width="40.28515625" style="1" bestFit="1" customWidth="1"/>
    <col min="7" max="7" width="7.85546875" style="1" customWidth="1"/>
    <col min="8" max="8" width="11.42578125" style="1" customWidth="1"/>
    <col min="9" max="9" width="15.85546875" style="1" customWidth="1"/>
    <col min="10" max="10" width="8.42578125" style="1" customWidth="1"/>
    <col min="11" max="11" width="12.28515625" style="1" bestFit="1" customWidth="1"/>
    <col min="12" max="12" width="14.5703125" style="1" customWidth="1"/>
    <col min="13" max="13" width="16.42578125" style="1" customWidth="1"/>
    <col min="14" max="14" width="15.42578125" style="1" bestFit="1" customWidth="1"/>
    <col min="15" max="15" width="11.85546875" style="1" bestFit="1" customWidth="1"/>
    <col min="16" max="16" width="33.28515625" style="1" customWidth="1"/>
    <col min="17" max="17" width="13.140625" style="1" bestFit="1" customWidth="1"/>
    <col min="18" max="18" width="23.7109375" style="1" customWidth="1"/>
    <col min="19" max="19" width="28" style="1" customWidth="1"/>
    <col min="20" max="20" width="26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154</v>
      </c>
      <c r="B1" s="36" t="s" vm="1">
        <v>231</v>
      </c>
    </row>
    <row r="2" spans="1:20">
      <c r="A2" s="36" t="s">
        <v>153</v>
      </c>
      <c r="B2" s="36" t="s">
        <v>232</v>
      </c>
    </row>
    <row r="3" spans="1:20">
      <c r="A3" s="36" t="s">
        <v>155</v>
      </c>
      <c r="B3" s="36" t="s">
        <v>233</v>
      </c>
    </row>
    <row r="4" spans="1:20">
      <c r="A4" s="36" t="s">
        <v>156</v>
      </c>
      <c r="B4" s="36" t="s">
        <v>234</v>
      </c>
    </row>
    <row r="5" spans="1:20" ht="18.75">
      <c r="A5" s="157" t="s">
        <v>99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9"/>
    </row>
    <row r="6" spans="1:20" s="3" customFormat="1">
      <c r="A6" s="37" t="s">
        <v>123</v>
      </c>
      <c r="B6" s="38" t="s">
        <v>50</v>
      </c>
      <c r="C6" s="38" t="s">
        <v>127</v>
      </c>
      <c r="D6" s="38" t="s">
        <v>187</v>
      </c>
      <c r="E6" s="38" t="s">
        <v>125</v>
      </c>
      <c r="F6" s="38" t="s">
        <v>73</v>
      </c>
      <c r="G6" s="38" t="s">
        <v>14</v>
      </c>
      <c r="H6" s="38" t="s">
        <v>74</v>
      </c>
      <c r="I6" s="38" t="s">
        <v>112</v>
      </c>
      <c r="J6" s="38" t="s">
        <v>17</v>
      </c>
      <c r="K6" s="38" t="s">
        <v>111</v>
      </c>
      <c r="L6" s="38" t="s">
        <v>16</v>
      </c>
      <c r="M6" s="38" t="s">
        <v>18</v>
      </c>
      <c r="N6" s="39" t="s">
        <v>206</v>
      </c>
      <c r="O6" s="38" t="s">
        <v>205</v>
      </c>
      <c r="P6" s="38" t="s">
        <v>220</v>
      </c>
      <c r="Q6" s="38" t="s">
        <v>68</v>
      </c>
      <c r="R6" s="39" t="s">
        <v>65</v>
      </c>
      <c r="S6" s="38" t="s">
        <v>157</v>
      </c>
      <c r="T6" s="41" t="s">
        <v>159</v>
      </c>
    </row>
    <row r="7" spans="1:20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122" t="s">
        <v>4666</v>
      </c>
      <c r="H7" s="122" t="s">
        <v>4666</v>
      </c>
      <c r="I7" s="26" t="s">
        <v>21</v>
      </c>
      <c r="J7" s="26" t="s">
        <v>20</v>
      </c>
      <c r="K7" s="122" t="s">
        <v>4666</v>
      </c>
      <c r="L7" s="26" t="s">
        <v>19</v>
      </c>
      <c r="M7" s="26" t="s">
        <v>19</v>
      </c>
      <c r="N7" s="26" t="s">
        <v>213</v>
      </c>
      <c r="O7" s="122" t="s">
        <v>4666</v>
      </c>
      <c r="P7" s="12" t="s">
        <v>209</v>
      </c>
      <c r="Q7" s="26" t="s">
        <v>209</v>
      </c>
      <c r="R7" s="12" t="s">
        <v>19</v>
      </c>
      <c r="S7" s="26" t="s">
        <v>209</v>
      </c>
      <c r="T7" s="13" t="s">
        <v>19</v>
      </c>
    </row>
    <row r="8" spans="1:20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121</v>
      </c>
      <c r="Q8" s="14" t="s">
        <v>122</v>
      </c>
      <c r="R8" s="14" t="s">
        <v>160</v>
      </c>
      <c r="S8" s="14" t="s">
        <v>188</v>
      </c>
      <c r="T8" s="15" t="s">
        <v>215</v>
      </c>
    </row>
    <row r="9" spans="1:20" s="4" customFormat="1" ht="20.25">
      <c r="A9" s="59" t="s">
        <v>35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124" t="s">
        <v>4666</v>
      </c>
      <c r="H9" s="124" t="s">
        <v>4666</v>
      </c>
      <c r="I9" s="124" t="s">
        <v>4666</v>
      </c>
      <c r="J9" s="61">
        <v>4.5109399873247407</v>
      </c>
      <c r="K9" s="124" t="s">
        <v>4666</v>
      </c>
      <c r="L9" s="124" t="s">
        <v>4666</v>
      </c>
      <c r="M9" s="60">
        <v>4.5320758511209508E-2</v>
      </c>
      <c r="N9" s="124" t="s">
        <v>4666</v>
      </c>
      <c r="O9" s="124" t="s">
        <v>4666</v>
      </c>
      <c r="P9" s="61">
        <f>P10</f>
        <v>23071.819598705999</v>
      </c>
      <c r="Q9" s="61">
        <v>6609646.137888181</v>
      </c>
      <c r="R9" s="124" t="s">
        <v>4666</v>
      </c>
      <c r="S9" s="62">
        <f>IFERROR(Q9/$Q$9,0)</f>
        <v>1</v>
      </c>
      <c r="T9" s="62">
        <f>Q9/'סכום נכסי הקרן'!$C$41</f>
        <v>5.4846962442864945E-2</v>
      </c>
    </row>
    <row r="10" spans="1:20">
      <c r="A10" s="63" t="s">
        <v>198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125" t="s">
        <v>4666</v>
      </c>
      <c r="I10" s="125" t="s">
        <v>4666</v>
      </c>
      <c r="J10" s="66">
        <v>4.403716246427793</v>
      </c>
      <c r="K10" s="125" t="s">
        <v>4666</v>
      </c>
      <c r="L10" s="125" t="s">
        <v>4666</v>
      </c>
      <c r="M10" s="65">
        <v>3.653809923495073E-2</v>
      </c>
      <c r="N10" s="125" t="s">
        <v>4666</v>
      </c>
      <c r="O10" s="125" t="s">
        <v>4666</v>
      </c>
      <c r="P10" s="66">
        <f>P11+P154</f>
        <v>23071.819598705999</v>
      </c>
      <c r="Q10" s="66">
        <v>4487279.9712528577</v>
      </c>
      <c r="R10" s="125" t="s">
        <v>4666</v>
      </c>
      <c r="S10" s="67">
        <f t="shared" ref="S10:S73" si="0">IFERROR(Q10/$Q$9,0)</f>
        <v>0.67889866985928671</v>
      </c>
      <c r="T10" s="67">
        <f>Q10/'סכום נכסי הקרן'!$C$41</f>
        <v>3.7235529848283266E-2</v>
      </c>
    </row>
    <row r="11" spans="1:20">
      <c r="A11" s="68" t="s">
        <v>34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125" t="s">
        <v>4666</v>
      </c>
      <c r="I11" s="125" t="s">
        <v>4666</v>
      </c>
      <c r="J11" s="66">
        <v>4.4784243378470237</v>
      </c>
      <c r="K11" s="125" t="s">
        <v>4666</v>
      </c>
      <c r="L11" s="125" t="s">
        <v>4666</v>
      </c>
      <c r="M11" s="65">
        <v>3.3746789169946549E-2</v>
      </c>
      <c r="N11" s="125" t="s">
        <v>4666</v>
      </c>
      <c r="O11" s="125" t="s">
        <v>4666</v>
      </c>
      <c r="P11" s="66">
        <f>SUM(P12:P152)</f>
        <v>16856.707632482998</v>
      </c>
      <c r="Q11" s="66">
        <f>SUM(Q12:Q152)</f>
        <v>3837799.3035437404</v>
      </c>
      <c r="R11" s="125" t="s">
        <v>4666</v>
      </c>
      <c r="S11" s="67">
        <f t="shared" si="0"/>
        <v>0.58063612234011952</v>
      </c>
      <c r="T11" s="67">
        <f>Q11/'סכום נכסי הקרן'!$C$41</f>
        <v>3.1846127594959271E-2</v>
      </c>
    </row>
    <row r="12" spans="1:20">
      <c r="A12" s="69" t="s">
        <v>323</v>
      </c>
      <c r="B12" s="54" t="s">
        <v>324</v>
      </c>
      <c r="C12" s="70" t="s">
        <v>128</v>
      </c>
      <c r="D12" s="70" t="s">
        <v>29</v>
      </c>
      <c r="E12" s="54" t="s">
        <v>325</v>
      </c>
      <c r="F12" s="70" t="s">
        <v>326</v>
      </c>
      <c r="G12" s="54" t="s">
        <v>327</v>
      </c>
      <c r="H12" s="54" t="s">
        <v>139</v>
      </c>
      <c r="I12" s="126" t="s">
        <v>4666</v>
      </c>
      <c r="J12" s="72">
        <v>5.1699999999973452</v>
      </c>
      <c r="K12" s="70" t="s">
        <v>141</v>
      </c>
      <c r="L12" s="71">
        <v>1.9900000000000001E-2</v>
      </c>
      <c r="M12" s="71">
        <v>2.0999999999974622E-2</v>
      </c>
      <c r="N12" s="72">
        <v>2060784.6319999995</v>
      </c>
      <c r="O12" s="79">
        <v>99.46</v>
      </c>
      <c r="P12" s="126" t="s">
        <v>4666</v>
      </c>
      <c r="Q12" s="72">
        <v>2049.656443932</v>
      </c>
      <c r="R12" s="73">
        <v>7.6325356740740728E-4</v>
      </c>
      <c r="S12" s="73">
        <f t="shared" si="0"/>
        <v>3.1010078318457102E-4</v>
      </c>
      <c r="T12" s="73">
        <f>Q12/'סכום נכסי הקרן'!$C$41</f>
        <v>1.7008086008827173E-5</v>
      </c>
    </row>
    <row r="13" spans="1:20">
      <c r="A13" s="69" t="s">
        <v>328</v>
      </c>
      <c r="B13" s="54" t="s">
        <v>329</v>
      </c>
      <c r="C13" s="70" t="s">
        <v>128</v>
      </c>
      <c r="D13" s="70" t="s">
        <v>29</v>
      </c>
      <c r="E13" s="54" t="s">
        <v>325</v>
      </c>
      <c r="F13" s="70" t="s">
        <v>326</v>
      </c>
      <c r="G13" s="54" t="s">
        <v>327</v>
      </c>
      <c r="H13" s="54" t="s">
        <v>139</v>
      </c>
      <c r="I13" s="126" t="s">
        <v>4666</v>
      </c>
      <c r="J13" s="72">
        <v>0.75</v>
      </c>
      <c r="K13" s="70" t="s">
        <v>141</v>
      </c>
      <c r="L13" s="71">
        <v>8.6E-3</v>
      </c>
      <c r="M13" s="71">
        <v>2.8299957332811064E-2</v>
      </c>
      <c r="N13" s="72">
        <v>0.25760000000000005</v>
      </c>
      <c r="O13" s="79">
        <v>111.16</v>
      </c>
      <c r="P13" s="126" t="s">
        <v>4666</v>
      </c>
      <c r="Q13" s="72">
        <v>2.85934E-4</v>
      </c>
      <c r="R13" s="73">
        <v>1.029843472587414E-10</v>
      </c>
      <c r="S13" s="73">
        <f t="shared" si="0"/>
        <v>4.3260107127513715E-11</v>
      </c>
      <c r="T13" s="73">
        <f>Q13/'סכום נכסי הקרן'!$C$41</f>
        <v>2.3726854708970588E-12</v>
      </c>
    </row>
    <row r="14" spans="1:20">
      <c r="A14" s="69" t="s">
        <v>330</v>
      </c>
      <c r="B14" s="54" t="s">
        <v>331</v>
      </c>
      <c r="C14" s="70" t="s">
        <v>128</v>
      </c>
      <c r="D14" s="70" t="s">
        <v>29</v>
      </c>
      <c r="E14" s="54" t="s">
        <v>332</v>
      </c>
      <c r="F14" s="70" t="s">
        <v>137</v>
      </c>
      <c r="G14" s="54" t="s">
        <v>333</v>
      </c>
      <c r="H14" s="54" t="s">
        <v>334</v>
      </c>
      <c r="I14" s="126" t="s">
        <v>4666</v>
      </c>
      <c r="J14" s="72">
        <v>12.409999999999911</v>
      </c>
      <c r="K14" s="70" t="s">
        <v>141</v>
      </c>
      <c r="L14" s="71">
        <v>2.07E-2</v>
      </c>
      <c r="M14" s="71">
        <v>2.769999999999985E-2</v>
      </c>
      <c r="N14" s="72">
        <v>65307379.009611994</v>
      </c>
      <c r="O14" s="79">
        <v>100.85</v>
      </c>
      <c r="P14" s="126" t="s">
        <v>4666</v>
      </c>
      <c r="Q14" s="72">
        <v>65862.491731317001</v>
      </c>
      <c r="R14" s="73">
        <v>1.9807754400983028E-2</v>
      </c>
      <c r="S14" s="73">
        <f t="shared" si="0"/>
        <v>9.9646017891602944E-3</v>
      </c>
      <c r="T14" s="73">
        <f>Q14/'סכום נכסי הקרן'!$C$41</f>
        <v>5.4652814008817956E-4</v>
      </c>
    </row>
    <row r="15" spans="1:20">
      <c r="A15" s="69" t="s">
        <v>335</v>
      </c>
      <c r="B15" s="54" t="s">
        <v>336</v>
      </c>
      <c r="C15" s="70" t="s">
        <v>128</v>
      </c>
      <c r="D15" s="70" t="s">
        <v>29</v>
      </c>
      <c r="E15" s="54" t="s">
        <v>337</v>
      </c>
      <c r="F15" s="70" t="s">
        <v>338</v>
      </c>
      <c r="G15" s="54" t="s">
        <v>339</v>
      </c>
      <c r="H15" s="54" t="s">
        <v>139</v>
      </c>
      <c r="I15" s="126" t="s">
        <v>4666</v>
      </c>
      <c r="J15" s="72">
        <v>4.0200000000000342</v>
      </c>
      <c r="K15" s="70" t="s">
        <v>141</v>
      </c>
      <c r="L15" s="71">
        <v>3.85E-2</v>
      </c>
      <c r="M15" s="71">
        <v>2.1400000000000287E-2</v>
      </c>
      <c r="N15" s="72">
        <v>49863623.226220995</v>
      </c>
      <c r="O15" s="79">
        <v>121.06</v>
      </c>
      <c r="P15" s="126" t="s">
        <v>4666</v>
      </c>
      <c r="Q15" s="72">
        <v>60364.90182885198</v>
      </c>
      <c r="R15" s="73">
        <v>1.9307293833510337E-2</v>
      </c>
      <c r="S15" s="73">
        <f t="shared" si="0"/>
        <v>9.1328492584232205E-3</v>
      </c>
      <c r="T15" s="73">
        <f>Q15/'סכום נכסי הקרן'!$C$41</f>
        <v>5.0090904027308533E-4</v>
      </c>
    </row>
    <row r="16" spans="1:20">
      <c r="A16" s="69" t="s">
        <v>340</v>
      </c>
      <c r="B16" s="54" t="s">
        <v>341</v>
      </c>
      <c r="C16" s="70" t="s">
        <v>128</v>
      </c>
      <c r="D16" s="70" t="s">
        <v>29</v>
      </c>
      <c r="E16" s="54" t="s">
        <v>337</v>
      </c>
      <c r="F16" s="70" t="s">
        <v>338</v>
      </c>
      <c r="G16" s="54" t="s">
        <v>339</v>
      </c>
      <c r="H16" s="54" t="s">
        <v>139</v>
      </c>
      <c r="I16" s="126" t="s">
        <v>4666</v>
      </c>
      <c r="J16" s="72">
        <v>1.6000000000000518</v>
      </c>
      <c r="K16" s="70" t="s">
        <v>141</v>
      </c>
      <c r="L16" s="71">
        <v>4.4999999999999998E-2</v>
      </c>
      <c r="M16" s="71">
        <v>2.1099999999998679E-2</v>
      </c>
      <c r="N16" s="72">
        <v>6431633.8754309984</v>
      </c>
      <c r="O16" s="79">
        <v>119.1</v>
      </c>
      <c r="P16" s="126" t="s">
        <v>4666</v>
      </c>
      <c r="Q16" s="72">
        <v>7660.076193191001</v>
      </c>
      <c r="R16" s="73">
        <v>2.1760808836542348E-3</v>
      </c>
      <c r="S16" s="73">
        <f t="shared" si="0"/>
        <v>1.1589237961290373E-3</v>
      </c>
      <c r="T16" s="73">
        <f>Q16/'סכום נכסי הקרן'!$C$41</f>
        <v>6.3563449920431777E-5</v>
      </c>
    </row>
    <row r="17" spans="1:20">
      <c r="A17" s="69" t="s">
        <v>342</v>
      </c>
      <c r="B17" s="54" t="s">
        <v>343</v>
      </c>
      <c r="C17" s="70" t="s">
        <v>128</v>
      </c>
      <c r="D17" s="70" t="s">
        <v>29</v>
      </c>
      <c r="E17" s="54" t="s">
        <v>337</v>
      </c>
      <c r="F17" s="70" t="s">
        <v>338</v>
      </c>
      <c r="G17" s="54" t="s">
        <v>339</v>
      </c>
      <c r="H17" s="54" t="s">
        <v>139</v>
      </c>
      <c r="I17" s="126" t="s">
        <v>4666</v>
      </c>
      <c r="J17" s="72">
        <v>6.40999999999993</v>
      </c>
      <c r="K17" s="70" t="s">
        <v>141</v>
      </c>
      <c r="L17" s="71">
        <v>2.3900000000000001E-2</v>
      </c>
      <c r="M17" s="71">
        <v>2.5899999999999444E-2</v>
      </c>
      <c r="N17" s="72">
        <v>77787007.577167988</v>
      </c>
      <c r="O17" s="79">
        <v>110.53</v>
      </c>
      <c r="P17" s="126" t="s">
        <v>4666</v>
      </c>
      <c r="Q17" s="72">
        <v>85977.979802270973</v>
      </c>
      <c r="R17" s="73">
        <v>2.0001040736214715E-2</v>
      </c>
      <c r="S17" s="73">
        <f t="shared" si="0"/>
        <v>1.3007955041560125E-2</v>
      </c>
      <c r="T17" s="73">
        <f>Q17/'סכום נכסי הקרן'!$C$41</f>
        <v>7.1344682162292395E-4</v>
      </c>
    </row>
    <row r="18" spans="1:20">
      <c r="A18" s="69" t="s">
        <v>344</v>
      </c>
      <c r="B18" s="54" t="s">
        <v>345</v>
      </c>
      <c r="C18" s="70" t="s">
        <v>128</v>
      </c>
      <c r="D18" s="70" t="s">
        <v>29</v>
      </c>
      <c r="E18" s="54" t="s">
        <v>337</v>
      </c>
      <c r="F18" s="70" t="s">
        <v>338</v>
      </c>
      <c r="G18" s="54" t="s">
        <v>339</v>
      </c>
      <c r="H18" s="54" t="s">
        <v>139</v>
      </c>
      <c r="I18" s="126" t="s">
        <v>4666</v>
      </c>
      <c r="J18" s="72">
        <v>3.5000000000005453</v>
      </c>
      <c r="K18" s="70" t="s">
        <v>141</v>
      </c>
      <c r="L18" s="71">
        <v>0.01</v>
      </c>
      <c r="M18" s="71">
        <v>1.8800000000002939E-2</v>
      </c>
      <c r="N18" s="72">
        <v>6867548.8150600009</v>
      </c>
      <c r="O18" s="79">
        <v>106.97</v>
      </c>
      <c r="P18" s="126" t="s">
        <v>4666</v>
      </c>
      <c r="Q18" s="72">
        <v>7346.2172048179991</v>
      </c>
      <c r="R18" s="73">
        <v>5.7146663175010265E-3</v>
      </c>
      <c r="S18" s="73">
        <f t="shared" si="0"/>
        <v>1.1114388049774109E-3</v>
      </c>
      <c r="T18" s="73">
        <f>Q18/'סכום נכסי הקרן'!$C$41</f>
        <v>6.0959042394138754E-5</v>
      </c>
    </row>
    <row r="19" spans="1:20">
      <c r="A19" s="69" t="s">
        <v>346</v>
      </c>
      <c r="B19" s="54" t="s">
        <v>347</v>
      </c>
      <c r="C19" s="70" t="s">
        <v>128</v>
      </c>
      <c r="D19" s="70" t="s">
        <v>29</v>
      </c>
      <c r="E19" s="54" t="s">
        <v>337</v>
      </c>
      <c r="F19" s="70" t="s">
        <v>338</v>
      </c>
      <c r="G19" s="54" t="s">
        <v>339</v>
      </c>
      <c r="H19" s="54" t="s">
        <v>139</v>
      </c>
      <c r="I19" s="126" t="s">
        <v>4666</v>
      </c>
      <c r="J19" s="72">
        <v>11.369999999999665</v>
      </c>
      <c r="K19" s="70" t="s">
        <v>141</v>
      </c>
      <c r="L19" s="71">
        <v>1.2500000000000001E-2</v>
      </c>
      <c r="M19" s="71">
        <v>3.0099999999998812E-2</v>
      </c>
      <c r="N19" s="72">
        <v>33538724.550666004</v>
      </c>
      <c r="O19" s="79">
        <v>90.79</v>
      </c>
      <c r="P19" s="126" t="s">
        <v>4666</v>
      </c>
      <c r="Q19" s="72">
        <v>30449.806250960002</v>
      </c>
      <c r="R19" s="73">
        <v>7.8144800203981072E-3</v>
      </c>
      <c r="S19" s="73">
        <f t="shared" si="0"/>
        <v>4.6068738954743631E-3</v>
      </c>
      <c r="T19" s="73">
        <f>Q19/'סכום נכסי הקרן'!$C$41</f>
        <v>2.5267303952409729E-4</v>
      </c>
    </row>
    <row r="20" spans="1:20">
      <c r="A20" s="69" t="s">
        <v>348</v>
      </c>
      <c r="B20" s="54" t="s">
        <v>349</v>
      </c>
      <c r="C20" s="70" t="s">
        <v>128</v>
      </c>
      <c r="D20" s="70" t="s">
        <v>29</v>
      </c>
      <c r="E20" s="54" t="s">
        <v>337</v>
      </c>
      <c r="F20" s="70" t="s">
        <v>338</v>
      </c>
      <c r="G20" s="54" t="s">
        <v>339</v>
      </c>
      <c r="H20" s="54" t="s">
        <v>139</v>
      </c>
      <c r="I20" s="126" t="s">
        <v>4666</v>
      </c>
      <c r="J20" s="72">
        <v>8.2999999999993008</v>
      </c>
      <c r="K20" s="70" t="s">
        <v>141</v>
      </c>
      <c r="L20" s="71">
        <v>0.03</v>
      </c>
      <c r="M20" s="71">
        <v>2.8299999999997945E-2</v>
      </c>
      <c r="N20" s="72">
        <v>15842550.790894004</v>
      </c>
      <c r="O20" s="79">
        <v>102.81</v>
      </c>
      <c r="P20" s="126" t="s">
        <v>4666</v>
      </c>
      <c r="Q20" s="72">
        <v>16287.727718398</v>
      </c>
      <c r="R20" s="73">
        <v>6.1979773712029819E-3</v>
      </c>
      <c r="S20" s="73">
        <f t="shared" si="0"/>
        <v>2.4642359634099898E-3</v>
      </c>
      <c r="T20" s="73">
        <f>Q20/'סכום נכסי הקרן'!$C$41</f>
        <v>1.3515585733550484E-4</v>
      </c>
    </row>
    <row r="21" spans="1:20">
      <c r="A21" s="69" t="s">
        <v>350</v>
      </c>
      <c r="B21" s="54" t="s">
        <v>351</v>
      </c>
      <c r="C21" s="70" t="s">
        <v>128</v>
      </c>
      <c r="D21" s="70" t="s">
        <v>29</v>
      </c>
      <c r="E21" s="54" t="s">
        <v>337</v>
      </c>
      <c r="F21" s="70" t="s">
        <v>338</v>
      </c>
      <c r="G21" s="54" t="s">
        <v>339</v>
      </c>
      <c r="H21" s="54" t="s">
        <v>139</v>
      </c>
      <c r="I21" s="126" t="s">
        <v>4666</v>
      </c>
      <c r="J21" s="72">
        <v>11.0500000000002</v>
      </c>
      <c r="K21" s="70" t="s">
        <v>141</v>
      </c>
      <c r="L21" s="71">
        <v>3.2000000000000001E-2</v>
      </c>
      <c r="M21" s="71">
        <v>3.0400000000000392E-2</v>
      </c>
      <c r="N21" s="72">
        <v>43637114.582600012</v>
      </c>
      <c r="O21" s="79">
        <v>103.2</v>
      </c>
      <c r="P21" s="126" t="s">
        <v>4666</v>
      </c>
      <c r="Q21" s="72">
        <v>45033.503210082985</v>
      </c>
      <c r="R21" s="73">
        <v>1.3980993876855315E-2</v>
      </c>
      <c r="S21" s="73">
        <f t="shared" si="0"/>
        <v>6.8133001783468308E-3</v>
      </c>
      <c r="T21" s="73">
        <f>Q21/'סכום נכסי הקרן'!$C$41</f>
        <v>3.7368881899375368E-4</v>
      </c>
    </row>
    <row r="22" spans="1:20">
      <c r="A22" s="69" t="s">
        <v>352</v>
      </c>
      <c r="B22" s="54" t="s">
        <v>353</v>
      </c>
      <c r="C22" s="70" t="s">
        <v>128</v>
      </c>
      <c r="D22" s="70" t="s">
        <v>29</v>
      </c>
      <c r="E22" s="54" t="s">
        <v>354</v>
      </c>
      <c r="F22" s="70" t="s">
        <v>355</v>
      </c>
      <c r="G22" s="54" t="s">
        <v>339</v>
      </c>
      <c r="H22" s="54" t="s">
        <v>139</v>
      </c>
      <c r="I22" s="126" t="s">
        <v>4666</v>
      </c>
      <c r="J22" s="72">
        <v>3.3800000000000536</v>
      </c>
      <c r="K22" s="70" t="s">
        <v>141</v>
      </c>
      <c r="L22" s="71">
        <v>1.34E-2</v>
      </c>
      <c r="M22" s="71">
        <v>2.5400000000000457E-2</v>
      </c>
      <c r="N22" s="72">
        <v>85571704.21095401</v>
      </c>
      <c r="O22" s="79">
        <v>108.45</v>
      </c>
      <c r="P22" s="72">
        <v>8126.154085287998</v>
      </c>
      <c r="Q22" s="72">
        <v>100928.66730099899</v>
      </c>
      <c r="R22" s="73">
        <v>3.2092088186176329E-2</v>
      </c>
      <c r="S22" s="73">
        <f t="shared" si="0"/>
        <v>1.5269904802081622E-2</v>
      </c>
      <c r="T22" s="73">
        <f>Q22/'סכום נכסי הקרן'!$C$41</f>
        <v>8.3750789518589387E-4</v>
      </c>
    </row>
    <row r="23" spans="1:20">
      <c r="A23" s="69" t="s">
        <v>356</v>
      </c>
      <c r="B23" s="54" t="s">
        <v>357</v>
      </c>
      <c r="C23" s="70" t="s">
        <v>128</v>
      </c>
      <c r="D23" s="70" t="s">
        <v>29</v>
      </c>
      <c r="E23" s="54" t="s">
        <v>354</v>
      </c>
      <c r="F23" s="70" t="s">
        <v>355</v>
      </c>
      <c r="G23" s="54" t="s">
        <v>339</v>
      </c>
      <c r="H23" s="54" t="s">
        <v>139</v>
      </c>
      <c r="I23" s="126" t="s">
        <v>4666</v>
      </c>
      <c r="J23" s="72">
        <v>3.1099999999999639</v>
      </c>
      <c r="K23" s="70" t="s">
        <v>141</v>
      </c>
      <c r="L23" s="71">
        <v>1.77E-2</v>
      </c>
      <c r="M23" s="71">
        <v>2.3899999999999876E-2</v>
      </c>
      <c r="N23" s="72">
        <v>55762670.837363996</v>
      </c>
      <c r="O23" s="79">
        <v>109.35</v>
      </c>
      <c r="P23" s="126" t="s">
        <v>4666</v>
      </c>
      <c r="Q23" s="72">
        <v>60976.480927883989</v>
      </c>
      <c r="R23" s="73">
        <v>2.0226714004449264E-2</v>
      </c>
      <c r="S23" s="73">
        <f t="shared" si="0"/>
        <v>9.2253775248800716E-3</v>
      </c>
      <c r="T23" s="73">
        <f>Q23/'סכום נכסי הקרן'!$C$41</f>
        <v>5.0598393462834769E-4</v>
      </c>
    </row>
    <row r="24" spans="1:20">
      <c r="A24" s="69" t="s">
        <v>358</v>
      </c>
      <c r="B24" s="54" t="s">
        <v>359</v>
      </c>
      <c r="C24" s="70" t="s">
        <v>128</v>
      </c>
      <c r="D24" s="70" t="s">
        <v>29</v>
      </c>
      <c r="E24" s="54" t="s">
        <v>354</v>
      </c>
      <c r="F24" s="70" t="s">
        <v>355</v>
      </c>
      <c r="G24" s="54" t="s">
        <v>339</v>
      </c>
      <c r="H24" s="54" t="s">
        <v>139</v>
      </c>
      <c r="I24" s="126" t="s">
        <v>4666</v>
      </c>
      <c r="J24" s="72">
        <v>6.160000000000073</v>
      </c>
      <c r="K24" s="70" t="s">
        <v>141</v>
      </c>
      <c r="L24" s="71">
        <v>2.4799999999999999E-2</v>
      </c>
      <c r="M24" s="71">
        <v>2.8500000000000254E-2</v>
      </c>
      <c r="N24" s="72">
        <v>104850793.18174301</v>
      </c>
      <c r="O24" s="79">
        <v>109.05</v>
      </c>
      <c r="P24" s="126" t="s">
        <v>4666</v>
      </c>
      <c r="Q24" s="72">
        <v>114339.790022393</v>
      </c>
      <c r="R24" s="73">
        <v>3.1826107586225186E-2</v>
      </c>
      <c r="S24" s="73">
        <f t="shared" si="0"/>
        <v>1.7298927603244613E-2</v>
      </c>
      <c r="T24" s="73">
        <f>Q24/'סכום נכסי הקרן'!$C$41</f>
        <v>9.4879363255699698E-4</v>
      </c>
    </row>
    <row r="25" spans="1:20">
      <c r="A25" s="69" t="s">
        <v>360</v>
      </c>
      <c r="B25" s="54" t="s">
        <v>361</v>
      </c>
      <c r="C25" s="70" t="s">
        <v>128</v>
      </c>
      <c r="D25" s="70" t="s">
        <v>29</v>
      </c>
      <c r="E25" s="54" t="s">
        <v>354</v>
      </c>
      <c r="F25" s="70" t="s">
        <v>355</v>
      </c>
      <c r="G25" s="54" t="s">
        <v>362</v>
      </c>
      <c r="H25" s="54" t="s">
        <v>334</v>
      </c>
      <c r="I25" s="126" t="s">
        <v>4666</v>
      </c>
      <c r="J25" s="72">
        <v>7.4899999999999256</v>
      </c>
      <c r="K25" s="70" t="s">
        <v>141</v>
      </c>
      <c r="L25" s="71">
        <v>9.0000000000000011E-3</v>
      </c>
      <c r="M25" s="71">
        <v>3.0399999999999608E-2</v>
      </c>
      <c r="N25" s="72">
        <v>61459982.805564992</v>
      </c>
      <c r="O25" s="79">
        <v>93.65</v>
      </c>
      <c r="P25" s="72">
        <v>283.18414214599994</v>
      </c>
      <c r="Q25" s="72">
        <v>57840.455245008983</v>
      </c>
      <c r="R25" s="73">
        <v>2.3852096317153407E-2</v>
      </c>
      <c r="S25" s="73">
        <f t="shared" si="0"/>
        <v>8.7509155616444737E-3</v>
      </c>
      <c r="T25" s="73">
        <f>Q25/'סכום נכסי הקרן'!$C$41</f>
        <v>4.799611371501969E-4</v>
      </c>
    </row>
    <row r="26" spans="1:20">
      <c r="A26" s="69" t="s">
        <v>363</v>
      </c>
      <c r="B26" s="54" t="s">
        <v>364</v>
      </c>
      <c r="C26" s="70" t="s">
        <v>128</v>
      </c>
      <c r="D26" s="70" t="s">
        <v>29</v>
      </c>
      <c r="E26" s="54" t="s">
        <v>354</v>
      </c>
      <c r="F26" s="70" t="s">
        <v>355</v>
      </c>
      <c r="G26" s="54" t="s">
        <v>362</v>
      </c>
      <c r="H26" s="54" t="s">
        <v>334</v>
      </c>
      <c r="I26" s="126" t="s">
        <v>4666</v>
      </c>
      <c r="J26" s="72">
        <v>11.03000000000003</v>
      </c>
      <c r="K26" s="70" t="s">
        <v>141</v>
      </c>
      <c r="L26" s="71">
        <v>1.6899999999999998E-2</v>
      </c>
      <c r="M26" s="71">
        <v>3.3700000000000056E-2</v>
      </c>
      <c r="N26" s="72">
        <v>124482675.85665204</v>
      </c>
      <c r="O26" s="79">
        <v>91.53</v>
      </c>
      <c r="P26" s="72">
        <v>1040.1807544920002</v>
      </c>
      <c r="Q26" s="72">
        <v>114979.170989152</v>
      </c>
      <c r="R26" s="73">
        <v>2.853170229767223E-2</v>
      </c>
      <c r="S26" s="73">
        <f t="shared" si="0"/>
        <v>1.7395662126306884E-2</v>
      </c>
      <c r="T26" s="73">
        <f>Q26/'סכום נכסי הקרן'!$C$41</f>
        <v>9.5409922731032185E-4</v>
      </c>
    </row>
    <row r="27" spans="1:20">
      <c r="A27" s="69" t="s">
        <v>365</v>
      </c>
      <c r="B27" s="54" t="s">
        <v>366</v>
      </c>
      <c r="C27" s="70" t="s">
        <v>128</v>
      </c>
      <c r="D27" s="70" t="s">
        <v>29</v>
      </c>
      <c r="E27" s="54" t="s">
        <v>367</v>
      </c>
      <c r="F27" s="70" t="s">
        <v>355</v>
      </c>
      <c r="G27" s="54" t="s">
        <v>368</v>
      </c>
      <c r="H27" s="54" t="s">
        <v>139</v>
      </c>
      <c r="I27" s="126" t="s">
        <v>4666</v>
      </c>
      <c r="J27" s="72">
        <v>2.2799999999999603</v>
      </c>
      <c r="K27" s="70" t="s">
        <v>141</v>
      </c>
      <c r="L27" s="71">
        <v>3.2000000000000001E-2</v>
      </c>
      <c r="M27" s="71">
        <v>2.4500000000000154E-2</v>
      </c>
      <c r="N27" s="72">
        <v>33809066.058155008</v>
      </c>
      <c r="O27" s="79">
        <v>114.84</v>
      </c>
      <c r="P27" s="126" t="s">
        <v>4666</v>
      </c>
      <c r="Q27" s="72">
        <v>38826.333623751998</v>
      </c>
      <c r="R27" s="73">
        <v>2.4100347221501076E-2</v>
      </c>
      <c r="S27" s="73">
        <f t="shared" si="0"/>
        <v>5.8741924777469595E-3</v>
      </c>
      <c r="T27" s="73">
        <f>Q27/'סכום נכסי הקרן'!$C$41</f>
        <v>3.221816142091473E-4</v>
      </c>
    </row>
    <row r="28" spans="1:20">
      <c r="A28" s="69" t="s">
        <v>369</v>
      </c>
      <c r="B28" s="54" t="s">
        <v>370</v>
      </c>
      <c r="C28" s="70" t="s">
        <v>128</v>
      </c>
      <c r="D28" s="70" t="s">
        <v>29</v>
      </c>
      <c r="E28" s="54" t="s">
        <v>367</v>
      </c>
      <c r="F28" s="70" t="s">
        <v>355</v>
      </c>
      <c r="G28" s="54" t="s">
        <v>368</v>
      </c>
      <c r="H28" s="54" t="s">
        <v>139</v>
      </c>
      <c r="I28" s="126" t="s">
        <v>4666</v>
      </c>
      <c r="J28" s="72">
        <v>4.0400000000001652</v>
      </c>
      <c r="K28" s="70" t="s">
        <v>141</v>
      </c>
      <c r="L28" s="71">
        <v>1.1399999999999999E-2</v>
      </c>
      <c r="M28" s="71">
        <v>2.6000000000001518E-2</v>
      </c>
      <c r="N28" s="72">
        <v>36834225.718947999</v>
      </c>
      <c r="O28" s="79">
        <v>103.86</v>
      </c>
      <c r="P28" s="126" t="s">
        <v>4666</v>
      </c>
      <c r="Q28" s="72">
        <v>38256.028017217002</v>
      </c>
      <c r="R28" s="73">
        <v>1.5588019769481203E-2</v>
      </c>
      <c r="S28" s="73">
        <f t="shared" si="0"/>
        <v>5.7879086442954447E-3</v>
      </c>
      <c r="T28" s="73">
        <f>Q28/'סכום נכסי הקרן'!$C$41</f>
        <v>3.1744920803640562E-4</v>
      </c>
    </row>
    <row r="29" spans="1:20">
      <c r="A29" s="69" t="s">
        <v>371</v>
      </c>
      <c r="B29" s="54" t="s">
        <v>372</v>
      </c>
      <c r="C29" s="70" t="s">
        <v>128</v>
      </c>
      <c r="D29" s="70" t="s">
        <v>29</v>
      </c>
      <c r="E29" s="54" t="s">
        <v>367</v>
      </c>
      <c r="F29" s="70" t="s">
        <v>355</v>
      </c>
      <c r="G29" s="54" t="s">
        <v>368</v>
      </c>
      <c r="H29" s="54" t="s">
        <v>139</v>
      </c>
      <c r="I29" s="126" t="s">
        <v>4666</v>
      </c>
      <c r="J29" s="72">
        <v>6.3100000000001257</v>
      </c>
      <c r="K29" s="70" t="s">
        <v>141</v>
      </c>
      <c r="L29" s="71">
        <v>9.1999999999999998E-3</v>
      </c>
      <c r="M29" s="71">
        <v>3.0200000000000452E-2</v>
      </c>
      <c r="N29" s="72">
        <v>52491938.038649008</v>
      </c>
      <c r="O29" s="79">
        <v>97.97</v>
      </c>
      <c r="P29" s="72">
        <v>539.117928904</v>
      </c>
      <c r="Q29" s="72">
        <v>51965.472732334005</v>
      </c>
      <c r="R29" s="73">
        <v>2.1586403510056081E-2</v>
      </c>
      <c r="S29" s="73">
        <f t="shared" si="0"/>
        <v>7.8620657820778986E-3</v>
      </c>
      <c r="T29" s="73">
        <f>Q29/'סכום נכסי הקרן'!$C$41</f>
        <v>4.3121042667296016E-4</v>
      </c>
    </row>
    <row r="30" spans="1:20">
      <c r="A30" s="69" t="s">
        <v>373</v>
      </c>
      <c r="B30" s="54" t="s">
        <v>374</v>
      </c>
      <c r="C30" s="70" t="s">
        <v>128</v>
      </c>
      <c r="D30" s="70" t="s">
        <v>29</v>
      </c>
      <c r="E30" s="54" t="s">
        <v>375</v>
      </c>
      <c r="F30" s="70" t="s">
        <v>355</v>
      </c>
      <c r="G30" s="54" t="s">
        <v>376</v>
      </c>
      <c r="H30" s="54" t="s">
        <v>334</v>
      </c>
      <c r="I30" s="126" t="s">
        <v>4666</v>
      </c>
      <c r="J30" s="72">
        <v>2.370000000000096</v>
      </c>
      <c r="K30" s="70" t="s">
        <v>141</v>
      </c>
      <c r="L30" s="71">
        <v>2.3399999999999997E-2</v>
      </c>
      <c r="M30" s="71">
        <v>2.530000000000034E-2</v>
      </c>
      <c r="N30" s="72">
        <v>23150971.881509997</v>
      </c>
      <c r="O30" s="79">
        <v>112.87</v>
      </c>
      <c r="P30" s="126" t="s">
        <v>4666</v>
      </c>
      <c r="Q30" s="72">
        <v>26130.502300704</v>
      </c>
      <c r="R30" s="73">
        <v>8.9420450388099579E-3</v>
      </c>
      <c r="S30" s="73">
        <f t="shared" si="0"/>
        <v>3.9533889947477342E-3</v>
      </c>
      <c r="T30" s="73">
        <f>Q30/'סכום נכסי הקרן'!$C$41</f>
        <v>2.168313777169646E-4</v>
      </c>
    </row>
    <row r="31" spans="1:20">
      <c r="A31" s="69" t="s">
        <v>377</v>
      </c>
      <c r="B31" s="54" t="s">
        <v>378</v>
      </c>
      <c r="C31" s="70" t="s">
        <v>128</v>
      </c>
      <c r="D31" s="70" t="s">
        <v>29</v>
      </c>
      <c r="E31" s="54" t="s">
        <v>375</v>
      </c>
      <c r="F31" s="70" t="s">
        <v>355</v>
      </c>
      <c r="G31" s="54" t="s">
        <v>376</v>
      </c>
      <c r="H31" s="54" t="s">
        <v>334</v>
      </c>
      <c r="I31" s="126" t="s">
        <v>4666</v>
      </c>
      <c r="J31" s="72">
        <v>5.6700000000000159</v>
      </c>
      <c r="K31" s="70" t="s">
        <v>141</v>
      </c>
      <c r="L31" s="71">
        <v>6.5000000000000006E-3</v>
      </c>
      <c r="M31" s="71">
        <v>2.88000000000001E-2</v>
      </c>
      <c r="N31" s="72">
        <v>74411166.094042987</v>
      </c>
      <c r="O31" s="79">
        <v>97.78</v>
      </c>
      <c r="P31" s="126" t="s">
        <v>4666</v>
      </c>
      <c r="Q31" s="72">
        <v>72759.241983105981</v>
      </c>
      <c r="R31" s="73">
        <v>3.4858047351596394E-2</v>
      </c>
      <c r="S31" s="73">
        <f t="shared" si="0"/>
        <v>1.1008038927535229E-2</v>
      </c>
      <c r="T31" s="73">
        <f>Q31/'סכום נכסי הקרן'!$C$41</f>
        <v>6.0375749762812004E-4</v>
      </c>
    </row>
    <row r="32" spans="1:20">
      <c r="A32" s="69" t="s">
        <v>379</v>
      </c>
      <c r="B32" s="54" t="s">
        <v>380</v>
      </c>
      <c r="C32" s="70" t="s">
        <v>128</v>
      </c>
      <c r="D32" s="70" t="s">
        <v>29</v>
      </c>
      <c r="E32" s="54" t="s">
        <v>375</v>
      </c>
      <c r="F32" s="70" t="s">
        <v>355</v>
      </c>
      <c r="G32" s="54" t="s">
        <v>376</v>
      </c>
      <c r="H32" s="54" t="s">
        <v>334</v>
      </c>
      <c r="I32" s="126" t="s">
        <v>4666</v>
      </c>
      <c r="J32" s="72">
        <v>8.66999999999822</v>
      </c>
      <c r="K32" s="70" t="s">
        <v>141</v>
      </c>
      <c r="L32" s="71">
        <v>2.64E-2</v>
      </c>
      <c r="M32" s="71">
        <v>2.9599999999994946E-2</v>
      </c>
      <c r="N32" s="72">
        <v>3258615.6993499994</v>
      </c>
      <c r="O32" s="79">
        <v>99.71</v>
      </c>
      <c r="P32" s="126" t="s">
        <v>4666</v>
      </c>
      <c r="Q32" s="72">
        <v>3249.1657447340003</v>
      </c>
      <c r="R32" s="73">
        <v>1.0862052331166664E-2</v>
      </c>
      <c r="S32" s="73">
        <f t="shared" si="0"/>
        <v>4.9157937913029142E-4</v>
      </c>
      <c r="T32" s="73">
        <f>Q32/'סכום נכסי הקרן'!$C$41</f>
        <v>2.6961635744845959E-5</v>
      </c>
    </row>
    <row r="33" spans="1:20">
      <c r="A33" s="69" t="s">
        <v>381</v>
      </c>
      <c r="B33" s="54" t="s">
        <v>382</v>
      </c>
      <c r="C33" s="70" t="s">
        <v>128</v>
      </c>
      <c r="D33" s="70" t="s">
        <v>29</v>
      </c>
      <c r="E33" s="54" t="s">
        <v>383</v>
      </c>
      <c r="F33" s="70" t="s">
        <v>355</v>
      </c>
      <c r="G33" s="54" t="s">
        <v>368</v>
      </c>
      <c r="H33" s="54" t="s">
        <v>139</v>
      </c>
      <c r="I33" s="126" t="s">
        <v>4666</v>
      </c>
      <c r="J33" s="72">
        <v>2.0200000000002367</v>
      </c>
      <c r="K33" s="70" t="s">
        <v>141</v>
      </c>
      <c r="L33" s="71">
        <v>1.34E-2</v>
      </c>
      <c r="M33" s="71">
        <v>2.1900000000001071E-2</v>
      </c>
      <c r="N33" s="72">
        <v>7991439.4733439991</v>
      </c>
      <c r="O33" s="79">
        <v>110.98</v>
      </c>
      <c r="P33" s="126" t="s">
        <v>4666</v>
      </c>
      <c r="Q33" s="72">
        <v>8868.8989035949999</v>
      </c>
      <c r="R33" s="73">
        <v>1.4988176811861815E-2</v>
      </c>
      <c r="S33" s="73">
        <f t="shared" si="0"/>
        <v>1.3418114553449699E-3</v>
      </c>
      <c r="T33" s="73">
        <f>Q33/'סכום נכסי הקרן'!$C$41</f>
        <v>7.3594282496711516E-5</v>
      </c>
    </row>
    <row r="34" spans="1:20">
      <c r="A34" s="69" t="s">
        <v>384</v>
      </c>
      <c r="B34" s="54" t="s">
        <v>385</v>
      </c>
      <c r="C34" s="70" t="s">
        <v>128</v>
      </c>
      <c r="D34" s="70" t="s">
        <v>29</v>
      </c>
      <c r="E34" s="54" t="s">
        <v>383</v>
      </c>
      <c r="F34" s="70" t="s">
        <v>355</v>
      </c>
      <c r="G34" s="54" t="s">
        <v>376</v>
      </c>
      <c r="H34" s="54" t="s">
        <v>334</v>
      </c>
      <c r="I34" s="126" t="s">
        <v>4666</v>
      </c>
      <c r="J34" s="72">
        <v>3.6100000000000882</v>
      </c>
      <c r="K34" s="70" t="s">
        <v>141</v>
      </c>
      <c r="L34" s="71">
        <v>1.8200000000000001E-2</v>
      </c>
      <c r="M34" s="71">
        <v>2.4199999999999951E-2</v>
      </c>
      <c r="N34" s="72">
        <v>20148314.062063996</v>
      </c>
      <c r="O34" s="79">
        <v>109.37</v>
      </c>
      <c r="P34" s="126" t="s">
        <v>4666</v>
      </c>
      <c r="Q34" s="72">
        <v>22036.211779405003</v>
      </c>
      <c r="R34" s="73">
        <v>4.0259438467843321E-2</v>
      </c>
      <c r="S34" s="73">
        <f t="shared" si="0"/>
        <v>3.3339472824555319E-3</v>
      </c>
      <c r="T34" s="73">
        <f>Q34/'סכום נכסי הקרן'!$C$41</f>
        <v>1.8285688138733021E-4</v>
      </c>
    </row>
    <row r="35" spans="1:20">
      <c r="A35" s="69" t="s">
        <v>386</v>
      </c>
      <c r="B35" s="54" t="s">
        <v>387</v>
      </c>
      <c r="C35" s="70" t="s">
        <v>128</v>
      </c>
      <c r="D35" s="70" t="s">
        <v>29</v>
      </c>
      <c r="E35" s="54" t="s">
        <v>383</v>
      </c>
      <c r="F35" s="70" t="s">
        <v>355</v>
      </c>
      <c r="G35" s="54" t="s">
        <v>376</v>
      </c>
      <c r="H35" s="54" t="s">
        <v>334</v>
      </c>
      <c r="I35" s="126" t="s">
        <v>4666</v>
      </c>
      <c r="J35" s="72">
        <v>1.859999999999965</v>
      </c>
      <c r="K35" s="70" t="s">
        <v>141</v>
      </c>
      <c r="L35" s="71">
        <v>2E-3</v>
      </c>
      <c r="M35" s="71">
        <v>2.029999999999868E-2</v>
      </c>
      <c r="N35" s="72">
        <v>16379049.155988999</v>
      </c>
      <c r="O35" s="79">
        <v>106.67</v>
      </c>
      <c r="P35" s="126" t="s">
        <v>4666</v>
      </c>
      <c r="Q35" s="72">
        <v>17471.531491010002</v>
      </c>
      <c r="R35" s="73">
        <v>5.199698144758412E-2</v>
      </c>
      <c r="S35" s="73">
        <f t="shared" si="0"/>
        <v>2.6433384067051213E-3</v>
      </c>
      <c r="T35" s="73">
        <f>Q35/'סכום נכסי הקרן'!$C$41</f>
        <v>1.4497908231633826E-4</v>
      </c>
    </row>
    <row r="36" spans="1:20">
      <c r="A36" s="69" t="s">
        <v>388</v>
      </c>
      <c r="B36" s="54" t="s">
        <v>389</v>
      </c>
      <c r="C36" s="70" t="s">
        <v>128</v>
      </c>
      <c r="D36" s="70" t="s">
        <v>29</v>
      </c>
      <c r="E36" s="54" t="s">
        <v>390</v>
      </c>
      <c r="F36" s="70" t="s">
        <v>355</v>
      </c>
      <c r="G36" s="54" t="s">
        <v>376</v>
      </c>
      <c r="H36" s="54" t="s">
        <v>334</v>
      </c>
      <c r="I36" s="126" t="s">
        <v>4666</v>
      </c>
      <c r="J36" s="72">
        <v>1.2100000000000148</v>
      </c>
      <c r="K36" s="70" t="s">
        <v>141</v>
      </c>
      <c r="L36" s="71">
        <v>4.7500000000000001E-2</v>
      </c>
      <c r="M36" s="71">
        <v>2.489999999999977E-2</v>
      </c>
      <c r="N36" s="72">
        <v>8371334.8575480012</v>
      </c>
      <c r="O36" s="79">
        <v>140.54</v>
      </c>
      <c r="P36" s="126" t="s">
        <v>4666</v>
      </c>
      <c r="Q36" s="72">
        <v>11765.074252622999</v>
      </c>
      <c r="R36" s="73">
        <v>5.8404038177542125E-3</v>
      </c>
      <c r="S36" s="73">
        <f t="shared" si="0"/>
        <v>1.7799854950150185E-3</v>
      </c>
      <c r="T36" s="73">
        <f>Q36/'סכום נכסי הקרן'!$C$41</f>
        <v>9.7626797593933082E-5</v>
      </c>
    </row>
    <row r="37" spans="1:20">
      <c r="A37" s="69" t="s">
        <v>391</v>
      </c>
      <c r="B37" s="54" t="s">
        <v>392</v>
      </c>
      <c r="C37" s="70" t="s">
        <v>128</v>
      </c>
      <c r="D37" s="70" t="s">
        <v>29</v>
      </c>
      <c r="E37" s="54" t="s">
        <v>390</v>
      </c>
      <c r="F37" s="70" t="s">
        <v>355</v>
      </c>
      <c r="G37" s="54" t="s">
        <v>376</v>
      </c>
      <c r="H37" s="54" t="s">
        <v>334</v>
      </c>
      <c r="I37" s="126" t="s">
        <v>4666</v>
      </c>
      <c r="J37" s="72">
        <v>4.0699999999998706</v>
      </c>
      <c r="K37" s="70" t="s">
        <v>141</v>
      </c>
      <c r="L37" s="71">
        <v>5.0000000000000001E-3</v>
      </c>
      <c r="M37" s="71">
        <v>2.7199999999999322E-2</v>
      </c>
      <c r="N37" s="72">
        <v>18367140.777013004</v>
      </c>
      <c r="O37" s="79">
        <v>101.54</v>
      </c>
      <c r="P37" s="126" t="s">
        <v>4666</v>
      </c>
      <c r="Q37" s="72">
        <v>18649.994675848997</v>
      </c>
      <c r="R37" s="73">
        <v>9.7556678268150877E-3</v>
      </c>
      <c r="S37" s="73">
        <f t="shared" si="0"/>
        <v>2.8216328509543744E-3</v>
      </c>
      <c r="T37" s="73">
        <f>Q37/'סכום נכסי הקרן'!$C$41</f>
        <v>1.547579910038485E-4</v>
      </c>
    </row>
    <row r="38" spans="1:20">
      <c r="A38" s="69" t="s">
        <v>393</v>
      </c>
      <c r="B38" s="54" t="s">
        <v>394</v>
      </c>
      <c r="C38" s="70" t="s">
        <v>128</v>
      </c>
      <c r="D38" s="70" t="s">
        <v>29</v>
      </c>
      <c r="E38" s="54" t="s">
        <v>390</v>
      </c>
      <c r="F38" s="70" t="s">
        <v>355</v>
      </c>
      <c r="G38" s="54" t="s">
        <v>376</v>
      </c>
      <c r="H38" s="54" t="s">
        <v>334</v>
      </c>
      <c r="I38" s="126" t="s">
        <v>4666</v>
      </c>
      <c r="J38" s="72">
        <v>5.8900000000001338</v>
      </c>
      <c r="K38" s="70" t="s">
        <v>141</v>
      </c>
      <c r="L38" s="71">
        <v>5.8999999999999999E-3</v>
      </c>
      <c r="M38" s="71">
        <v>3.0300000000001225E-2</v>
      </c>
      <c r="N38" s="72">
        <v>55632794.321773998</v>
      </c>
      <c r="O38" s="79">
        <v>93.79</v>
      </c>
      <c r="P38" s="126" t="s">
        <v>4666</v>
      </c>
      <c r="Q38" s="72">
        <v>52177.997963554</v>
      </c>
      <c r="R38" s="73">
        <v>5.0603099269847504E-2</v>
      </c>
      <c r="S38" s="73">
        <f t="shared" si="0"/>
        <v>7.8942195807512865E-3</v>
      </c>
      <c r="T38" s="73">
        <f>Q38/'סכום נכסי הקרן'!$C$41</f>
        <v>4.3297396486119492E-4</v>
      </c>
    </row>
    <row r="39" spans="1:20">
      <c r="A39" s="69" t="s">
        <v>395</v>
      </c>
      <c r="B39" s="54" t="s">
        <v>396</v>
      </c>
      <c r="C39" s="70" t="s">
        <v>128</v>
      </c>
      <c r="D39" s="70" t="s">
        <v>29</v>
      </c>
      <c r="E39" s="54" t="s">
        <v>397</v>
      </c>
      <c r="F39" s="70" t="s">
        <v>398</v>
      </c>
      <c r="G39" s="54" t="s">
        <v>368</v>
      </c>
      <c r="H39" s="54" t="s">
        <v>139</v>
      </c>
      <c r="I39" s="126" t="s">
        <v>4666</v>
      </c>
      <c r="J39" s="72">
        <v>5.0400000000002523</v>
      </c>
      <c r="K39" s="70" t="s">
        <v>141</v>
      </c>
      <c r="L39" s="71">
        <v>4.4000000000000003E-3</v>
      </c>
      <c r="M39" s="71">
        <v>2.4700000000000964E-2</v>
      </c>
      <c r="N39" s="72">
        <v>11380128.032120001</v>
      </c>
      <c r="O39" s="79">
        <v>100.57</v>
      </c>
      <c r="P39" s="126" t="s">
        <v>4666</v>
      </c>
      <c r="Q39" s="72">
        <v>11444.994752352997</v>
      </c>
      <c r="R39" s="73">
        <v>1.2761299849270337E-2</v>
      </c>
      <c r="S39" s="73">
        <f t="shared" si="0"/>
        <v>1.7315593775508438E-3</v>
      </c>
      <c r="T39" s="73">
        <f>Q39/'סכום נכסי הקרן'!$C$41</f>
        <v>9.4970772148121735E-5</v>
      </c>
    </row>
    <row r="40" spans="1:20">
      <c r="A40" s="69" t="s">
        <v>399</v>
      </c>
      <c r="B40" s="54" t="s">
        <v>400</v>
      </c>
      <c r="C40" s="70" t="s">
        <v>128</v>
      </c>
      <c r="D40" s="70" t="s">
        <v>29</v>
      </c>
      <c r="E40" s="54" t="s">
        <v>401</v>
      </c>
      <c r="F40" s="70" t="s">
        <v>355</v>
      </c>
      <c r="G40" s="54" t="s">
        <v>368</v>
      </c>
      <c r="H40" s="54" t="s">
        <v>139</v>
      </c>
      <c r="I40" s="126" t="s">
        <v>4666</v>
      </c>
      <c r="J40" s="72">
        <v>2.8399999999999359</v>
      </c>
      <c r="K40" s="70" t="s">
        <v>141</v>
      </c>
      <c r="L40" s="71">
        <v>1.5800000000000002E-2</v>
      </c>
      <c r="M40" s="71">
        <v>2.1999999999999322E-2</v>
      </c>
      <c r="N40" s="72">
        <v>21459951.525374003</v>
      </c>
      <c r="O40" s="79">
        <v>110.84</v>
      </c>
      <c r="P40" s="126" t="s">
        <v>4666</v>
      </c>
      <c r="Q40" s="72">
        <v>23786.210923603001</v>
      </c>
      <c r="R40" s="73">
        <v>4.6135361015065372E-2</v>
      </c>
      <c r="S40" s="73">
        <f t="shared" si="0"/>
        <v>3.5987117051931661E-3</v>
      </c>
      <c r="T40" s="73">
        <f>Q40/'סכום נכסי הקרן'!$C$41</f>
        <v>1.9737840573742806E-4</v>
      </c>
    </row>
    <row r="41" spans="1:20">
      <c r="A41" s="69" t="s">
        <v>402</v>
      </c>
      <c r="B41" s="54" t="s">
        <v>403</v>
      </c>
      <c r="C41" s="70" t="s">
        <v>128</v>
      </c>
      <c r="D41" s="70" t="s">
        <v>29</v>
      </c>
      <c r="E41" s="54" t="s">
        <v>401</v>
      </c>
      <c r="F41" s="70" t="s">
        <v>355</v>
      </c>
      <c r="G41" s="54" t="s">
        <v>368</v>
      </c>
      <c r="H41" s="54" t="s">
        <v>139</v>
      </c>
      <c r="I41" s="126" t="s">
        <v>4666</v>
      </c>
      <c r="J41" s="72">
        <v>5.4800000000005458</v>
      </c>
      <c r="K41" s="70" t="s">
        <v>141</v>
      </c>
      <c r="L41" s="71">
        <v>8.3999999999999995E-3</v>
      </c>
      <c r="M41" s="71">
        <v>2.5500000000002007E-2</v>
      </c>
      <c r="N41" s="72">
        <v>16701639.490491997</v>
      </c>
      <c r="O41" s="79">
        <v>100.94</v>
      </c>
      <c r="P41" s="126" t="s">
        <v>4666</v>
      </c>
      <c r="Q41" s="72">
        <v>16858.633618612006</v>
      </c>
      <c r="R41" s="73">
        <v>2.1039119936827663E-2</v>
      </c>
      <c r="S41" s="73">
        <f t="shared" si="0"/>
        <v>2.5506106177112884E-3</v>
      </c>
      <c r="T41" s="73">
        <f>Q41/'סכום נכסי הקרן'!$C$41</f>
        <v>1.3989324475598361E-4</v>
      </c>
    </row>
    <row r="42" spans="1:20">
      <c r="A42" s="69" t="s">
        <v>404</v>
      </c>
      <c r="B42" s="54" t="s">
        <v>405</v>
      </c>
      <c r="C42" s="70" t="s">
        <v>128</v>
      </c>
      <c r="D42" s="70" t="s">
        <v>29</v>
      </c>
      <c r="E42" s="54" t="s">
        <v>406</v>
      </c>
      <c r="F42" s="70" t="s">
        <v>326</v>
      </c>
      <c r="G42" s="54" t="s">
        <v>376</v>
      </c>
      <c r="H42" s="54" t="s">
        <v>334</v>
      </c>
      <c r="I42" s="126" t="s">
        <v>4666</v>
      </c>
      <c r="J42" s="72">
        <v>4.2999999999997272</v>
      </c>
      <c r="K42" s="70" t="s">
        <v>141</v>
      </c>
      <c r="L42" s="71">
        <v>2.7799999999999998E-2</v>
      </c>
      <c r="M42" s="71">
        <v>3.0999999999997647E-2</v>
      </c>
      <c r="N42" s="72">
        <v>291.592015</v>
      </c>
      <c r="O42" s="79">
        <v>5529999</v>
      </c>
      <c r="P42" s="126" t="s">
        <v>4666</v>
      </c>
      <c r="Q42" s="72">
        <v>16125.035491197998</v>
      </c>
      <c r="R42" s="73">
        <v>6.9725493782879011E-2</v>
      </c>
      <c r="S42" s="73">
        <f t="shared" si="0"/>
        <v>2.4396216007336871E-3</v>
      </c>
      <c r="T42" s="73">
        <f>Q42/'סכום נכסי הקרן'!$C$41</f>
        <v>1.3380583431024261E-4</v>
      </c>
    </row>
    <row r="43" spans="1:20">
      <c r="A43" s="69" t="s">
        <v>407</v>
      </c>
      <c r="B43" s="54" t="s">
        <v>408</v>
      </c>
      <c r="C43" s="70" t="s">
        <v>128</v>
      </c>
      <c r="D43" s="70" t="s">
        <v>29</v>
      </c>
      <c r="E43" s="54" t="s">
        <v>406</v>
      </c>
      <c r="F43" s="70" t="s">
        <v>326</v>
      </c>
      <c r="G43" s="54" t="s">
        <v>376</v>
      </c>
      <c r="H43" s="54" t="s">
        <v>334</v>
      </c>
      <c r="I43" s="126" t="s">
        <v>4666</v>
      </c>
      <c r="J43" s="72">
        <v>1.1400000000000121</v>
      </c>
      <c r="K43" s="70" t="s">
        <v>141</v>
      </c>
      <c r="L43" s="71">
        <v>2.4199999999999999E-2</v>
      </c>
      <c r="M43" s="71">
        <v>3.3299999999999816E-2</v>
      </c>
      <c r="N43" s="72">
        <v>1120.1610640000001</v>
      </c>
      <c r="O43" s="79">
        <v>5626366</v>
      </c>
      <c r="P43" s="126" t="s">
        <v>4666</v>
      </c>
      <c r="Q43" s="72">
        <v>63024.357282573008</v>
      </c>
      <c r="R43" s="73">
        <v>3.8863444610207132E-2</v>
      </c>
      <c r="S43" s="73">
        <f t="shared" si="0"/>
        <v>9.5352089911896008E-3</v>
      </c>
      <c r="T43" s="73">
        <f>Q43/'סכום נכסי הקרן'!$C$41</f>
        <v>5.2297724942464423E-4</v>
      </c>
    </row>
    <row r="44" spans="1:20">
      <c r="A44" s="69" t="s">
        <v>409</v>
      </c>
      <c r="B44" s="54" t="s">
        <v>410</v>
      </c>
      <c r="C44" s="70" t="s">
        <v>128</v>
      </c>
      <c r="D44" s="70" t="s">
        <v>29</v>
      </c>
      <c r="E44" s="54" t="s">
        <v>406</v>
      </c>
      <c r="F44" s="70" t="s">
        <v>326</v>
      </c>
      <c r="G44" s="54" t="s">
        <v>376</v>
      </c>
      <c r="H44" s="54" t="s">
        <v>334</v>
      </c>
      <c r="I44" s="126" t="s">
        <v>4666</v>
      </c>
      <c r="J44" s="72">
        <v>0.74999999999991684</v>
      </c>
      <c r="K44" s="70" t="s">
        <v>141</v>
      </c>
      <c r="L44" s="71">
        <v>1.95E-2</v>
      </c>
      <c r="M44" s="71">
        <v>3.409999999999766E-2</v>
      </c>
      <c r="N44" s="72">
        <v>275.52001600000006</v>
      </c>
      <c r="O44" s="79">
        <v>5456707</v>
      </c>
      <c r="P44" s="126" t="s">
        <v>4666</v>
      </c>
      <c r="Q44" s="72">
        <v>15034.320303211001</v>
      </c>
      <c r="R44" s="73">
        <v>1.1101173133486445E-2</v>
      </c>
      <c r="S44" s="73">
        <f t="shared" si="0"/>
        <v>2.2746029045383285E-3</v>
      </c>
      <c r="T44" s="73">
        <f>Q44/'סכום נכסי הקרן'!$C$41</f>
        <v>1.2475506007764522E-4</v>
      </c>
    </row>
    <row r="45" spans="1:20">
      <c r="A45" s="69" t="s">
        <v>411</v>
      </c>
      <c r="B45" s="54" t="s">
        <v>412</v>
      </c>
      <c r="C45" s="70" t="s">
        <v>128</v>
      </c>
      <c r="D45" s="70" t="s">
        <v>29</v>
      </c>
      <c r="E45" s="54" t="s">
        <v>406</v>
      </c>
      <c r="F45" s="70" t="s">
        <v>326</v>
      </c>
      <c r="G45" s="54" t="s">
        <v>368</v>
      </c>
      <c r="H45" s="54" t="s">
        <v>139</v>
      </c>
      <c r="I45" s="126" t="s">
        <v>4666</v>
      </c>
      <c r="J45" s="72">
        <v>4.089999999999919</v>
      </c>
      <c r="K45" s="70" t="s">
        <v>141</v>
      </c>
      <c r="L45" s="71">
        <v>1.4999999999999999E-2</v>
      </c>
      <c r="M45" s="71">
        <v>3.0300000000000153E-2</v>
      </c>
      <c r="N45" s="72">
        <v>947.10005200000012</v>
      </c>
      <c r="O45" s="79">
        <v>5115050</v>
      </c>
      <c r="P45" s="126" t="s">
        <v>4666</v>
      </c>
      <c r="Q45" s="72">
        <v>48444.643228176996</v>
      </c>
      <c r="R45" s="73">
        <v>3.3731036825984759E-2</v>
      </c>
      <c r="S45" s="73">
        <f t="shared" si="0"/>
        <v>7.3293852980237349E-3</v>
      </c>
      <c r="T45" s="73">
        <f>Q45/'סכום נכסי הקרן'!$C$41</f>
        <v>4.0199452016999429E-4</v>
      </c>
    </row>
    <row r="46" spans="1:20">
      <c r="A46" s="69" t="s">
        <v>413</v>
      </c>
      <c r="B46" s="54" t="s">
        <v>414</v>
      </c>
      <c r="C46" s="70" t="s">
        <v>128</v>
      </c>
      <c r="D46" s="70" t="s">
        <v>29</v>
      </c>
      <c r="E46" s="54" t="s">
        <v>415</v>
      </c>
      <c r="F46" s="70" t="s">
        <v>355</v>
      </c>
      <c r="G46" s="54" t="s">
        <v>368</v>
      </c>
      <c r="H46" s="54" t="s">
        <v>139</v>
      </c>
      <c r="I46" s="126" t="s">
        <v>4666</v>
      </c>
      <c r="J46" s="72">
        <v>2.3999999999987152</v>
      </c>
      <c r="K46" s="70" t="s">
        <v>141</v>
      </c>
      <c r="L46" s="71">
        <v>3.7000000000000005E-2</v>
      </c>
      <c r="M46" s="71">
        <v>2.3599999999978499E-2</v>
      </c>
      <c r="N46" s="72">
        <v>1486410.7094540002</v>
      </c>
      <c r="O46" s="79">
        <v>115.14</v>
      </c>
      <c r="P46" s="126" t="s">
        <v>4666</v>
      </c>
      <c r="Q46" s="72">
        <v>1711.4532985129999</v>
      </c>
      <c r="R46" s="73">
        <v>3.9539461309843864E-3</v>
      </c>
      <c r="S46" s="73">
        <f t="shared" si="0"/>
        <v>2.5893266641046215E-4</v>
      </c>
      <c r="T46" s="73">
        <f>Q46/'סכום נכסי הקרן'!$C$41</f>
        <v>1.4201670229845497E-5</v>
      </c>
    </row>
    <row r="47" spans="1:20">
      <c r="A47" s="69" t="s">
        <v>416</v>
      </c>
      <c r="B47" s="54" t="s">
        <v>417</v>
      </c>
      <c r="C47" s="70" t="s">
        <v>128</v>
      </c>
      <c r="D47" s="70" t="s">
        <v>29</v>
      </c>
      <c r="E47" s="54" t="s">
        <v>415</v>
      </c>
      <c r="F47" s="70" t="s">
        <v>355</v>
      </c>
      <c r="G47" s="54" t="s">
        <v>368</v>
      </c>
      <c r="H47" s="54" t="s">
        <v>139</v>
      </c>
      <c r="I47" s="126" t="s">
        <v>4666</v>
      </c>
      <c r="J47" s="72">
        <v>4.1500000000008832</v>
      </c>
      <c r="K47" s="70" t="s">
        <v>141</v>
      </c>
      <c r="L47" s="71">
        <v>2.81E-2</v>
      </c>
      <c r="M47" s="71">
        <v>2.5900000000007594E-2</v>
      </c>
      <c r="N47" s="72">
        <v>5374955.8599029994</v>
      </c>
      <c r="O47" s="79">
        <v>113.83</v>
      </c>
      <c r="P47" s="126" t="s">
        <v>4666</v>
      </c>
      <c r="Q47" s="72">
        <v>6118.3122418039993</v>
      </c>
      <c r="R47" s="73">
        <v>4.2946517742125214E-3</v>
      </c>
      <c r="S47" s="73">
        <f t="shared" si="0"/>
        <v>9.2566411486573691E-4</v>
      </c>
      <c r="T47" s="73">
        <f>Q47/'סכום נכסי הקרן'!$C$41</f>
        <v>5.0769864942748895E-5</v>
      </c>
    </row>
    <row r="48" spans="1:20">
      <c r="A48" s="69" t="s">
        <v>418</v>
      </c>
      <c r="B48" s="54" t="s">
        <v>419</v>
      </c>
      <c r="C48" s="70" t="s">
        <v>128</v>
      </c>
      <c r="D48" s="70" t="s">
        <v>29</v>
      </c>
      <c r="E48" s="54" t="s">
        <v>415</v>
      </c>
      <c r="F48" s="70" t="s">
        <v>355</v>
      </c>
      <c r="G48" s="54" t="s">
        <v>376</v>
      </c>
      <c r="H48" s="54" t="s">
        <v>334</v>
      </c>
      <c r="I48" s="126" t="s">
        <v>4666</v>
      </c>
      <c r="J48" s="72">
        <v>2.4600000000037165</v>
      </c>
      <c r="K48" s="70" t="s">
        <v>141</v>
      </c>
      <c r="L48" s="71">
        <v>2.4E-2</v>
      </c>
      <c r="M48" s="71">
        <v>2.3300000000036954E-2</v>
      </c>
      <c r="N48" s="72">
        <v>1253037.2362359997</v>
      </c>
      <c r="O48" s="79">
        <v>112.98</v>
      </c>
      <c r="P48" s="126" t="s">
        <v>4666</v>
      </c>
      <c r="Q48" s="72">
        <v>1415.6814613689996</v>
      </c>
      <c r="R48" s="73">
        <v>2.1716265951236846E-3</v>
      </c>
      <c r="S48" s="73">
        <f t="shared" si="0"/>
        <v>2.1418415325654905E-4</v>
      </c>
      <c r="T48" s="73">
        <f>Q48/'סכום נכסי הקרן'!$C$41</f>
        <v>1.1747350209518775E-5</v>
      </c>
    </row>
    <row r="49" spans="1:20">
      <c r="A49" s="69" t="s">
        <v>420</v>
      </c>
      <c r="B49" s="54" t="s">
        <v>421</v>
      </c>
      <c r="C49" s="70" t="s">
        <v>128</v>
      </c>
      <c r="D49" s="70" t="s">
        <v>29</v>
      </c>
      <c r="E49" s="54" t="s">
        <v>415</v>
      </c>
      <c r="F49" s="70" t="s">
        <v>355</v>
      </c>
      <c r="G49" s="54" t="s">
        <v>368</v>
      </c>
      <c r="H49" s="54" t="s">
        <v>139</v>
      </c>
      <c r="I49" s="126" t="s">
        <v>4666</v>
      </c>
      <c r="J49" s="72">
        <v>3.6700000000003365</v>
      </c>
      <c r="K49" s="70" t="s">
        <v>141</v>
      </c>
      <c r="L49" s="71">
        <v>2.6000000000000002E-2</v>
      </c>
      <c r="M49" s="71">
        <v>2.2700000000003991E-2</v>
      </c>
      <c r="N49" s="72">
        <v>19962031.156007998</v>
      </c>
      <c r="O49" s="79">
        <v>113.37</v>
      </c>
      <c r="P49" s="126" t="s">
        <v>4666</v>
      </c>
      <c r="Q49" s="72">
        <v>22630.954651811</v>
      </c>
      <c r="R49" s="73">
        <v>4.0718230683262344E-2</v>
      </c>
      <c r="S49" s="73">
        <f t="shared" si="0"/>
        <v>3.4239283283388779E-3</v>
      </c>
      <c r="T49" s="73">
        <f>Q49/'סכום נכסי הקרן'!$C$41</f>
        <v>1.877920684314638E-4</v>
      </c>
    </row>
    <row r="50" spans="1:20">
      <c r="A50" s="69" t="s">
        <v>422</v>
      </c>
      <c r="B50" s="54" t="s">
        <v>423</v>
      </c>
      <c r="C50" s="70" t="s">
        <v>128</v>
      </c>
      <c r="D50" s="70" t="s">
        <v>29</v>
      </c>
      <c r="E50" s="54" t="s">
        <v>415</v>
      </c>
      <c r="F50" s="70" t="s">
        <v>355</v>
      </c>
      <c r="G50" s="54" t="s">
        <v>368</v>
      </c>
      <c r="H50" s="54" t="s">
        <v>139</v>
      </c>
      <c r="I50" s="126" t="s">
        <v>4666</v>
      </c>
      <c r="J50" s="72">
        <v>6.5700000000000163</v>
      </c>
      <c r="K50" s="70" t="s">
        <v>141</v>
      </c>
      <c r="L50" s="71">
        <v>3.4999999999999996E-3</v>
      </c>
      <c r="M50" s="71">
        <v>3.0700000000000057E-2</v>
      </c>
      <c r="N50" s="72">
        <v>105298045.94018097</v>
      </c>
      <c r="O50" s="79">
        <v>91.16</v>
      </c>
      <c r="P50" s="126" t="s">
        <v>4666</v>
      </c>
      <c r="Q50" s="72">
        <v>95989.70572866399</v>
      </c>
      <c r="R50" s="73">
        <v>3.6156022877738038E-2</v>
      </c>
      <c r="S50" s="73">
        <f t="shared" si="0"/>
        <v>1.4522669402591231E-2</v>
      </c>
      <c r="T50" s="73">
        <f>Q50/'סכום נכסי הקרן'!$C$41</f>
        <v>7.9652430329406516E-4</v>
      </c>
    </row>
    <row r="51" spans="1:20">
      <c r="A51" s="69" t="s">
        <v>424</v>
      </c>
      <c r="B51" s="54" t="s">
        <v>425</v>
      </c>
      <c r="C51" s="70" t="s">
        <v>128</v>
      </c>
      <c r="D51" s="70" t="s">
        <v>29</v>
      </c>
      <c r="E51" s="54" t="s">
        <v>426</v>
      </c>
      <c r="F51" s="70" t="s">
        <v>355</v>
      </c>
      <c r="G51" s="54" t="s">
        <v>376</v>
      </c>
      <c r="H51" s="54" t="s">
        <v>334</v>
      </c>
      <c r="I51" s="126" t="s">
        <v>4666</v>
      </c>
      <c r="J51" s="72">
        <v>3.0100000000001663</v>
      </c>
      <c r="K51" s="70" t="s">
        <v>141</v>
      </c>
      <c r="L51" s="71">
        <v>2.35E-2</v>
      </c>
      <c r="M51" s="71">
        <v>2.2700000000001233E-2</v>
      </c>
      <c r="N51" s="72">
        <v>35644956.657908991</v>
      </c>
      <c r="O51" s="79">
        <v>113.73</v>
      </c>
      <c r="P51" s="126" t="s">
        <v>4666</v>
      </c>
      <c r="Q51" s="72">
        <v>40539.010289026002</v>
      </c>
      <c r="R51" s="73">
        <v>3.7514260601653436E-2</v>
      </c>
      <c r="S51" s="73">
        <f t="shared" si="0"/>
        <v>6.1333102322446631E-3</v>
      </c>
      <c r="T51" s="73">
        <f>Q51/'סכום נכסי הקרן'!$C$41</f>
        <v>3.3639343595836234E-4</v>
      </c>
    </row>
    <row r="52" spans="1:20">
      <c r="A52" s="69" t="s">
        <v>427</v>
      </c>
      <c r="B52" s="54" t="s">
        <v>428</v>
      </c>
      <c r="C52" s="70" t="s">
        <v>128</v>
      </c>
      <c r="D52" s="70" t="s">
        <v>29</v>
      </c>
      <c r="E52" s="54" t="s">
        <v>426</v>
      </c>
      <c r="F52" s="70" t="s">
        <v>355</v>
      </c>
      <c r="G52" s="54" t="s">
        <v>376</v>
      </c>
      <c r="H52" s="54" t="s">
        <v>334</v>
      </c>
      <c r="I52" s="126" t="s">
        <v>4666</v>
      </c>
      <c r="J52" s="72">
        <v>1.490000000000167</v>
      </c>
      <c r="K52" s="70" t="s">
        <v>141</v>
      </c>
      <c r="L52" s="71">
        <v>1.7600000000000001E-2</v>
      </c>
      <c r="M52" s="71">
        <v>2.1300000000002241E-2</v>
      </c>
      <c r="N52" s="72">
        <v>12708800.082878999</v>
      </c>
      <c r="O52" s="79">
        <v>112.57</v>
      </c>
      <c r="P52" s="72">
        <v>301.47892515900003</v>
      </c>
      <c r="Q52" s="72">
        <v>14607.775179644001</v>
      </c>
      <c r="R52" s="73">
        <v>9.7461565858119586E-3</v>
      </c>
      <c r="S52" s="73">
        <f t="shared" si="0"/>
        <v>2.2100691738864051E-3</v>
      </c>
      <c r="T52" s="73">
        <f>Q52/'סכום נכסי הקרן'!$C$41</f>
        <v>1.2121558097628123E-4</v>
      </c>
    </row>
    <row r="53" spans="1:20">
      <c r="A53" s="69" t="s">
        <v>429</v>
      </c>
      <c r="B53" s="54" t="s">
        <v>430</v>
      </c>
      <c r="C53" s="70" t="s">
        <v>128</v>
      </c>
      <c r="D53" s="70" t="s">
        <v>29</v>
      </c>
      <c r="E53" s="54" t="s">
        <v>426</v>
      </c>
      <c r="F53" s="70" t="s">
        <v>355</v>
      </c>
      <c r="G53" s="54" t="s">
        <v>376</v>
      </c>
      <c r="H53" s="54" t="s">
        <v>334</v>
      </c>
      <c r="I53" s="126" t="s">
        <v>4666</v>
      </c>
      <c r="J53" s="72">
        <v>2.2099999999999098</v>
      </c>
      <c r="K53" s="70" t="s">
        <v>141</v>
      </c>
      <c r="L53" s="71">
        <v>2.1499999999999998E-2</v>
      </c>
      <c r="M53" s="71">
        <v>2.2500000000000249E-2</v>
      </c>
      <c r="N53" s="72">
        <v>17784693.169105999</v>
      </c>
      <c r="O53" s="79">
        <v>113.66</v>
      </c>
      <c r="P53" s="126" t="s">
        <v>4666</v>
      </c>
      <c r="Q53" s="72">
        <v>20214.082293141997</v>
      </c>
      <c r="R53" s="73">
        <v>1.4733498771085294E-2</v>
      </c>
      <c r="S53" s="73">
        <f t="shared" si="0"/>
        <v>3.0582699695933359E-3</v>
      </c>
      <c r="T53" s="73">
        <f>Q53/'סכום נכסי הקרן'!$C$41</f>
        <v>1.6773681816242741E-4</v>
      </c>
    </row>
    <row r="54" spans="1:20">
      <c r="A54" s="69" t="s">
        <v>431</v>
      </c>
      <c r="B54" s="54" t="s">
        <v>432</v>
      </c>
      <c r="C54" s="70" t="s">
        <v>128</v>
      </c>
      <c r="D54" s="70" t="s">
        <v>29</v>
      </c>
      <c r="E54" s="54" t="s">
        <v>426</v>
      </c>
      <c r="F54" s="70" t="s">
        <v>355</v>
      </c>
      <c r="G54" s="54" t="s">
        <v>376</v>
      </c>
      <c r="H54" s="54" t="s">
        <v>334</v>
      </c>
      <c r="I54" s="126" t="s">
        <v>4666</v>
      </c>
      <c r="J54" s="72">
        <v>4.3199999999999319</v>
      </c>
      <c r="K54" s="70" t="s">
        <v>141</v>
      </c>
      <c r="L54" s="71">
        <v>2.2499999999999999E-2</v>
      </c>
      <c r="M54" s="71">
        <v>2.6099999999999825E-2</v>
      </c>
      <c r="N54" s="72">
        <v>47586900.896844022</v>
      </c>
      <c r="O54" s="79">
        <v>111.23</v>
      </c>
      <c r="P54" s="72">
        <v>4375.9369961149996</v>
      </c>
      <c r="Q54" s="72">
        <v>57306.846862459002</v>
      </c>
      <c r="R54" s="73">
        <v>4.025493223029878E-2</v>
      </c>
      <c r="S54" s="73">
        <f t="shared" si="0"/>
        <v>8.6701837990934959E-3</v>
      </c>
      <c r="T54" s="73">
        <f>Q54/'סכום נכסי הקרן'!$C$41</f>
        <v>4.7553324520161708E-4</v>
      </c>
    </row>
    <row r="55" spans="1:20">
      <c r="A55" s="69" t="s">
        <v>433</v>
      </c>
      <c r="B55" s="54" t="s">
        <v>434</v>
      </c>
      <c r="C55" s="70" t="s">
        <v>128</v>
      </c>
      <c r="D55" s="70" t="s">
        <v>29</v>
      </c>
      <c r="E55" s="54" t="s">
        <v>426</v>
      </c>
      <c r="F55" s="70" t="s">
        <v>355</v>
      </c>
      <c r="G55" s="54" t="s">
        <v>376</v>
      </c>
      <c r="H55" s="54" t="s">
        <v>334</v>
      </c>
      <c r="I55" s="126" t="s">
        <v>4666</v>
      </c>
      <c r="J55" s="72">
        <v>4.2399999999999443</v>
      </c>
      <c r="K55" s="70" t="s">
        <v>141</v>
      </c>
      <c r="L55" s="71">
        <v>6.5000000000000006E-3</v>
      </c>
      <c r="M55" s="71">
        <v>2.3299999999999502E-2</v>
      </c>
      <c r="N55" s="72">
        <v>17866812.131707996</v>
      </c>
      <c r="O55" s="79">
        <v>103.63</v>
      </c>
      <c r="P55" s="72">
        <v>281.20277242700001</v>
      </c>
      <c r="Q55" s="72">
        <v>18796.580185220999</v>
      </c>
      <c r="R55" s="73">
        <v>3.6252929495114231E-2</v>
      </c>
      <c r="S55" s="73">
        <f t="shared" si="0"/>
        <v>2.8438103633830255E-3</v>
      </c>
      <c r="T55" s="73">
        <f>Q55/'סכום נכסי הקרן'!$C$41</f>
        <v>1.5597436019509892E-4</v>
      </c>
    </row>
    <row r="56" spans="1:20">
      <c r="A56" s="69" t="s">
        <v>435</v>
      </c>
      <c r="B56" s="54" t="s">
        <v>436</v>
      </c>
      <c r="C56" s="70" t="s">
        <v>128</v>
      </c>
      <c r="D56" s="70" t="s">
        <v>29</v>
      </c>
      <c r="E56" s="54" t="s">
        <v>426</v>
      </c>
      <c r="F56" s="70" t="s">
        <v>355</v>
      </c>
      <c r="G56" s="54" t="s">
        <v>376</v>
      </c>
      <c r="H56" s="54" t="s">
        <v>334</v>
      </c>
      <c r="I56" s="126" t="s">
        <v>4666</v>
      </c>
      <c r="J56" s="72">
        <v>5.0100000000245313</v>
      </c>
      <c r="K56" s="70" t="s">
        <v>141</v>
      </c>
      <c r="L56" s="71">
        <v>1.43E-2</v>
      </c>
      <c r="M56" s="71">
        <v>2.6900000000093949E-2</v>
      </c>
      <c r="N56" s="72">
        <v>287226.55667299998</v>
      </c>
      <c r="O56" s="79">
        <v>104.73</v>
      </c>
      <c r="P56" s="72">
        <v>5.7535432540000002</v>
      </c>
      <c r="Q56" s="72">
        <v>306.56591534799998</v>
      </c>
      <c r="R56" s="73">
        <v>7.2936140434378457E-4</v>
      </c>
      <c r="S56" s="73">
        <f t="shared" si="0"/>
        <v>4.6381592743775763E-5</v>
      </c>
      <c r="T56" s="73">
        <f>Q56/'סכום נכסי הקרן'!$C$41</f>
        <v>2.5438894752581269E-6</v>
      </c>
    </row>
    <row r="57" spans="1:20">
      <c r="A57" s="69" t="s">
        <v>437</v>
      </c>
      <c r="B57" s="54" t="s">
        <v>438</v>
      </c>
      <c r="C57" s="70" t="s">
        <v>128</v>
      </c>
      <c r="D57" s="70" t="s">
        <v>29</v>
      </c>
      <c r="E57" s="54" t="s">
        <v>426</v>
      </c>
      <c r="F57" s="70" t="s">
        <v>355</v>
      </c>
      <c r="G57" s="54" t="s">
        <v>376</v>
      </c>
      <c r="H57" s="54" t="s">
        <v>334</v>
      </c>
      <c r="I57" s="126" t="s">
        <v>4666</v>
      </c>
      <c r="J57" s="72">
        <v>5.9100000000000037</v>
      </c>
      <c r="K57" s="70" t="s">
        <v>141</v>
      </c>
      <c r="L57" s="71">
        <v>2.5000000000000001E-3</v>
      </c>
      <c r="M57" s="71">
        <v>2.6900000000000538E-2</v>
      </c>
      <c r="N57" s="72">
        <v>41475247.212470002</v>
      </c>
      <c r="O57" s="79">
        <v>94.78</v>
      </c>
      <c r="P57" s="72">
        <v>1065.6331731819996</v>
      </c>
      <c r="Q57" s="72">
        <v>40375.872477636003</v>
      </c>
      <c r="R57" s="73">
        <v>3.3398975640480069E-2</v>
      </c>
      <c r="S57" s="73">
        <f t="shared" si="0"/>
        <v>6.1086284553406242E-3</v>
      </c>
      <c r="T57" s="73">
        <f>Q57/'סכום נכסי הקרן'!$C$41</f>
        <v>3.3503971546748336E-4</v>
      </c>
    </row>
    <row r="58" spans="1:20">
      <c r="A58" s="69" t="s">
        <v>439</v>
      </c>
      <c r="B58" s="54" t="s">
        <v>440</v>
      </c>
      <c r="C58" s="70" t="s">
        <v>128</v>
      </c>
      <c r="D58" s="70" t="s">
        <v>29</v>
      </c>
      <c r="E58" s="54" t="s">
        <v>426</v>
      </c>
      <c r="F58" s="70" t="s">
        <v>355</v>
      </c>
      <c r="G58" s="54" t="s">
        <v>376</v>
      </c>
      <c r="H58" s="54" t="s">
        <v>334</v>
      </c>
      <c r="I58" s="126" t="s">
        <v>4666</v>
      </c>
      <c r="J58" s="72">
        <v>6.6700000000002113</v>
      </c>
      <c r="K58" s="70" t="s">
        <v>141</v>
      </c>
      <c r="L58" s="71">
        <v>3.61E-2</v>
      </c>
      <c r="M58" s="71">
        <v>3.2700000000001846E-2</v>
      </c>
      <c r="N58" s="72">
        <v>27294283.257992998</v>
      </c>
      <c r="O58" s="79">
        <v>104.73</v>
      </c>
      <c r="P58" s="72">
        <v>790.64032795000003</v>
      </c>
      <c r="Q58" s="72">
        <v>29375.943184942993</v>
      </c>
      <c r="R58" s="73">
        <v>6.0614861724228503E-2</v>
      </c>
      <c r="S58" s="73">
        <f t="shared" si="0"/>
        <v>4.4444048247231542E-3</v>
      </c>
      <c r="T58" s="73">
        <f>Q58/'סכום נכסי הקרן'!$C$41</f>
        <v>2.437621045024786E-4</v>
      </c>
    </row>
    <row r="59" spans="1:20">
      <c r="A59" s="69" t="s">
        <v>441</v>
      </c>
      <c r="B59" s="54" t="s">
        <v>442</v>
      </c>
      <c r="C59" s="70" t="s">
        <v>128</v>
      </c>
      <c r="D59" s="70" t="s">
        <v>29</v>
      </c>
      <c r="E59" s="54" t="s">
        <v>443</v>
      </c>
      <c r="F59" s="70" t="s">
        <v>326</v>
      </c>
      <c r="G59" s="54" t="s">
        <v>368</v>
      </c>
      <c r="H59" s="54" t="s">
        <v>139</v>
      </c>
      <c r="I59" s="126" t="s">
        <v>4666</v>
      </c>
      <c r="J59" s="72">
        <v>5.4299999999999358</v>
      </c>
      <c r="K59" s="70" t="s">
        <v>141</v>
      </c>
      <c r="L59" s="71">
        <v>3.7100000000000001E-2</v>
      </c>
      <c r="M59" s="71">
        <v>3.3399999999999964E-2</v>
      </c>
      <c r="N59" s="72">
        <v>529.51502900000014</v>
      </c>
      <c r="O59" s="79">
        <v>5095555</v>
      </c>
      <c r="P59" s="126" t="s">
        <v>4666</v>
      </c>
      <c r="Q59" s="72">
        <v>26981.727777317999</v>
      </c>
      <c r="R59" s="73">
        <v>6.8920347390342335E-2</v>
      </c>
      <c r="S59" s="73">
        <f t="shared" si="0"/>
        <v>4.082174327404888E-3</v>
      </c>
      <c r="T59" s="73">
        <f>Q59/'סכום נכסי הקרן'!$C$41</f>
        <v>2.2389486202040336E-4</v>
      </c>
    </row>
    <row r="60" spans="1:20">
      <c r="A60" s="69" t="s">
        <v>444</v>
      </c>
      <c r="B60" s="54" t="s">
        <v>445</v>
      </c>
      <c r="C60" s="70" t="s">
        <v>128</v>
      </c>
      <c r="D60" s="70" t="s">
        <v>29</v>
      </c>
      <c r="E60" s="54" t="s">
        <v>443</v>
      </c>
      <c r="F60" s="70" t="s">
        <v>326</v>
      </c>
      <c r="G60" s="54" t="s">
        <v>368</v>
      </c>
      <c r="H60" s="54" t="s">
        <v>139</v>
      </c>
      <c r="I60" s="126" t="s">
        <v>4666</v>
      </c>
      <c r="J60" s="72">
        <v>1.2299999999998652</v>
      </c>
      <c r="K60" s="70" t="s">
        <v>141</v>
      </c>
      <c r="L60" s="71">
        <v>2.0199999999999999E-2</v>
      </c>
      <c r="M60" s="71">
        <v>2.0399999999999193E-2</v>
      </c>
      <c r="N60" s="72">
        <v>656.65603599999997</v>
      </c>
      <c r="O60" s="79">
        <v>5652776</v>
      </c>
      <c r="P60" s="126" t="s">
        <v>4666</v>
      </c>
      <c r="Q60" s="72">
        <v>37119.293637399998</v>
      </c>
      <c r="R60" s="73">
        <v>3.1202472606319788E-2</v>
      </c>
      <c r="S60" s="73">
        <f t="shared" si="0"/>
        <v>5.6159275191182655E-3</v>
      </c>
      <c r="T60" s="73">
        <f>Q60/'סכום נכסי הקרן'!$C$41</f>
        <v>3.0801656572293121E-4</v>
      </c>
    </row>
    <row r="61" spans="1:20">
      <c r="A61" s="69" t="s">
        <v>446</v>
      </c>
      <c r="B61" s="54" t="s">
        <v>447</v>
      </c>
      <c r="C61" s="70" t="s">
        <v>128</v>
      </c>
      <c r="D61" s="70" t="s">
        <v>29</v>
      </c>
      <c r="E61" s="54" t="s">
        <v>443</v>
      </c>
      <c r="F61" s="70" t="s">
        <v>326</v>
      </c>
      <c r="G61" s="54" t="s">
        <v>368</v>
      </c>
      <c r="H61" s="54" t="s">
        <v>139</v>
      </c>
      <c r="I61" s="126" t="s">
        <v>4666</v>
      </c>
      <c r="J61" s="72">
        <v>2.2999999999999363</v>
      </c>
      <c r="K61" s="70" t="s">
        <v>141</v>
      </c>
      <c r="L61" s="71">
        <v>2.5899999999999999E-2</v>
      </c>
      <c r="M61" s="71">
        <v>2.7499999999999879E-2</v>
      </c>
      <c r="N61" s="72">
        <v>1450.7850829999998</v>
      </c>
      <c r="O61" s="79">
        <v>5628861</v>
      </c>
      <c r="P61" s="126" t="s">
        <v>4666</v>
      </c>
      <c r="Q61" s="72">
        <v>81662.675401963992</v>
      </c>
      <c r="R61" s="73">
        <v>6.8682719452729246E-2</v>
      </c>
      <c r="S61" s="73">
        <f t="shared" si="0"/>
        <v>1.2355075248862819E-2</v>
      </c>
      <c r="T61" s="73">
        <f>Q61/'סכום נכסי הקרן'!$C$41</f>
        <v>6.7763834815314937E-4</v>
      </c>
    </row>
    <row r="62" spans="1:20">
      <c r="A62" s="69" t="s">
        <v>448</v>
      </c>
      <c r="B62" s="54" t="s">
        <v>449</v>
      </c>
      <c r="C62" s="70" t="s">
        <v>128</v>
      </c>
      <c r="D62" s="70" t="s">
        <v>29</v>
      </c>
      <c r="E62" s="54" t="s">
        <v>443</v>
      </c>
      <c r="F62" s="70" t="s">
        <v>326</v>
      </c>
      <c r="G62" s="54" t="s">
        <v>368</v>
      </c>
      <c r="H62" s="54" t="s">
        <v>139</v>
      </c>
      <c r="I62" s="126" t="s">
        <v>4666</v>
      </c>
      <c r="J62" s="72">
        <v>2.5399999999999765</v>
      </c>
      <c r="K62" s="70" t="s">
        <v>141</v>
      </c>
      <c r="L62" s="71">
        <v>2.9700000000000001E-2</v>
      </c>
      <c r="M62" s="71">
        <v>3.0899999999999858E-2</v>
      </c>
      <c r="N62" s="72">
        <v>573.42603500000007</v>
      </c>
      <c r="O62" s="79">
        <v>5615315</v>
      </c>
      <c r="P62" s="126" t="s">
        <v>4666</v>
      </c>
      <c r="Q62" s="72">
        <v>32199.677490494003</v>
      </c>
      <c r="R62" s="73">
        <v>4.0959002500000008E-2</v>
      </c>
      <c r="S62" s="73">
        <f t="shared" si="0"/>
        <v>4.8716189669999457E-3</v>
      </c>
      <c r="T62" s="73">
        <f>Q62/'סכום נכסי הקרן'!$C$41</f>
        <v>2.6719350251899456E-4</v>
      </c>
    </row>
    <row r="63" spans="1:20">
      <c r="A63" s="69" t="s">
        <v>450</v>
      </c>
      <c r="B63" s="54" t="s">
        <v>451</v>
      </c>
      <c r="C63" s="70" t="s">
        <v>128</v>
      </c>
      <c r="D63" s="70" t="s">
        <v>29</v>
      </c>
      <c r="E63" s="54" t="s">
        <v>443</v>
      </c>
      <c r="F63" s="70" t="s">
        <v>326</v>
      </c>
      <c r="G63" s="54" t="s">
        <v>368</v>
      </c>
      <c r="H63" s="54" t="s">
        <v>139</v>
      </c>
      <c r="I63" s="126" t="s">
        <v>4666</v>
      </c>
      <c r="J63" s="72">
        <v>4.1100000000000279</v>
      </c>
      <c r="K63" s="70" t="s">
        <v>141</v>
      </c>
      <c r="L63" s="71">
        <v>8.3999999999999995E-3</v>
      </c>
      <c r="M63" s="71">
        <v>2.9100000000001142E-2</v>
      </c>
      <c r="N63" s="72">
        <v>371.09102100000001</v>
      </c>
      <c r="O63" s="79">
        <v>5012995</v>
      </c>
      <c r="P63" s="126" t="s">
        <v>4666</v>
      </c>
      <c r="Q63" s="72">
        <v>18602.774309667999</v>
      </c>
      <c r="R63" s="73">
        <v>4.6660508110147117E-2</v>
      </c>
      <c r="S63" s="73">
        <f t="shared" si="0"/>
        <v>2.8144886914644555E-3</v>
      </c>
      <c r="T63" s="73">
        <f>Q63/'סכום נכסי הקרן'!$C$41</f>
        <v>1.5436615555661909E-4</v>
      </c>
    </row>
    <row r="64" spans="1:20">
      <c r="A64" s="69" t="s">
        <v>452</v>
      </c>
      <c r="B64" s="54" t="s">
        <v>453</v>
      </c>
      <c r="C64" s="70" t="s">
        <v>128</v>
      </c>
      <c r="D64" s="70" t="s">
        <v>29</v>
      </c>
      <c r="E64" s="54" t="s">
        <v>443</v>
      </c>
      <c r="F64" s="70" t="s">
        <v>326</v>
      </c>
      <c r="G64" s="54" t="s">
        <v>368</v>
      </c>
      <c r="H64" s="54" t="s">
        <v>139</v>
      </c>
      <c r="I64" s="126" t="s">
        <v>4666</v>
      </c>
      <c r="J64" s="72">
        <v>4.6200000000001316</v>
      </c>
      <c r="K64" s="70" t="s">
        <v>141</v>
      </c>
      <c r="L64" s="71">
        <v>3.0899999999999997E-2</v>
      </c>
      <c r="M64" s="71">
        <v>3.1600000000000662E-2</v>
      </c>
      <c r="N64" s="72">
        <v>882.81204900000012</v>
      </c>
      <c r="O64" s="79">
        <v>5168240</v>
      </c>
      <c r="P64" s="126" t="s">
        <v>4666</v>
      </c>
      <c r="Q64" s="72">
        <v>45625.84794929999</v>
      </c>
      <c r="R64" s="73">
        <v>4.6463792052631583E-2</v>
      </c>
      <c r="S64" s="73">
        <f t="shared" si="0"/>
        <v>6.9029184009959275E-3</v>
      </c>
      <c r="T64" s="73">
        <f>Q64/'סכום נכסי הקרן'!$C$41</f>
        <v>3.7860410628558498E-4</v>
      </c>
    </row>
    <row r="65" spans="1:20">
      <c r="A65" s="69" t="s">
        <v>454</v>
      </c>
      <c r="B65" s="54" t="s">
        <v>455</v>
      </c>
      <c r="C65" s="70" t="s">
        <v>128</v>
      </c>
      <c r="D65" s="70" t="s">
        <v>29</v>
      </c>
      <c r="E65" s="54" t="s">
        <v>456</v>
      </c>
      <c r="F65" s="70" t="s">
        <v>355</v>
      </c>
      <c r="G65" s="54" t="s">
        <v>376</v>
      </c>
      <c r="H65" s="54" t="s">
        <v>334</v>
      </c>
      <c r="I65" s="126" t="s">
        <v>4666</v>
      </c>
      <c r="J65" s="72">
        <v>2.9699999999998776</v>
      </c>
      <c r="K65" s="70" t="s">
        <v>141</v>
      </c>
      <c r="L65" s="71">
        <v>1.4199999999999999E-2</v>
      </c>
      <c r="M65" s="71">
        <v>2.4899999999999874E-2</v>
      </c>
      <c r="N65" s="72">
        <v>21724940.106139995</v>
      </c>
      <c r="O65" s="79">
        <v>108.25</v>
      </c>
      <c r="P65" s="126" t="s">
        <v>4666</v>
      </c>
      <c r="Q65" s="72">
        <v>23517.246532869998</v>
      </c>
      <c r="R65" s="73">
        <v>1.8400774595163122E-2</v>
      </c>
      <c r="S65" s="73">
        <f t="shared" si="0"/>
        <v>3.5580189986364219E-3</v>
      </c>
      <c r="T65" s="73">
        <f>Q65/'סכום נכסי הקרן'!$C$41</f>
        <v>1.9514653438921177E-4</v>
      </c>
    </row>
    <row r="66" spans="1:20">
      <c r="A66" s="69" t="s">
        <v>457</v>
      </c>
      <c r="B66" s="54" t="s">
        <v>458</v>
      </c>
      <c r="C66" s="70" t="s">
        <v>128</v>
      </c>
      <c r="D66" s="70" t="s">
        <v>29</v>
      </c>
      <c r="E66" s="54" t="s">
        <v>459</v>
      </c>
      <c r="F66" s="70" t="s">
        <v>355</v>
      </c>
      <c r="G66" s="54" t="s">
        <v>376</v>
      </c>
      <c r="H66" s="54" t="s">
        <v>334</v>
      </c>
      <c r="I66" s="126" t="s">
        <v>4666</v>
      </c>
      <c r="J66" s="72">
        <v>0.71000000000198871</v>
      </c>
      <c r="K66" s="70" t="s">
        <v>141</v>
      </c>
      <c r="L66" s="71">
        <v>0.04</v>
      </c>
      <c r="M66" s="71">
        <v>2.590000000000852E-2</v>
      </c>
      <c r="N66" s="72">
        <v>217006.71652100005</v>
      </c>
      <c r="O66" s="79">
        <v>113.55</v>
      </c>
      <c r="P66" s="126" t="s">
        <v>4666</v>
      </c>
      <c r="Q66" s="72">
        <v>246.41112508099999</v>
      </c>
      <c r="R66" s="73">
        <v>2.6655727820596642E-3</v>
      </c>
      <c r="S66" s="73">
        <f t="shared" si="0"/>
        <v>3.7280532110260553E-5</v>
      </c>
      <c r="T66" s="73">
        <f>Q66/'סכום נכסי הקרן'!$C$41</f>
        <v>2.0447239445014813E-6</v>
      </c>
    </row>
    <row r="67" spans="1:20">
      <c r="A67" s="69" t="s">
        <v>460</v>
      </c>
      <c r="B67" s="54" t="s">
        <v>461</v>
      </c>
      <c r="C67" s="70" t="s">
        <v>128</v>
      </c>
      <c r="D67" s="70" t="s">
        <v>29</v>
      </c>
      <c r="E67" s="54" t="s">
        <v>459</v>
      </c>
      <c r="F67" s="70" t="s">
        <v>355</v>
      </c>
      <c r="G67" s="54" t="s">
        <v>376</v>
      </c>
      <c r="H67" s="54" t="s">
        <v>334</v>
      </c>
      <c r="I67" s="126" t="s">
        <v>4666</v>
      </c>
      <c r="J67" s="72">
        <v>2.6799999999999509</v>
      </c>
      <c r="K67" s="70" t="s">
        <v>141</v>
      </c>
      <c r="L67" s="71">
        <v>0.04</v>
      </c>
      <c r="M67" s="71">
        <v>2.3899999999999418E-2</v>
      </c>
      <c r="N67" s="72">
        <v>37935971.461208992</v>
      </c>
      <c r="O67" s="79">
        <v>118.24</v>
      </c>
      <c r="P67" s="126" t="s">
        <v>4666</v>
      </c>
      <c r="Q67" s="72">
        <v>44855.494975140005</v>
      </c>
      <c r="R67" s="73">
        <v>3.722227958686735E-2</v>
      </c>
      <c r="S67" s="73">
        <f t="shared" si="0"/>
        <v>6.7863685951380735E-3</v>
      </c>
      <c r="T67" s="73">
        <f>Q67/'סכום נכסי הקרן'!$C$41</f>
        <v>3.7221170346097605E-4</v>
      </c>
    </row>
    <row r="68" spans="1:20">
      <c r="A68" s="69" t="s">
        <v>462</v>
      </c>
      <c r="B68" s="54" t="s">
        <v>463</v>
      </c>
      <c r="C68" s="70" t="s">
        <v>128</v>
      </c>
      <c r="D68" s="70" t="s">
        <v>29</v>
      </c>
      <c r="E68" s="54" t="s">
        <v>459</v>
      </c>
      <c r="F68" s="70" t="s">
        <v>355</v>
      </c>
      <c r="G68" s="54" t="s">
        <v>376</v>
      </c>
      <c r="H68" s="54" t="s">
        <v>334</v>
      </c>
      <c r="I68" s="126" t="s">
        <v>4666</v>
      </c>
      <c r="J68" s="72">
        <v>4.0299999999999407</v>
      </c>
      <c r="K68" s="70" t="s">
        <v>141</v>
      </c>
      <c r="L68" s="71">
        <v>3.5000000000000003E-2</v>
      </c>
      <c r="M68" s="71">
        <v>2.6099999999999134E-2</v>
      </c>
      <c r="N68" s="72">
        <v>11822118.151963998</v>
      </c>
      <c r="O68" s="79">
        <v>118.48</v>
      </c>
      <c r="P68" s="126" t="s">
        <v>4666</v>
      </c>
      <c r="Q68" s="72">
        <v>14006.846723061002</v>
      </c>
      <c r="R68" s="73">
        <v>1.3409659757925572E-2</v>
      </c>
      <c r="S68" s="73">
        <f t="shared" si="0"/>
        <v>2.1191522860460224E-3</v>
      </c>
      <c r="T68" s="73">
        <f>Q68/'סכום נכסי הקרן'!$C$41</f>
        <v>1.1622906584347759E-4</v>
      </c>
    </row>
    <row r="69" spans="1:20">
      <c r="A69" s="69" t="s">
        <v>464</v>
      </c>
      <c r="B69" s="54" t="s">
        <v>465</v>
      </c>
      <c r="C69" s="70" t="s">
        <v>128</v>
      </c>
      <c r="D69" s="70" t="s">
        <v>29</v>
      </c>
      <c r="E69" s="54" t="s">
        <v>459</v>
      </c>
      <c r="F69" s="70" t="s">
        <v>355</v>
      </c>
      <c r="G69" s="54" t="s">
        <v>376</v>
      </c>
      <c r="H69" s="54" t="s">
        <v>334</v>
      </c>
      <c r="I69" s="126" t="s">
        <v>4666</v>
      </c>
      <c r="J69" s="72">
        <v>6.5899999999996544</v>
      </c>
      <c r="K69" s="70" t="s">
        <v>141</v>
      </c>
      <c r="L69" s="71">
        <v>2.5000000000000001E-2</v>
      </c>
      <c r="M69" s="71">
        <v>2.8999999999998187E-2</v>
      </c>
      <c r="N69" s="72">
        <v>20659379.220131997</v>
      </c>
      <c r="O69" s="79">
        <v>109.47</v>
      </c>
      <c r="P69" s="126" t="s">
        <v>4666</v>
      </c>
      <c r="Q69" s="72">
        <v>22615.822696658997</v>
      </c>
      <c r="R69" s="73">
        <v>2.7727378127229706E-2</v>
      </c>
      <c r="S69" s="73">
        <f t="shared" si="0"/>
        <v>3.4216389538646134E-3</v>
      </c>
      <c r="T69" s="73">
        <f>Q69/'סכום נכסי הקרן'!$C$41</f>
        <v>1.8766650319565617E-4</v>
      </c>
    </row>
    <row r="70" spans="1:20">
      <c r="A70" s="69" t="s">
        <v>466</v>
      </c>
      <c r="B70" s="54" t="s">
        <v>467</v>
      </c>
      <c r="C70" s="70" t="s">
        <v>128</v>
      </c>
      <c r="D70" s="70" t="s">
        <v>29</v>
      </c>
      <c r="E70" s="54" t="s">
        <v>468</v>
      </c>
      <c r="F70" s="70" t="s">
        <v>137</v>
      </c>
      <c r="G70" s="54" t="s">
        <v>376</v>
      </c>
      <c r="H70" s="54" t="s">
        <v>334</v>
      </c>
      <c r="I70" s="126" t="s">
        <v>4666</v>
      </c>
      <c r="J70" s="72">
        <v>1.3199999999998093</v>
      </c>
      <c r="K70" s="70" t="s">
        <v>141</v>
      </c>
      <c r="L70" s="71">
        <v>1.8000000000000002E-2</v>
      </c>
      <c r="M70" s="71">
        <v>2.0899999999998527E-2</v>
      </c>
      <c r="N70" s="72">
        <v>11052464.002057001</v>
      </c>
      <c r="O70" s="79">
        <v>111.63</v>
      </c>
      <c r="P70" s="126" t="s">
        <v>4666</v>
      </c>
      <c r="Q70" s="72">
        <v>12337.865951097996</v>
      </c>
      <c r="R70" s="73">
        <v>1.3607823710732657E-2</v>
      </c>
      <c r="S70" s="73">
        <f t="shared" si="0"/>
        <v>1.8666454593346828E-3</v>
      </c>
      <c r="T70" s="73">
        <f>Q70/'סכום נכסי הקרן'!$C$41</f>
        <v>1.0237983340227374E-4</v>
      </c>
    </row>
    <row r="71" spans="1:20">
      <c r="A71" s="69" t="s">
        <v>469</v>
      </c>
      <c r="B71" s="54" t="s">
        <v>470</v>
      </c>
      <c r="C71" s="70" t="s">
        <v>128</v>
      </c>
      <c r="D71" s="70" t="s">
        <v>29</v>
      </c>
      <c r="E71" s="54" t="s">
        <v>468</v>
      </c>
      <c r="F71" s="70" t="s">
        <v>137</v>
      </c>
      <c r="G71" s="54" t="s">
        <v>376</v>
      </c>
      <c r="H71" s="54" t="s">
        <v>334</v>
      </c>
      <c r="I71" s="126" t="s">
        <v>4666</v>
      </c>
      <c r="J71" s="72">
        <v>3.8399999999996801</v>
      </c>
      <c r="K71" s="70" t="s">
        <v>141</v>
      </c>
      <c r="L71" s="71">
        <v>2.2000000000000002E-2</v>
      </c>
      <c r="M71" s="71">
        <v>2.7899999999997007E-2</v>
      </c>
      <c r="N71" s="72">
        <v>9159046.0094020013</v>
      </c>
      <c r="O71" s="79">
        <v>100.93</v>
      </c>
      <c r="P71" s="126" t="s">
        <v>4666</v>
      </c>
      <c r="Q71" s="72">
        <v>9244.2250697439995</v>
      </c>
      <c r="R71" s="73">
        <v>1.8026545844664007E-2</v>
      </c>
      <c r="S71" s="73">
        <f t="shared" si="0"/>
        <v>1.3985960635250561E-3</v>
      </c>
      <c r="T71" s="73">
        <f>Q71/'סכום נכסי הקרן'!$C$41</f>
        <v>7.6708745768897508E-5</v>
      </c>
    </row>
    <row r="72" spans="1:20">
      <c r="A72" s="69" t="s">
        <v>471</v>
      </c>
      <c r="B72" s="54" t="s">
        <v>472</v>
      </c>
      <c r="C72" s="70" t="s">
        <v>128</v>
      </c>
      <c r="D72" s="70" t="s">
        <v>29</v>
      </c>
      <c r="E72" s="54" t="s">
        <v>473</v>
      </c>
      <c r="F72" s="70" t="s">
        <v>474</v>
      </c>
      <c r="G72" s="54" t="s">
        <v>475</v>
      </c>
      <c r="H72" s="54" t="s">
        <v>334</v>
      </c>
      <c r="I72" s="126" t="s">
        <v>4666</v>
      </c>
      <c r="J72" s="72">
        <v>5.9200000000001101</v>
      </c>
      <c r="K72" s="70" t="s">
        <v>141</v>
      </c>
      <c r="L72" s="71">
        <v>5.1500000000000004E-2</v>
      </c>
      <c r="M72" s="71">
        <v>2.9500000000000113E-2</v>
      </c>
      <c r="N72" s="72">
        <v>53794551.083915003</v>
      </c>
      <c r="O72" s="79">
        <v>153</v>
      </c>
      <c r="P72" s="126" t="s">
        <v>4666</v>
      </c>
      <c r="Q72" s="72">
        <v>82305.658811137997</v>
      </c>
      <c r="R72" s="73">
        <v>1.8524378715894574E-2</v>
      </c>
      <c r="S72" s="73">
        <f t="shared" si="0"/>
        <v>1.2452354799955314E-2</v>
      </c>
      <c r="T72" s="73">
        <f>Q72/'סכום נכסי הקרן'!$C$41</f>
        <v>6.829738360383782E-4</v>
      </c>
    </row>
    <row r="73" spans="1:20">
      <c r="A73" s="69" t="s">
        <v>476</v>
      </c>
      <c r="B73" s="54" t="s">
        <v>477</v>
      </c>
      <c r="C73" s="70" t="s">
        <v>128</v>
      </c>
      <c r="D73" s="70" t="s">
        <v>29</v>
      </c>
      <c r="E73" s="54" t="s">
        <v>478</v>
      </c>
      <c r="F73" s="70" t="s">
        <v>165</v>
      </c>
      <c r="G73" s="54" t="s">
        <v>479</v>
      </c>
      <c r="H73" s="54" t="s">
        <v>139</v>
      </c>
      <c r="I73" s="126" t="s">
        <v>4666</v>
      </c>
      <c r="J73" s="72">
        <v>1.3999999999921682</v>
      </c>
      <c r="K73" s="70" t="s">
        <v>141</v>
      </c>
      <c r="L73" s="71">
        <v>2.2000000000000002E-2</v>
      </c>
      <c r="M73" s="71">
        <v>1.7099999999971124E-2</v>
      </c>
      <c r="N73" s="72">
        <v>181439.07041599997</v>
      </c>
      <c r="O73" s="79">
        <v>112.59</v>
      </c>
      <c r="P73" s="126" t="s">
        <v>4666</v>
      </c>
      <c r="Q73" s="72">
        <v>204.28224982899999</v>
      </c>
      <c r="R73" s="73">
        <v>3.4297834258360083E-4</v>
      </c>
      <c r="S73" s="73">
        <f t="shared" si="0"/>
        <v>3.0906684800870339E-5</v>
      </c>
      <c r="T73" s="73">
        <f>Q73/'סכום נכסי הקרן'!$C$41</f>
        <v>1.6951377805068005E-6</v>
      </c>
    </row>
    <row r="74" spans="1:20">
      <c r="A74" s="69" t="s">
        <v>480</v>
      </c>
      <c r="B74" s="54" t="s">
        <v>481</v>
      </c>
      <c r="C74" s="70" t="s">
        <v>128</v>
      </c>
      <c r="D74" s="70" t="s">
        <v>29</v>
      </c>
      <c r="E74" s="54" t="s">
        <v>478</v>
      </c>
      <c r="F74" s="70" t="s">
        <v>165</v>
      </c>
      <c r="G74" s="54" t="s">
        <v>479</v>
      </c>
      <c r="H74" s="54" t="s">
        <v>139</v>
      </c>
      <c r="I74" s="126" t="s">
        <v>4666</v>
      </c>
      <c r="J74" s="72">
        <v>4.2400000000041871</v>
      </c>
      <c r="K74" s="70" t="s">
        <v>141</v>
      </c>
      <c r="L74" s="71">
        <v>1.7000000000000001E-2</v>
      </c>
      <c r="M74" s="71">
        <v>2.2299999999939365E-2</v>
      </c>
      <c r="N74" s="72">
        <v>257598.07899999994</v>
      </c>
      <c r="O74" s="79">
        <v>107.55</v>
      </c>
      <c r="P74" s="126" t="s">
        <v>4666</v>
      </c>
      <c r="Q74" s="72">
        <v>277.04673911600003</v>
      </c>
      <c r="R74" s="73">
        <v>2.0295458620906996E-4</v>
      </c>
      <c r="S74" s="73">
        <f t="shared" ref="S74:S137" si="1">IFERROR(Q74/$Q$9,0)</f>
        <v>4.1915517614157483E-5</v>
      </c>
      <c r="T74" s="73">
        <f>Q74/'סכום נכסי הקרן'!$C$41</f>
        <v>2.2989388203569396E-6</v>
      </c>
    </row>
    <row r="75" spans="1:20">
      <c r="A75" s="69" t="s">
        <v>482</v>
      </c>
      <c r="B75" s="54" t="s">
        <v>483</v>
      </c>
      <c r="C75" s="70" t="s">
        <v>128</v>
      </c>
      <c r="D75" s="70" t="s">
        <v>29</v>
      </c>
      <c r="E75" s="54" t="s">
        <v>478</v>
      </c>
      <c r="F75" s="70" t="s">
        <v>165</v>
      </c>
      <c r="G75" s="54" t="s">
        <v>479</v>
      </c>
      <c r="H75" s="54" t="s">
        <v>139</v>
      </c>
      <c r="I75" s="126" t="s">
        <v>4666</v>
      </c>
      <c r="J75" s="72">
        <v>9.0999999999979657</v>
      </c>
      <c r="K75" s="70" t="s">
        <v>141</v>
      </c>
      <c r="L75" s="71">
        <v>5.7999999999999996E-3</v>
      </c>
      <c r="M75" s="71">
        <v>2.8099999999990577E-2</v>
      </c>
      <c r="N75" s="72">
        <v>4850056.6314120004</v>
      </c>
      <c r="O75" s="79">
        <v>89.1</v>
      </c>
      <c r="P75" s="126" t="s">
        <v>4666</v>
      </c>
      <c r="Q75" s="72">
        <v>4321.4006002679989</v>
      </c>
      <c r="R75" s="73">
        <v>1.0138862394064758E-2</v>
      </c>
      <c r="S75" s="73">
        <f t="shared" si="1"/>
        <v>6.5380211135610217E-4</v>
      </c>
      <c r="T75" s="73">
        <f>Q75/'סכום נכסי הקרן'!$C$41</f>
        <v>3.5859059846613942E-5</v>
      </c>
    </row>
    <row r="76" spans="1:20">
      <c r="A76" s="69" t="s">
        <v>484</v>
      </c>
      <c r="B76" s="54" t="s">
        <v>485</v>
      </c>
      <c r="C76" s="70" t="s">
        <v>128</v>
      </c>
      <c r="D76" s="70" t="s">
        <v>29</v>
      </c>
      <c r="E76" s="54" t="s">
        <v>383</v>
      </c>
      <c r="F76" s="70" t="s">
        <v>355</v>
      </c>
      <c r="G76" s="54" t="s">
        <v>479</v>
      </c>
      <c r="H76" s="54" t="s">
        <v>139</v>
      </c>
      <c r="I76" s="126" t="s">
        <v>4666</v>
      </c>
      <c r="J76" s="72">
        <v>1.9299999999997408</v>
      </c>
      <c r="K76" s="70" t="s">
        <v>141</v>
      </c>
      <c r="L76" s="71">
        <v>1.95E-2</v>
      </c>
      <c r="M76" s="71">
        <v>2.5099999999997617E-2</v>
      </c>
      <c r="N76" s="72">
        <v>11410852.216102999</v>
      </c>
      <c r="O76" s="79">
        <v>111.32</v>
      </c>
      <c r="P76" s="126" t="s">
        <v>4666</v>
      </c>
      <c r="Q76" s="72">
        <v>12702.560655552998</v>
      </c>
      <c r="R76" s="73">
        <v>2.259322502179905E-2</v>
      </c>
      <c r="S76" s="73">
        <f t="shared" si="1"/>
        <v>1.9218215908320224E-3</v>
      </c>
      <c r="T76" s="73">
        <f>Q76/'סכום נכסי הקרן'!$C$41</f>
        <v>1.054060766142509E-4</v>
      </c>
    </row>
    <row r="77" spans="1:20">
      <c r="A77" s="69" t="s">
        <v>486</v>
      </c>
      <c r="B77" s="54" t="s">
        <v>487</v>
      </c>
      <c r="C77" s="70" t="s">
        <v>128</v>
      </c>
      <c r="D77" s="70" t="s">
        <v>29</v>
      </c>
      <c r="E77" s="54" t="s">
        <v>383</v>
      </c>
      <c r="F77" s="70" t="s">
        <v>355</v>
      </c>
      <c r="G77" s="54" t="s">
        <v>479</v>
      </c>
      <c r="H77" s="54" t="s">
        <v>139</v>
      </c>
      <c r="I77" s="126" t="s">
        <v>4666</v>
      </c>
      <c r="J77" s="72">
        <v>4.9000000000012029</v>
      </c>
      <c r="K77" s="70" t="s">
        <v>141</v>
      </c>
      <c r="L77" s="71">
        <v>1.1699999999999999E-2</v>
      </c>
      <c r="M77" s="71">
        <v>3.3900000000010581E-2</v>
      </c>
      <c r="N77" s="72">
        <v>3413615.2841830002</v>
      </c>
      <c r="O77" s="79">
        <v>100.03</v>
      </c>
      <c r="P77" s="126" t="s">
        <v>4666</v>
      </c>
      <c r="Q77" s="72">
        <v>3414.6393808009993</v>
      </c>
      <c r="R77" s="73">
        <v>4.7321895524865343E-3</v>
      </c>
      <c r="S77" s="73">
        <f t="shared" si="1"/>
        <v>5.1661455236270721E-4</v>
      </c>
      <c r="T77" s="73">
        <f>Q77/'סכום נכסי הקרן'!$C$41</f>
        <v>2.8334738950874889E-5</v>
      </c>
    </row>
    <row r="78" spans="1:20">
      <c r="A78" s="69" t="s">
        <v>488</v>
      </c>
      <c r="B78" s="54" t="s">
        <v>489</v>
      </c>
      <c r="C78" s="70" t="s">
        <v>128</v>
      </c>
      <c r="D78" s="70" t="s">
        <v>29</v>
      </c>
      <c r="E78" s="54" t="s">
        <v>383</v>
      </c>
      <c r="F78" s="70" t="s">
        <v>355</v>
      </c>
      <c r="G78" s="54" t="s">
        <v>479</v>
      </c>
      <c r="H78" s="54" t="s">
        <v>139</v>
      </c>
      <c r="I78" s="126" t="s">
        <v>4666</v>
      </c>
      <c r="J78" s="72">
        <v>3.2500000000005396</v>
      </c>
      <c r="K78" s="70" t="s">
        <v>141</v>
      </c>
      <c r="L78" s="71">
        <v>3.3500000000000002E-2</v>
      </c>
      <c r="M78" s="71">
        <v>2.8100000000003966E-2</v>
      </c>
      <c r="N78" s="72">
        <v>11750053.582414003</v>
      </c>
      <c r="O78" s="79">
        <v>114.41</v>
      </c>
      <c r="P78" s="126" t="s">
        <v>4666</v>
      </c>
      <c r="Q78" s="72">
        <v>13443.236572307</v>
      </c>
      <c r="R78" s="73">
        <v>1.7631349023452803E-2</v>
      </c>
      <c r="S78" s="73">
        <f t="shared" si="1"/>
        <v>2.0338814350812115E-3</v>
      </c>
      <c r="T78" s="73">
        <f>Q78/'סכום נכסי הקרן'!$C$41</f>
        <v>1.1155221868313946E-4</v>
      </c>
    </row>
    <row r="79" spans="1:20">
      <c r="A79" s="69" t="s">
        <v>490</v>
      </c>
      <c r="B79" s="54" t="s">
        <v>491</v>
      </c>
      <c r="C79" s="70" t="s">
        <v>128</v>
      </c>
      <c r="D79" s="70" t="s">
        <v>29</v>
      </c>
      <c r="E79" s="54" t="s">
        <v>383</v>
      </c>
      <c r="F79" s="70" t="s">
        <v>355</v>
      </c>
      <c r="G79" s="54" t="s">
        <v>479</v>
      </c>
      <c r="H79" s="54" t="s">
        <v>139</v>
      </c>
      <c r="I79" s="126" t="s">
        <v>4666</v>
      </c>
      <c r="J79" s="72">
        <v>4.9299999999999127</v>
      </c>
      <c r="K79" s="70" t="s">
        <v>141</v>
      </c>
      <c r="L79" s="71">
        <v>1.3300000000000001E-2</v>
      </c>
      <c r="M79" s="71">
        <v>3.3799999999999178E-2</v>
      </c>
      <c r="N79" s="72">
        <v>51985891.081780002</v>
      </c>
      <c r="O79" s="79">
        <v>101.09</v>
      </c>
      <c r="P79" s="126" t="s">
        <v>4666</v>
      </c>
      <c r="Q79" s="72">
        <v>52552.534890405994</v>
      </c>
      <c r="R79" s="73">
        <v>4.3777592489920004E-2</v>
      </c>
      <c r="S79" s="73">
        <f t="shared" si="1"/>
        <v>7.9508847817376226E-3</v>
      </c>
      <c r="T79" s="73">
        <f>Q79/'סכום נכסי הקרן'!$C$41</f>
        <v>4.360818790115099E-4</v>
      </c>
    </row>
    <row r="80" spans="1:20">
      <c r="A80" s="69" t="s">
        <v>492</v>
      </c>
      <c r="B80" s="54" t="s">
        <v>493</v>
      </c>
      <c r="C80" s="70" t="s">
        <v>128</v>
      </c>
      <c r="D80" s="70" t="s">
        <v>29</v>
      </c>
      <c r="E80" s="54" t="s">
        <v>383</v>
      </c>
      <c r="F80" s="70" t="s">
        <v>355</v>
      </c>
      <c r="G80" s="54" t="s">
        <v>475</v>
      </c>
      <c r="H80" s="54" t="s">
        <v>334</v>
      </c>
      <c r="I80" s="126" t="s">
        <v>4666</v>
      </c>
      <c r="J80" s="72">
        <v>5.6000000000000147</v>
      </c>
      <c r="K80" s="70" t="s">
        <v>141</v>
      </c>
      <c r="L80" s="71">
        <v>1.8700000000000001E-2</v>
      </c>
      <c r="M80" s="71">
        <v>3.5199999999999163E-2</v>
      </c>
      <c r="N80" s="72">
        <v>28384889.227998</v>
      </c>
      <c r="O80" s="79">
        <v>97.98</v>
      </c>
      <c r="P80" s="126" t="s">
        <v>4666</v>
      </c>
      <c r="Q80" s="72">
        <v>27811.514301716004</v>
      </c>
      <c r="R80" s="73">
        <v>5.0764818257303251E-2</v>
      </c>
      <c r="S80" s="73">
        <f t="shared" si="1"/>
        <v>4.2077160745857926E-3</v>
      </c>
      <c r="T80" s="73">
        <f>Q80/'סכום נכסי הקרן'!$C$41</f>
        <v>2.3078044551304611E-4</v>
      </c>
    </row>
    <row r="81" spans="1:20">
      <c r="A81" s="69" t="s">
        <v>494</v>
      </c>
      <c r="B81" s="54" t="s">
        <v>495</v>
      </c>
      <c r="C81" s="70" t="s">
        <v>128</v>
      </c>
      <c r="D81" s="70" t="s">
        <v>29</v>
      </c>
      <c r="E81" s="54" t="s">
        <v>496</v>
      </c>
      <c r="F81" s="70" t="s">
        <v>326</v>
      </c>
      <c r="G81" s="54" t="s">
        <v>479</v>
      </c>
      <c r="H81" s="54" t="s">
        <v>139</v>
      </c>
      <c r="I81" s="126" t="s">
        <v>4666</v>
      </c>
      <c r="J81" s="72">
        <v>4.1399999999998407</v>
      </c>
      <c r="K81" s="70" t="s">
        <v>141</v>
      </c>
      <c r="L81" s="71">
        <v>1.09E-2</v>
      </c>
      <c r="M81" s="71">
        <v>3.4599999999999173E-2</v>
      </c>
      <c r="N81" s="72">
        <v>1161.7760629999998</v>
      </c>
      <c r="O81" s="79">
        <v>4925250</v>
      </c>
      <c r="P81" s="126" t="s">
        <v>4666</v>
      </c>
      <c r="Q81" s="72">
        <v>57220.376350358005</v>
      </c>
      <c r="R81" s="73">
        <v>6.397797582465993E-2</v>
      </c>
      <c r="S81" s="73">
        <f t="shared" si="1"/>
        <v>8.6571013268556367E-3</v>
      </c>
      <c r="T81" s="73">
        <f>Q81/'סכום נכסי הקרן'!$C$41</f>
        <v>4.7481571133812741E-4</v>
      </c>
    </row>
    <row r="82" spans="1:20">
      <c r="A82" s="69" t="s">
        <v>497</v>
      </c>
      <c r="B82" s="54" t="s">
        <v>498</v>
      </c>
      <c r="C82" s="70" t="s">
        <v>128</v>
      </c>
      <c r="D82" s="70" t="s">
        <v>29</v>
      </c>
      <c r="E82" s="54" t="s">
        <v>496</v>
      </c>
      <c r="F82" s="70" t="s">
        <v>326</v>
      </c>
      <c r="G82" s="54" t="s">
        <v>479</v>
      </c>
      <c r="H82" s="54" t="s">
        <v>139</v>
      </c>
      <c r="I82" s="126" t="s">
        <v>4666</v>
      </c>
      <c r="J82" s="72">
        <v>4.7700000000001603</v>
      </c>
      <c r="K82" s="70" t="s">
        <v>141</v>
      </c>
      <c r="L82" s="71">
        <v>2.9900000000000003E-2</v>
      </c>
      <c r="M82" s="71">
        <v>3.4400000000001117E-2</v>
      </c>
      <c r="N82" s="72">
        <v>953.41405600000007</v>
      </c>
      <c r="O82" s="79">
        <v>5209470</v>
      </c>
      <c r="P82" s="126" t="s">
        <v>4666</v>
      </c>
      <c r="Q82" s="72">
        <v>49667.820730725995</v>
      </c>
      <c r="R82" s="73">
        <v>5.9588378500000004E-2</v>
      </c>
      <c r="S82" s="73">
        <f t="shared" si="1"/>
        <v>7.5144447515907622E-3</v>
      </c>
      <c r="T82" s="73">
        <f>Q82/'סכום נכסי הקרן'!$C$41</f>
        <v>4.1214446906948218E-4</v>
      </c>
    </row>
    <row r="83" spans="1:20">
      <c r="A83" s="69" t="s">
        <v>499</v>
      </c>
      <c r="B83" s="54" t="s">
        <v>500</v>
      </c>
      <c r="C83" s="70" t="s">
        <v>128</v>
      </c>
      <c r="D83" s="70" t="s">
        <v>29</v>
      </c>
      <c r="E83" s="54" t="s">
        <v>496</v>
      </c>
      <c r="F83" s="70" t="s">
        <v>326</v>
      </c>
      <c r="G83" s="54" t="s">
        <v>479</v>
      </c>
      <c r="H83" s="54" t="s">
        <v>139</v>
      </c>
      <c r="I83" s="126" t="s">
        <v>4666</v>
      </c>
      <c r="J83" s="72">
        <v>2.4099999999998198</v>
      </c>
      <c r="K83" s="70" t="s">
        <v>141</v>
      </c>
      <c r="L83" s="71">
        <v>2.3199999999999998E-2</v>
      </c>
      <c r="M83" s="71">
        <v>2.5500000000002018E-2</v>
      </c>
      <c r="N83" s="72">
        <v>137.18600899999998</v>
      </c>
      <c r="O83" s="79">
        <v>5612952</v>
      </c>
      <c r="P83" s="126" t="s">
        <v>4666</v>
      </c>
      <c r="Q83" s="72">
        <v>7700.1844844789994</v>
      </c>
      <c r="R83" s="73">
        <v>2.2864334833333329E-2</v>
      </c>
      <c r="S83" s="73">
        <f t="shared" si="1"/>
        <v>1.164991941147889E-3</v>
      </c>
      <c r="T83" s="73">
        <f>Q83/'סכום נכסי הקרן'!$C$41</f>
        <v>6.3896269242378595E-5</v>
      </c>
    </row>
    <row r="84" spans="1:20">
      <c r="A84" s="69" t="s">
        <v>501</v>
      </c>
      <c r="B84" s="54" t="s">
        <v>502</v>
      </c>
      <c r="C84" s="70" t="s">
        <v>128</v>
      </c>
      <c r="D84" s="70" t="s">
        <v>29</v>
      </c>
      <c r="E84" s="54" t="s">
        <v>503</v>
      </c>
      <c r="F84" s="70" t="s">
        <v>326</v>
      </c>
      <c r="G84" s="54" t="s">
        <v>479</v>
      </c>
      <c r="H84" s="54" t="s">
        <v>139</v>
      </c>
      <c r="I84" s="126" t="s">
        <v>4666</v>
      </c>
      <c r="J84" s="72">
        <v>1.8099999999999361</v>
      </c>
      <c r="K84" s="70" t="s">
        <v>141</v>
      </c>
      <c r="L84" s="71">
        <v>1.46E-2</v>
      </c>
      <c r="M84" s="71">
        <v>2.4399999999998753E-2</v>
      </c>
      <c r="N84" s="72">
        <v>1306.4240709999999</v>
      </c>
      <c r="O84" s="79">
        <v>5454999</v>
      </c>
      <c r="P84" s="126" t="s">
        <v>4666</v>
      </c>
      <c r="Q84" s="72">
        <v>71265.420972617998</v>
      </c>
      <c r="R84" s="73">
        <v>4.9052831862726687E-2</v>
      </c>
      <c r="S84" s="73">
        <f t="shared" si="1"/>
        <v>1.0782032727002795E-2</v>
      </c>
      <c r="T84" s="73">
        <f>Q84/'סכום נכסי הקרן'!$C$41</f>
        <v>5.9136174403566304E-4</v>
      </c>
    </row>
    <row r="85" spans="1:20">
      <c r="A85" s="69" t="s">
        <v>504</v>
      </c>
      <c r="B85" s="54" t="s">
        <v>505</v>
      </c>
      <c r="C85" s="70" t="s">
        <v>128</v>
      </c>
      <c r="D85" s="70" t="s">
        <v>29</v>
      </c>
      <c r="E85" s="54" t="s">
        <v>503</v>
      </c>
      <c r="F85" s="70" t="s">
        <v>326</v>
      </c>
      <c r="G85" s="54" t="s">
        <v>479</v>
      </c>
      <c r="H85" s="54" t="s">
        <v>139</v>
      </c>
      <c r="I85" s="126" t="s">
        <v>4666</v>
      </c>
      <c r="J85" s="72">
        <v>2.4299999999999997</v>
      </c>
      <c r="K85" s="70" t="s">
        <v>141</v>
      </c>
      <c r="L85" s="71">
        <v>2.4199999999999999E-2</v>
      </c>
      <c r="M85" s="71">
        <v>2.8600000000000118E-2</v>
      </c>
      <c r="N85" s="72">
        <v>1350.3350740000001</v>
      </c>
      <c r="O85" s="79">
        <v>5585000</v>
      </c>
      <c r="P85" s="126" t="s">
        <v>4666</v>
      </c>
      <c r="Q85" s="72">
        <v>75416.215108128017</v>
      </c>
      <c r="R85" s="73">
        <v>4.458905937128517E-2</v>
      </c>
      <c r="S85" s="73">
        <f t="shared" si="1"/>
        <v>1.1410023098789359E-2</v>
      </c>
      <c r="T85" s="73">
        <f>Q85/'סכום נכסי הקרן'!$C$41</f>
        <v>6.258051083715215E-4</v>
      </c>
    </row>
    <row r="86" spans="1:20">
      <c r="A86" s="69" t="s">
        <v>506</v>
      </c>
      <c r="B86" s="54" t="s">
        <v>507</v>
      </c>
      <c r="C86" s="70" t="s">
        <v>128</v>
      </c>
      <c r="D86" s="70" t="s">
        <v>29</v>
      </c>
      <c r="E86" s="54" t="s">
        <v>503</v>
      </c>
      <c r="F86" s="70" t="s">
        <v>326</v>
      </c>
      <c r="G86" s="54" t="s">
        <v>479</v>
      </c>
      <c r="H86" s="54" t="s">
        <v>139</v>
      </c>
      <c r="I86" s="126" t="s">
        <v>4666</v>
      </c>
      <c r="J86" s="72">
        <v>3.8200000000001091</v>
      </c>
      <c r="K86" s="70" t="s">
        <v>141</v>
      </c>
      <c r="L86" s="71">
        <v>2E-3</v>
      </c>
      <c r="M86" s="71">
        <v>3.0600000000000481E-2</v>
      </c>
      <c r="N86" s="72">
        <v>806.18304599999999</v>
      </c>
      <c r="O86" s="79">
        <v>4882000</v>
      </c>
      <c r="P86" s="126" t="s">
        <v>4666</v>
      </c>
      <c r="Q86" s="72">
        <v>39357.856601435</v>
      </c>
      <c r="R86" s="73">
        <v>7.0335285813994064E-2</v>
      </c>
      <c r="S86" s="73">
        <f t="shared" si="1"/>
        <v>5.9546087309917707E-3</v>
      </c>
      <c r="T86" s="73">
        <f>Q86/'סכום נכסי הקרן'!$C$41</f>
        <v>3.2659220143066133E-4</v>
      </c>
    </row>
    <row r="87" spans="1:20">
      <c r="A87" s="69" t="s">
        <v>508</v>
      </c>
      <c r="B87" s="54" t="s">
        <v>509</v>
      </c>
      <c r="C87" s="70" t="s">
        <v>128</v>
      </c>
      <c r="D87" s="70" t="s">
        <v>29</v>
      </c>
      <c r="E87" s="54" t="s">
        <v>503</v>
      </c>
      <c r="F87" s="70" t="s">
        <v>326</v>
      </c>
      <c r="G87" s="54" t="s">
        <v>479</v>
      </c>
      <c r="H87" s="54" t="s">
        <v>139</v>
      </c>
      <c r="I87" s="126" t="s">
        <v>4666</v>
      </c>
      <c r="J87" s="72">
        <v>4.6200000000000587</v>
      </c>
      <c r="K87" s="70" t="s">
        <v>141</v>
      </c>
      <c r="L87" s="71">
        <v>3.1699999999999999E-2</v>
      </c>
      <c r="M87" s="71">
        <v>3.3200000000000493E-2</v>
      </c>
      <c r="N87" s="72">
        <v>1094.0440610000001</v>
      </c>
      <c r="O87" s="79">
        <v>5151111</v>
      </c>
      <c r="P87" s="126" t="s">
        <v>4666</v>
      </c>
      <c r="Q87" s="72">
        <v>56355.422173985004</v>
      </c>
      <c r="R87" s="73">
        <v>6.4774663173475439E-2</v>
      </c>
      <c r="S87" s="73">
        <f t="shared" si="1"/>
        <v>8.5262389238875171E-3</v>
      </c>
      <c r="T87" s="73">
        <f>Q87/'סכום נכסי הקרן'!$C$41</f>
        <v>4.6763830603735186E-4</v>
      </c>
    </row>
    <row r="88" spans="1:20">
      <c r="A88" s="69" t="s">
        <v>510</v>
      </c>
      <c r="B88" s="54" t="s">
        <v>511</v>
      </c>
      <c r="C88" s="70" t="s">
        <v>128</v>
      </c>
      <c r="D88" s="70" t="s">
        <v>29</v>
      </c>
      <c r="E88" s="54" t="s">
        <v>512</v>
      </c>
      <c r="F88" s="70" t="s">
        <v>398</v>
      </c>
      <c r="G88" s="54" t="s">
        <v>475</v>
      </c>
      <c r="H88" s="54" t="s">
        <v>334</v>
      </c>
      <c r="I88" s="126" t="s">
        <v>4666</v>
      </c>
      <c r="J88" s="72">
        <v>0.41000000000003989</v>
      </c>
      <c r="K88" s="70" t="s">
        <v>141</v>
      </c>
      <c r="L88" s="71">
        <v>3.85E-2</v>
      </c>
      <c r="M88" s="71">
        <v>3.4400000000003608E-2</v>
      </c>
      <c r="N88" s="72">
        <v>7770268.9595070016</v>
      </c>
      <c r="O88" s="79">
        <v>115.64</v>
      </c>
      <c r="P88" s="126" t="s">
        <v>4666</v>
      </c>
      <c r="Q88" s="72">
        <v>8985.5390201040027</v>
      </c>
      <c r="R88" s="73">
        <v>3.1081075838028008E-2</v>
      </c>
      <c r="S88" s="73">
        <f t="shared" si="1"/>
        <v>1.3594584086123152E-3</v>
      </c>
      <c r="T88" s="73">
        <f>Q88/'סכום נכסי הקרן'!$C$41</f>
        <v>7.4562164279796603E-5</v>
      </c>
    </row>
    <row r="89" spans="1:20">
      <c r="A89" s="69" t="s">
        <v>513</v>
      </c>
      <c r="B89" s="54" t="s">
        <v>514</v>
      </c>
      <c r="C89" s="70" t="s">
        <v>128</v>
      </c>
      <c r="D89" s="70" t="s">
        <v>29</v>
      </c>
      <c r="E89" s="54" t="s">
        <v>401</v>
      </c>
      <c r="F89" s="70" t="s">
        <v>355</v>
      </c>
      <c r="G89" s="54" t="s">
        <v>479</v>
      </c>
      <c r="H89" s="54" t="s">
        <v>139</v>
      </c>
      <c r="I89" s="126" t="s">
        <v>4666</v>
      </c>
      <c r="J89" s="72">
        <v>3.8999999999998223</v>
      </c>
      <c r="K89" s="70" t="s">
        <v>141</v>
      </c>
      <c r="L89" s="71">
        <v>2.4E-2</v>
      </c>
      <c r="M89" s="71">
        <v>2.5599999999998405E-2</v>
      </c>
      <c r="N89" s="72">
        <v>24170880.347243</v>
      </c>
      <c r="O89" s="79">
        <v>112.91</v>
      </c>
      <c r="P89" s="126" t="s">
        <v>4666</v>
      </c>
      <c r="Q89" s="72">
        <v>27291.340758930997</v>
      </c>
      <c r="R89" s="73">
        <v>2.242715329976197E-2</v>
      </c>
      <c r="S89" s="73">
        <f t="shared" si="1"/>
        <v>4.1290169230830762E-3</v>
      </c>
      <c r="T89" s="73">
        <f>Q89/'סכום נכסי הקרן'!$C$41</f>
        <v>2.2646403610629128E-4</v>
      </c>
    </row>
    <row r="90" spans="1:20">
      <c r="A90" s="69" t="s">
        <v>515</v>
      </c>
      <c r="B90" s="54" t="s">
        <v>516</v>
      </c>
      <c r="C90" s="70" t="s">
        <v>128</v>
      </c>
      <c r="D90" s="70" t="s">
        <v>29</v>
      </c>
      <c r="E90" s="54" t="s">
        <v>401</v>
      </c>
      <c r="F90" s="70" t="s">
        <v>355</v>
      </c>
      <c r="G90" s="54" t="s">
        <v>479</v>
      </c>
      <c r="H90" s="54" t="s">
        <v>139</v>
      </c>
      <c r="I90" s="126" t="s">
        <v>4666</v>
      </c>
      <c r="J90" s="72">
        <v>6.0599999999996417</v>
      </c>
      <c r="K90" s="70" t="s">
        <v>141</v>
      </c>
      <c r="L90" s="71">
        <v>1.4999999999999999E-2</v>
      </c>
      <c r="M90" s="71">
        <v>3.0799999999995938E-2</v>
      </c>
      <c r="N90" s="72">
        <v>14562903.740075998</v>
      </c>
      <c r="O90" s="79">
        <v>98.18</v>
      </c>
      <c r="P90" s="126" t="s">
        <v>4666</v>
      </c>
      <c r="Q90" s="72">
        <v>14297.859479485003</v>
      </c>
      <c r="R90" s="73">
        <v>5.5631185835197196E-2</v>
      </c>
      <c r="S90" s="73">
        <f t="shared" si="1"/>
        <v>2.1631807786994858E-3</v>
      </c>
      <c r="T90" s="73">
        <f>Q90/'סכום נכסי הקרן'!$C$41</f>
        <v>1.1864389492645804E-4</v>
      </c>
    </row>
    <row r="91" spans="1:20">
      <c r="A91" s="69" t="s">
        <v>517</v>
      </c>
      <c r="B91" s="54" t="s">
        <v>518</v>
      </c>
      <c r="C91" s="70" t="s">
        <v>128</v>
      </c>
      <c r="D91" s="70" t="s">
        <v>29</v>
      </c>
      <c r="E91" s="54" t="s">
        <v>519</v>
      </c>
      <c r="F91" s="70" t="s">
        <v>398</v>
      </c>
      <c r="G91" s="54" t="s">
        <v>479</v>
      </c>
      <c r="H91" s="54" t="s">
        <v>139</v>
      </c>
      <c r="I91" s="126" t="s">
        <v>4666</v>
      </c>
      <c r="J91" s="72">
        <v>1.5400000000000595</v>
      </c>
      <c r="K91" s="70" t="s">
        <v>141</v>
      </c>
      <c r="L91" s="71">
        <v>2.4799999999999999E-2</v>
      </c>
      <c r="M91" s="71">
        <v>1.8299999999998425E-2</v>
      </c>
      <c r="N91" s="72">
        <v>9543848.3433459997</v>
      </c>
      <c r="O91" s="79">
        <v>113.92</v>
      </c>
      <c r="P91" s="126" t="s">
        <v>4666</v>
      </c>
      <c r="Q91" s="72">
        <v>10872.352244383997</v>
      </c>
      <c r="R91" s="73">
        <v>2.2536385118206364E-2</v>
      </c>
      <c r="S91" s="73">
        <f t="shared" si="1"/>
        <v>1.6449219848640453E-3</v>
      </c>
      <c r="T91" s="73">
        <f>Q91/'סכום נכסי הקרן'!$C$41</f>
        <v>9.021897432528115E-5</v>
      </c>
    </row>
    <row r="92" spans="1:20">
      <c r="A92" s="69" t="s">
        <v>520</v>
      </c>
      <c r="B92" s="54" t="s">
        <v>521</v>
      </c>
      <c r="C92" s="70" t="s">
        <v>128</v>
      </c>
      <c r="D92" s="70" t="s">
        <v>29</v>
      </c>
      <c r="E92" s="54" t="s">
        <v>522</v>
      </c>
      <c r="F92" s="70" t="s">
        <v>355</v>
      </c>
      <c r="G92" s="54" t="s">
        <v>475</v>
      </c>
      <c r="H92" s="54" t="s">
        <v>334</v>
      </c>
      <c r="I92" s="126" t="s">
        <v>4666</v>
      </c>
      <c r="J92" s="72">
        <v>1.9899999999998035</v>
      </c>
      <c r="K92" s="70" t="s">
        <v>141</v>
      </c>
      <c r="L92" s="71">
        <v>1.3999999999999999E-2</v>
      </c>
      <c r="M92" s="71">
        <v>2.6099999999997698E-2</v>
      </c>
      <c r="N92" s="72">
        <v>14091088.128972</v>
      </c>
      <c r="O92" s="79">
        <v>109.74</v>
      </c>
      <c r="P92" s="126" t="s">
        <v>4666</v>
      </c>
      <c r="Q92" s="72">
        <v>15463.559496096001</v>
      </c>
      <c r="R92" s="73">
        <v>1.397093806164188E-2</v>
      </c>
      <c r="S92" s="73">
        <f t="shared" si="1"/>
        <v>2.339544231794033E-3</v>
      </c>
      <c r="T92" s="73">
        <f>Q92/'סכום נכסי הקרן'!$C$41</f>
        <v>1.2831689461462864E-4</v>
      </c>
    </row>
    <row r="93" spans="1:20">
      <c r="A93" s="69" t="s">
        <v>523</v>
      </c>
      <c r="B93" s="54" t="s">
        <v>524</v>
      </c>
      <c r="C93" s="70" t="s">
        <v>128</v>
      </c>
      <c r="D93" s="70" t="s">
        <v>29</v>
      </c>
      <c r="E93" s="54" t="s">
        <v>325</v>
      </c>
      <c r="F93" s="70" t="s">
        <v>326</v>
      </c>
      <c r="G93" s="54" t="s">
        <v>479</v>
      </c>
      <c r="H93" s="54" t="s">
        <v>139</v>
      </c>
      <c r="I93" s="126" t="s">
        <v>4666</v>
      </c>
      <c r="J93" s="72">
        <v>2.4200000000000723</v>
      </c>
      <c r="K93" s="70" t="s">
        <v>141</v>
      </c>
      <c r="L93" s="71">
        <v>1.89E-2</v>
      </c>
      <c r="M93" s="71">
        <v>2.7600000000000676E-2</v>
      </c>
      <c r="N93" s="72">
        <v>549.31803300000001</v>
      </c>
      <c r="O93" s="79">
        <v>5510000</v>
      </c>
      <c r="P93" s="126" t="s">
        <v>4666</v>
      </c>
      <c r="Q93" s="72">
        <v>30267.422617770997</v>
      </c>
      <c r="R93" s="73">
        <v>6.8664754125000005E-2</v>
      </c>
      <c r="S93" s="73">
        <f t="shared" si="1"/>
        <v>4.5792803406328204E-3</v>
      </c>
      <c r="T93" s="73">
        <f>Q93/'סכום נכסי הקרן'!$C$41</f>
        <v>2.511596168580381E-4</v>
      </c>
    </row>
    <row r="94" spans="1:20">
      <c r="A94" s="69" t="s">
        <v>525</v>
      </c>
      <c r="B94" s="54" t="s">
        <v>526</v>
      </c>
      <c r="C94" s="70" t="s">
        <v>128</v>
      </c>
      <c r="D94" s="70" t="s">
        <v>29</v>
      </c>
      <c r="E94" s="54" t="s">
        <v>325</v>
      </c>
      <c r="F94" s="70" t="s">
        <v>326</v>
      </c>
      <c r="G94" s="54" t="s">
        <v>479</v>
      </c>
      <c r="H94" s="54" t="s">
        <v>139</v>
      </c>
      <c r="I94" s="126" t="s">
        <v>4666</v>
      </c>
      <c r="J94" s="72">
        <v>4.1300000000001029</v>
      </c>
      <c r="K94" s="70" t="s">
        <v>141</v>
      </c>
      <c r="L94" s="71">
        <v>3.3099999999999997E-2</v>
      </c>
      <c r="M94" s="71">
        <v>3.6000000000000323E-2</v>
      </c>
      <c r="N94" s="72">
        <v>832.01304500000003</v>
      </c>
      <c r="O94" s="79">
        <v>5205991</v>
      </c>
      <c r="P94" s="126" t="s">
        <v>4666</v>
      </c>
      <c r="Q94" s="72">
        <v>43314.521664565997</v>
      </c>
      <c r="R94" s="73">
        <v>5.930665371729988E-2</v>
      </c>
      <c r="S94" s="73">
        <f t="shared" si="1"/>
        <v>6.5532285331095239E-3</v>
      </c>
      <c r="T94" s="73">
        <f>Q94/'סכום נכסי הקרן'!$C$41</f>
        <v>3.59424679234969E-4</v>
      </c>
    </row>
    <row r="95" spans="1:20">
      <c r="A95" s="69" t="s">
        <v>527</v>
      </c>
      <c r="B95" s="54" t="s">
        <v>528</v>
      </c>
      <c r="C95" s="70" t="s">
        <v>128</v>
      </c>
      <c r="D95" s="70" t="s">
        <v>29</v>
      </c>
      <c r="E95" s="54" t="s">
        <v>325</v>
      </c>
      <c r="F95" s="70" t="s">
        <v>326</v>
      </c>
      <c r="G95" s="54" t="s">
        <v>479</v>
      </c>
      <c r="H95" s="54" t="s">
        <v>139</v>
      </c>
      <c r="I95" s="126" t="s">
        <v>4666</v>
      </c>
      <c r="J95" s="72">
        <v>5.0900000000002112</v>
      </c>
      <c r="K95" s="70" t="s">
        <v>141</v>
      </c>
      <c r="L95" s="71">
        <v>3.3599999999999998E-2</v>
      </c>
      <c r="M95" s="71">
        <v>3.3700000000001631E-2</v>
      </c>
      <c r="N95" s="72">
        <v>557.06703100000016</v>
      </c>
      <c r="O95" s="79">
        <v>4999400</v>
      </c>
      <c r="P95" s="126" t="s">
        <v>4666</v>
      </c>
      <c r="Q95" s="72">
        <v>27850.009954212004</v>
      </c>
      <c r="R95" s="73">
        <v>5.0240533098845616E-2</v>
      </c>
      <c r="S95" s="73">
        <f t="shared" si="1"/>
        <v>4.213540236983131E-3</v>
      </c>
      <c r="T95" s="73">
        <f>Q95/'סכום נכסי הקרן'!$C$41</f>
        <v>2.3109988312931405E-4</v>
      </c>
    </row>
    <row r="96" spans="1:20">
      <c r="A96" s="69" t="s">
        <v>529</v>
      </c>
      <c r="B96" s="54" t="s">
        <v>530</v>
      </c>
      <c r="C96" s="70" t="s">
        <v>128</v>
      </c>
      <c r="D96" s="70" t="s">
        <v>29</v>
      </c>
      <c r="E96" s="54" t="s">
        <v>325</v>
      </c>
      <c r="F96" s="70" t="s">
        <v>326</v>
      </c>
      <c r="G96" s="54" t="s">
        <v>479</v>
      </c>
      <c r="H96" s="54" t="s">
        <v>139</v>
      </c>
      <c r="I96" s="126" t="s">
        <v>4666</v>
      </c>
      <c r="J96" s="72">
        <v>0.98000000000002208</v>
      </c>
      <c r="K96" s="70" t="s">
        <v>141</v>
      </c>
      <c r="L96" s="71">
        <v>1.89E-2</v>
      </c>
      <c r="M96" s="71">
        <v>2.1800000000000087E-2</v>
      </c>
      <c r="N96" s="72">
        <v>792.69404299999997</v>
      </c>
      <c r="O96" s="79">
        <v>5475488</v>
      </c>
      <c r="P96" s="126" t="s">
        <v>4666</v>
      </c>
      <c r="Q96" s="72">
        <v>43403.867237747996</v>
      </c>
      <c r="R96" s="73">
        <v>3.6365448343884756E-2</v>
      </c>
      <c r="S96" s="73">
        <f t="shared" si="1"/>
        <v>6.5667459849243571E-3</v>
      </c>
      <c r="T96" s="73">
        <f>Q96/'סכום נכסי הקרן'!$C$41</f>
        <v>3.6016607040698041E-4</v>
      </c>
    </row>
    <row r="97" spans="1:20">
      <c r="A97" s="69" t="s">
        <v>531</v>
      </c>
      <c r="B97" s="54" t="s">
        <v>532</v>
      </c>
      <c r="C97" s="70" t="s">
        <v>128</v>
      </c>
      <c r="D97" s="70" t="s">
        <v>29</v>
      </c>
      <c r="E97" s="54" t="s">
        <v>533</v>
      </c>
      <c r="F97" s="70" t="s">
        <v>355</v>
      </c>
      <c r="G97" s="54" t="s">
        <v>479</v>
      </c>
      <c r="H97" s="54" t="s">
        <v>139</v>
      </c>
      <c r="I97" s="126" t="s">
        <v>4666</v>
      </c>
      <c r="J97" s="72">
        <v>0.52000000000049051</v>
      </c>
      <c r="K97" s="70" t="s">
        <v>141</v>
      </c>
      <c r="L97" s="71">
        <v>2.75E-2</v>
      </c>
      <c r="M97" s="71">
        <v>3.1800000000018425E-2</v>
      </c>
      <c r="N97" s="72">
        <v>2219806.3944510003</v>
      </c>
      <c r="O97" s="79">
        <v>113.88</v>
      </c>
      <c r="P97" s="126" t="s">
        <v>4666</v>
      </c>
      <c r="Q97" s="72">
        <v>2527.9156958129997</v>
      </c>
      <c r="R97" s="73">
        <v>8.0287417364238306E-3</v>
      </c>
      <c r="S97" s="73">
        <f t="shared" si="1"/>
        <v>3.8245855270864514E-4</v>
      </c>
      <c r="T97" s="73">
        <f>Q97/'סכום נכסי הקרן'!$C$41</f>
        <v>2.0976689876363545E-5</v>
      </c>
    </row>
    <row r="98" spans="1:20">
      <c r="A98" s="69" t="s">
        <v>534</v>
      </c>
      <c r="B98" s="54" t="s">
        <v>535</v>
      </c>
      <c r="C98" s="70" t="s">
        <v>128</v>
      </c>
      <c r="D98" s="70" t="s">
        <v>29</v>
      </c>
      <c r="E98" s="54" t="s">
        <v>533</v>
      </c>
      <c r="F98" s="70" t="s">
        <v>355</v>
      </c>
      <c r="G98" s="54" t="s">
        <v>479</v>
      </c>
      <c r="H98" s="54" t="s">
        <v>139</v>
      </c>
      <c r="I98" s="126" t="s">
        <v>4666</v>
      </c>
      <c r="J98" s="72">
        <v>3.6300000000006389</v>
      </c>
      <c r="K98" s="70" t="s">
        <v>141</v>
      </c>
      <c r="L98" s="71">
        <v>1.9599999999999999E-2</v>
      </c>
      <c r="M98" s="71">
        <v>2.6500000000005863E-2</v>
      </c>
      <c r="N98" s="72">
        <v>16563771.218610996</v>
      </c>
      <c r="O98" s="79">
        <v>109.84</v>
      </c>
      <c r="P98" s="126" t="s">
        <v>4666</v>
      </c>
      <c r="Q98" s="72">
        <v>18193.645961799</v>
      </c>
      <c r="R98" s="73">
        <v>1.5759387601120844E-2</v>
      </c>
      <c r="S98" s="73">
        <f t="shared" si="1"/>
        <v>2.7525900149946562E-3</v>
      </c>
      <c r="T98" s="73">
        <f>Q98/'סכום נכסי הקרן'!$C$41</f>
        <v>1.5097120117301698E-4</v>
      </c>
    </row>
    <row r="99" spans="1:20">
      <c r="A99" s="69" t="s">
        <v>536</v>
      </c>
      <c r="B99" s="54" t="s">
        <v>537</v>
      </c>
      <c r="C99" s="70" t="s">
        <v>128</v>
      </c>
      <c r="D99" s="70" t="s">
        <v>29</v>
      </c>
      <c r="E99" s="54" t="s">
        <v>533</v>
      </c>
      <c r="F99" s="70" t="s">
        <v>355</v>
      </c>
      <c r="G99" s="54" t="s">
        <v>479</v>
      </c>
      <c r="H99" s="54" t="s">
        <v>139</v>
      </c>
      <c r="I99" s="126" t="s">
        <v>4666</v>
      </c>
      <c r="J99" s="72">
        <v>5.8300000000001484</v>
      </c>
      <c r="K99" s="70" t="s">
        <v>141</v>
      </c>
      <c r="L99" s="71">
        <v>1.5800000000000002E-2</v>
      </c>
      <c r="M99" s="71">
        <v>3.060000000000029E-2</v>
      </c>
      <c r="N99" s="72">
        <v>38022277.726952001</v>
      </c>
      <c r="O99" s="79">
        <v>102.86</v>
      </c>
      <c r="P99" s="126" t="s">
        <v>4666</v>
      </c>
      <c r="Q99" s="72">
        <v>39109.713280264012</v>
      </c>
      <c r="R99" s="73">
        <v>3.2022810355271478E-2</v>
      </c>
      <c r="S99" s="73">
        <f t="shared" si="1"/>
        <v>5.9170661279545874E-3</v>
      </c>
      <c r="T99" s="73">
        <f>Q99/'סכום נכסי הקרן'!$C$41</f>
        <v>3.2453310369187356E-4</v>
      </c>
    </row>
    <row r="100" spans="1:20">
      <c r="A100" s="69" t="s">
        <v>538</v>
      </c>
      <c r="B100" s="54" t="s">
        <v>539</v>
      </c>
      <c r="C100" s="70" t="s">
        <v>128</v>
      </c>
      <c r="D100" s="70" t="s">
        <v>29</v>
      </c>
      <c r="E100" s="54" t="s">
        <v>540</v>
      </c>
      <c r="F100" s="70" t="s">
        <v>398</v>
      </c>
      <c r="G100" s="54" t="s">
        <v>479</v>
      </c>
      <c r="H100" s="54" t="s">
        <v>139</v>
      </c>
      <c r="I100" s="126" t="s">
        <v>4666</v>
      </c>
      <c r="J100" s="72">
        <v>2.7500000000009925</v>
      </c>
      <c r="K100" s="70" t="s">
        <v>141</v>
      </c>
      <c r="L100" s="71">
        <v>2.2499999999999999E-2</v>
      </c>
      <c r="M100" s="71">
        <v>2.0600000000004549E-2</v>
      </c>
      <c r="N100" s="72">
        <v>4864105.7730439994</v>
      </c>
      <c r="O100" s="79">
        <v>113.9</v>
      </c>
      <c r="P100" s="126" t="s">
        <v>4666</v>
      </c>
      <c r="Q100" s="72">
        <v>5540.2167302580001</v>
      </c>
      <c r="R100" s="73">
        <v>1.1889303200041229E-2</v>
      </c>
      <c r="S100" s="73">
        <f t="shared" si="1"/>
        <v>8.3820171529305656E-4</v>
      </c>
      <c r="T100" s="73">
        <f>Q100/'סכום נכסי הקרן'!$C$41</f>
        <v>4.5972817998223254E-5</v>
      </c>
    </row>
    <row r="101" spans="1:20">
      <c r="A101" s="69" t="s">
        <v>541</v>
      </c>
      <c r="B101" s="54" t="s">
        <v>542</v>
      </c>
      <c r="C101" s="70" t="s">
        <v>128</v>
      </c>
      <c r="D101" s="70" t="s">
        <v>29</v>
      </c>
      <c r="E101" s="54" t="s">
        <v>456</v>
      </c>
      <c r="F101" s="70" t="s">
        <v>355</v>
      </c>
      <c r="G101" s="54" t="s">
        <v>475</v>
      </c>
      <c r="H101" s="54" t="s">
        <v>334</v>
      </c>
      <c r="I101" s="126" t="s">
        <v>4666</v>
      </c>
      <c r="J101" s="72">
        <v>1.9400000000000137</v>
      </c>
      <c r="K101" s="70" t="s">
        <v>141</v>
      </c>
      <c r="L101" s="71">
        <v>2.1499999999999998E-2</v>
      </c>
      <c r="M101" s="71">
        <v>2.7000000000000447E-2</v>
      </c>
      <c r="N101" s="72">
        <v>41763799.683129996</v>
      </c>
      <c r="O101" s="79">
        <v>112.03</v>
      </c>
      <c r="P101" s="126" t="s">
        <v>4666</v>
      </c>
      <c r="Q101" s="72">
        <v>46787.983718509982</v>
      </c>
      <c r="R101" s="73">
        <v>2.1293946218470899E-2</v>
      </c>
      <c r="S101" s="73">
        <f t="shared" si="1"/>
        <v>7.0787426047378395E-3</v>
      </c>
      <c r="T101" s="73">
        <f>Q101/'סכום נכסי הקרן'!$C$41</f>
        <v>3.8824752978476427E-4</v>
      </c>
    </row>
    <row r="102" spans="1:20">
      <c r="A102" s="69" t="s">
        <v>543</v>
      </c>
      <c r="B102" s="54" t="s">
        <v>544</v>
      </c>
      <c r="C102" s="70" t="s">
        <v>128</v>
      </c>
      <c r="D102" s="70" t="s">
        <v>29</v>
      </c>
      <c r="E102" s="54" t="s">
        <v>456</v>
      </c>
      <c r="F102" s="70" t="s">
        <v>355</v>
      </c>
      <c r="G102" s="54" t="s">
        <v>475</v>
      </c>
      <c r="H102" s="54" t="s">
        <v>334</v>
      </c>
      <c r="I102" s="126" t="s">
        <v>4666</v>
      </c>
      <c r="J102" s="72">
        <v>7.0000000000005498</v>
      </c>
      <c r="K102" s="70" t="s">
        <v>141</v>
      </c>
      <c r="L102" s="71">
        <v>1.15E-2</v>
      </c>
      <c r="M102" s="71">
        <v>3.5000000000003154E-2</v>
      </c>
      <c r="N102" s="72">
        <v>26841028.688425001</v>
      </c>
      <c r="O102" s="79">
        <v>94.63</v>
      </c>
      <c r="P102" s="126" t="s">
        <v>4666</v>
      </c>
      <c r="Q102" s="72">
        <v>25399.665417276003</v>
      </c>
      <c r="R102" s="73">
        <v>5.8380258285603483E-2</v>
      </c>
      <c r="S102" s="73">
        <f t="shared" si="1"/>
        <v>3.8428177375001405E-3</v>
      </c>
      <c r="T102" s="73">
        <f>Q102/'סכום נכסי הקרן'!$C$41</f>
        <v>2.1076688012344546E-4</v>
      </c>
    </row>
    <row r="103" spans="1:20">
      <c r="A103" s="69" t="s">
        <v>545</v>
      </c>
      <c r="B103" s="54" t="s">
        <v>546</v>
      </c>
      <c r="C103" s="70" t="s">
        <v>128</v>
      </c>
      <c r="D103" s="70" t="s">
        <v>29</v>
      </c>
      <c r="E103" s="54" t="s">
        <v>547</v>
      </c>
      <c r="F103" s="70" t="s">
        <v>137</v>
      </c>
      <c r="G103" s="54" t="s">
        <v>548</v>
      </c>
      <c r="H103" s="54" t="s">
        <v>334</v>
      </c>
      <c r="I103" s="126" t="s">
        <v>4666</v>
      </c>
      <c r="J103" s="72">
        <v>1.5099999999989087</v>
      </c>
      <c r="K103" s="70" t="s">
        <v>141</v>
      </c>
      <c r="L103" s="71">
        <v>1.8500000000000003E-2</v>
      </c>
      <c r="M103" s="71">
        <v>2.9699999999981342E-2</v>
      </c>
      <c r="N103" s="72">
        <v>2334759.7948099999</v>
      </c>
      <c r="O103" s="79">
        <v>108.37</v>
      </c>
      <c r="P103" s="126" t="s">
        <v>4666</v>
      </c>
      <c r="Q103" s="72">
        <v>2530.1792487760003</v>
      </c>
      <c r="R103" s="73">
        <v>3.2449378467024684E-3</v>
      </c>
      <c r="S103" s="73">
        <f t="shared" si="1"/>
        <v>3.8280101475816777E-4</v>
      </c>
      <c r="T103" s="73">
        <f>Q103/'סכום נכסי הקרן'!$C$41</f>
        <v>2.0995472879531818E-5</v>
      </c>
    </row>
    <row r="104" spans="1:20">
      <c r="A104" s="69" t="s">
        <v>549</v>
      </c>
      <c r="B104" s="54" t="s">
        <v>550</v>
      </c>
      <c r="C104" s="70" t="s">
        <v>128</v>
      </c>
      <c r="D104" s="70" t="s">
        <v>29</v>
      </c>
      <c r="E104" s="54" t="s">
        <v>547</v>
      </c>
      <c r="F104" s="70" t="s">
        <v>137</v>
      </c>
      <c r="G104" s="54" t="s">
        <v>548</v>
      </c>
      <c r="H104" s="54" t="s">
        <v>334</v>
      </c>
      <c r="I104" s="126" t="s">
        <v>4666</v>
      </c>
      <c r="J104" s="72">
        <v>2.1499999999998978</v>
      </c>
      <c r="K104" s="70" t="s">
        <v>141</v>
      </c>
      <c r="L104" s="71">
        <v>3.2000000000000001E-2</v>
      </c>
      <c r="M104" s="71">
        <v>3.2099999999997554E-2</v>
      </c>
      <c r="N104" s="72">
        <v>30997123.410801005</v>
      </c>
      <c r="O104" s="79">
        <v>103.92</v>
      </c>
      <c r="P104" s="126" t="s">
        <v>4666</v>
      </c>
      <c r="Q104" s="72">
        <v>32212.211447441998</v>
      </c>
      <c r="R104" s="73">
        <v>5.6638405884364716E-2</v>
      </c>
      <c r="S104" s="73">
        <f t="shared" si="1"/>
        <v>4.873515279856416E-3</v>
      </c>
      <c r="T104" s="73">
        <f>Q104/'סכום נכסי הקרן'!$C$41</f>
        <v>2.672975095190133E-4</v>
      </c>
    </row>
    <row r="105" spans="1:20">
      <c r="A105" s="69" t="s">
        <v>551</v>
      </c>
      <c r="B105" s="54" t="s">
        <v>552</v>
      </c>
      <c r="C105" s="70" t="s">
        <v>128</v>
      </c>
      <c r="D105" s="70" t="s">
        <v>29</v>
      </c>
      <c r="E105" s="54" t="s">
        <v>553</v>
      </c>
      <c r="F105" s="70" t="s">
        <v>137</v>
      </c>
      <c r="G105" s="54" t="s">
        <v>548</v>
      </c>
      <c r="H105" s="54" t="s">
        <v>334</v>
      </c>
      <c r="I105" s="126" t="s">
        <v>4666</v>
      </c>
      <c r="J105" s="72">
        <v>0.25000000000000006</v>
      </c>
      <c r="K105" s="70" t="s">
        <v>141</v>
      </c>
      <c r="L105" s="71">
        <v>3.15E-2</v>
      </c>
      <c r="M105" s="71">
        <v>6.480000000001622E-2</v>
      </c>
      <c r="N105" s="72">
        <v>8346408.6859729998</v>
      </c>
      <c r="O105" s="79">
        <v>111.21</v>
      </c>
      <c r="P105" s="126" t="s">
        <v>4666</v>
      </c>
      <c r="Q105" s="72">
        <v>9282.0407665519979</v>
      </c>
      <c r="R105" s="73">
        <v>6.1554877704743834E-2</v>
      </c>
      <c r="S105" s="73">
        <f t="shared" si="1"/>
        <v>1.4043173526862456E-3</v>
      </c>
      <c r="T105" s="73">
        <f>Q105/'סכום נכסי הקרן'!$C$41</f>
        <v>7.7022541100646043E-5</v>
      </c>
    </row>
    <row r="106" spans="1:20">
      <c r="A106" s="69" t="s">
        <v>554</v>
      </c>
      <c r="B106" s="54" t="s">
        <v>555</v>
      </c>
      <c r="C106" s="70" t="s">
        <v>128</v>
      </c>
      <c r="D106" s="70" t="s">
        <v>29</v>
      </c>
      <c r="E106" s="54" t="s">
        <v>553</v>
      </c>
      <c r="F106" s="70" t="s">
        <v>137</v>
      </c>
      <c r="G106" s="54" t="s">
        <v>548</v>
      </c>
      <c r="H106" s="54" t="s">
        <v>334</v>
      </c>
      <c r="I106" s="126" t="s">
        <v>4666</v>
      </c>
      <c r="J106" s="72">
        <v>2.5799999999999055</v>
      </c>
      <c r="K106" s="70" t="s">
        <v>141</v>
      </c>
      <c r="L106" s="71">
        <v>0.01</v>
      </c>
      <c r="M106" s="71">
        <v>3.6299999999998313E-2</v>
      </c>
      <c r="N106" s="72">
        <v>18923875.539724998</v>
      </c>
      <c r="O106" s="79">
        <v>101.24</v>
      </c>
      <c r="P106" s="126" t="s">
        <v>4666</v>
      </c>
      <c r="Q106" s="72">
        <v>19158.531127528997</v>
      </c>
      <c r="R106" s="73">
        <v>5.1246440400910434E-2</v>
      </c>
      <c r="S106" s="73">
        <f t="shared" si="1"/>
        <v>2.8985713800482298E-3</v>
      </c>
      <c r="T106" s="73">
        <f>Q106/'סכום נכסי הקרן'!$C$41</f>
        <v>1.5897783561946848E-4</v>
      </c>
    </row>
    <row r="107" spans="1:20">
      <c r="A107" s="69" t="s">
        <v>556</v>
      </c>
      <c r="B107" s="54" t="s">
        <v>557</v>
      </c>
      <c r="C107" s="70" t="s">
        <v>128</v>
      </c>
      <c r="D107" s="70" t="s">
        <v>29</v>
      </c>
      <c r="E107" s="54" t="s">
        <v>553</v>
      </c>
      <c r="F107" s="70" t="s">
        <v>137</v>
      </c>
      <c r="G107" s="54" t="s">
        <v>548</v>
      </c>
      <c r="H107" s="54" t="s">
        <v>334</v>
      </c>
      <c r="I107" s="126" t="s">
        <v>4666</v>
      </c>
      <c r="J107" s="72">
        <v>3.1700000000001856</v>
      </c>
      <c r="K107" s="70" t="s">
        <v>141</v>
      </c>
      <c r="L107" s="71">
        <v>3.2300000000000002E-2</v>
      </c>
      <c r="M107" s="71">
        <v>3.7500000000003281E-2</v>
      </c>
      <c r="N107" s="72">
        <v>20824146.274975996</v>
      </c>
      <c r="O107" s="79">
        <v>102.58</v>
      </c>
      <c r="P107" s="126" t="s">
        <v>4666</v>
      </c>
      <c r="Q107" s="72">
        <v>21361.409379212</v>
      </c>
      <c r="R107" s="73">
        <v>4.6160663594725336E-2</v>
      </c>
      <c r="S107" s="73">
        <f t="shared" si="1"/>
        <v>3.2318537079864141E-3</v>
      </c>
      <c r="T107" s="73">
        <f>Q107/'סכום נכסי הקרן'!$C$41</f>
        <v>1.7725735894276467E-4</v>
      </c>
    </row>
    <row r="108" spans="1:20">
      <c r="A108" s="69" t="s">
        <v>558</v>
      </c>
      <c r="B108" s="54" t="s">
        <v>559</v>
      </c>
      <c r="C108" s="70" t="s">
        <v>128</v>
      </c>
      <c r="D108" s="70" t="s">
        <v>29</v>
      </c>
      <c r="E108" s="54" t="s">
        <v>560</v>
      </c>
      <c r="F108" s="70" t="s">
        <v>561</v>
      </c>
      <c r="G108" s="54" t="s">
        <v>548</v>
      </c>
      <c r="H108" s="54" t="s">
        <v>334</v>
      </c>
      <c r="I108" s="126" t="s">
        <v>4666</v>
      </c>
      <c r="J108" s="72">
        <v>4.6799999999992581</v>
      </c>
      <c r="K108" s="70" t="s">
        <v>141</v>
      </c>
      <c r="L108" s="71">
        <v>0.03</v>
      </c>
      <c r="M108" s="71">
        <v>3.8399999999992204E-2</v>
      </c>
      <c r="N108" s="72">
        <v>12534722.52414</v>
      </c>
      <c r="O108" s="79">
        <v>97.18</v>
      </c>
      <c r="P108" s="126" t="s">
        <v>4666</v>
      </c>
      <c r="Q108" s="72">
        <v>12181.244049627998</v>
      </c>
      <c r="R108" s="73">
        <v>4.4775821321907237E-2</v>
      </c>
      <c r="S108" s="73">
        <f t="shared" si="1"/>
        <v>1.842949500700498E-3</v>
      </c>
      <c r="T108" s="73">
        <f>Q108/'סכום נכסי הקרן'!$C$41</f>
        <v>1.0108018204901692E-4</v>
      </c>
    </row>
    <row r="109" spans="1:20">
      <c r="A109" s="69" t="s">
        <v>562</v>
      </c>
      <c r="B109" s="54" t="s">
        <v>563</v>
      </c>
      <c r="C109" s="70" t="s">
        <v>128</v>
      </c>
      <c r="D109" s="70" t="s">
        <v>29</v>
      </c>
      <c r="E109" s="54" t="s">
        <v>564</v>
      </c>
      <c r="F109" s="70" t="s">
        <v>355</v>
      </c>
      <c r="G109" s="54" t="s">
        <v>565</v>
      </c>
      <c r="H109" s="54" t="s">
        <v>139</v>
      </c>
      <c r="I109" s="126" t="s">
        <v>4666</v>
      </c>
      <c r="J109" s="72">
        <v>1.8900000000000157</v>
      </c>
      <c r="K109" s="70" t="s">
        <v>141</v>
      </c>
      <c r="L109" s="71">
        <v>2.5000000000000001E-2</v>
      </c>
      <c r="M109" s="71">
        <v>2.6399999999998945E-2</v>
      </c>
      <c r="N109" s="72">
        <v>9143044.7199790012</v>
      </c>
      <c r="O109" s="79">
        <v>112.49</v>
      </c>
      <c r="P109" s="126" t="s">
        <v>4666</v>
      </c>
      <c r="Q109" s="72">
        <v>10285.010983947001</v>
      </c>
      <c r="R109" s="73">
        <v>2.768365323842658E-2</v>
      </c>
      <c r="S109" s="73">
        <f t="shared" si="1"/>
        <v>1.5560607586827817E-3</v>
      </c>
      <c r="T109" s="73">
        <f>Q109/'סכום נכסי הקרן'!$C$41</f>
        <v>8.5345205990290462E-5</v>
      </c>
    </row>
    <row r="110" spans="1:20">
      <c r="A110" s="69" t="s">
        <v>566</v>
      </c>
      <c r="B110" s="54" t="s">
        <v>567</v>
      </c>
      <c r="C110" s="70" t="s">
        <v>128</v>
      </c>
      <c r="D110" s="70" t="s">
        <v>29</v>
      </c>
      <c r="E110" s="54" t="s">
        <v>564</v>
      </c>
      <c r="F110" s="70" t="s">
        <v>355</v>
      </c>
      <c r="G110" s="54" t="s">
        <v>565</v>
      </c>
      <c r="H110" s="54" t="s">
        <v>139</v>
      </c>
      <c r="I110" s="126" t="s">
        <v>4666</v>
      </c>
      <c r="J110" s="72">
        <v>5.2899999999992442</v>
      </c>
      <c r="K110" s="70" t="s">
        <v>141</v>
      </c>
      <c r="L110" s="71">
        <v>1.9E-2</v>
      </c>
      <c r="M110" s="71">
        <v>3.4499999999998719E-2</v>
      </c>
      <c r="N110" s="72">
        <v>10602324.898359999</v>
      </c>
      <c r="O110" s="79">
        <v>103.41</v>
      </c>
      <c r="P110" s="126" t="s">
        <v>4666</v>
      </c>
      <c r="Q110" s="72">
        <v>10963.864113932003</v>
      </c>
      <c r="R110" s="73">
        <v>3.8584960354003578E-2</v>
      </c>
      <c r="S110" s="73">
        <f t="shared" si="1"/>
        <v>1.658767184385913E-3</v>
      </c>
      <c r="T110" s="73">
        <f>Q110/'סכום נכסי הקרן'!$C$41</f>
        <v>9.0978341463471006E-5</v>
      </c>
    </row>
    <row r="111" spans="1:20">
      <c r="A111" s="69" t="s">
        <v>568</v>
      </c>
      <c r="B111" s="54" t="s">
        <v>569</v>
      </c>
      <c r="C111" s="70" t="s">
        <v>128</v>
      </c>
      <c r="D111" s="70" t="s">
        <v>29</v>
      </c>
      <c r="E111" s="54" t="s">
        <v>564</v>
      </c>
      <c r="F111" s="70" t="s">
        <v>355</v>
      </c>
      <c r="G111" s="54" t="s">
        <v>565</v>
      </c>
      <c r="H111" s="54" t="s">
        <v>139</v>
      </c>
      <c r="I111" s="126" t="s">
        <v>4666</v>
      </c>
      <c r="J111" s="72">
        <v>7.1199999999992523</v>
      </c>
      <c r="K111" s="70" t="s">
        <v>141</v>
      </c>
      <c r="L111" s="71">
        <v>3.9000000000000003E-3</v>
      </c>
      <c r="M111" s="71">
        <v>3.7499999999997154E-2</v>
      </c>
      <c r="N111" s="72">
        <v>11374757.967398003</v>
      </c>
      <c r="O111" s="79">
        <v>85.22</v>
      </c>
      <c r="P111" s="126" t="s">
        <v>4666</v>
      </c>
      <c r="Q111" s="72">
        <v>9693.5687852770025</v>
      </c>
      <c r="R111" s="73">
        <v>5.170344530635456E-2</v>
      </c>
      <c r="S111" s="73">
        <f t="shared" si="1"/>
        <v>1.4665790850301333E-3</v>
      </c>
      <c r="T111" s="73">
        <f>Q111/'סכום נכסי הקרן'!$C$41</f>
        <v>8.0437407996138951E-5</v>
      </c>
    </row>
    <row r="112" spans="1:20">
      <c r="A112" s="69" t="s">
        <v>570</v>
      </c>
      <c r="B112" s="54" t="s">
        <v>571</v>
      </c>
      <c r="C112" s="70" t="s">
        <v>128</v>
      </c>
      <c r="D112" s="70" t="s">
        <v>29</v>
      </c>
      <c r="E112" s="54" t="s">
        <v>572</v>
      </c>
      <c r="F112" s="70" t="s">
        <v>561</v>
      </c>
      <c r="G112" s="54" t="s">
        <v>548</v>
      </c>
      <c r="H112" s="54" t="s">
        <v>334</v>
      </c>
      <c r="I112" s="126" t="s">
        <v>4666</v>
      </c>
      <c r="J112" s="72">
        <v>4.8399999999997734</v>
      </c>
      <c r="K112" s="70" t="s">
        <v>141</v>
      </c>
      <c r="L112" s="71">
        <v>7.4999999999999997E-3</v>
      </c>
      <c r="M112" s="71">
        <v>4.1699999999997489E-2</v>
      </c>
      <c r="N112" s="72">
        <v>21836378.956798002</v>
      </c>
      <c r="O112" s="79">
        <v>91.87</v>
      </c>
      <c r="P112" s="126" t="s">
        <v>4666</v>
      </c>
      <c r="Q112" s="72">
        <v>20061.080291253005</v>
      </c>
      <c r="R112" s="73">
        <v>2.0841032104518313E-2</v>
      </c>
      <c r="S112" s="73">
        <f t="shared" si="1"/>
        <v>3.0351216801543682E-3</v>
      </c>
      <c r="T112" s="73">
        <f>Q112/'סכום נכסי הקרן'!$C$41</f>
        <v>1.6646720480095178E-4</v>
      </c>
    </row>
    <row r="113" spans="1:20">
      <c r="A113" s="69" t="s">
        <v>573</v>
      </c>
      <c r="B113" s="54" t="s">
        <v>574</v>
      </c>
      <c r="C113" s="70" t="s">
        <v>128</v>
      </c>
      <c r="D113" s="70" t="s">
        <v>29</v>
      </c>
      <c r="E113" s="54" t="s">
        <v>522</v>
      </c>
      <c r="F113" s="70" t="s">
        <v>355</v>
      </c>
      <c r="G113" s="54" t="s">
        <v>548</v>
      </c>
      <c r="H113" s="54" t="s">
        <v>334</v>
      </c>
      <c r="I113" s="126" t="s">
        <v>4666</v>
      </c>
      <c r="J113" s="72">
        <v>1.4700000000004159</v>
      </c>
      <c r="K113" s="70" t="s">
        <v>141</v>
      </c>
      <c r="L113" s="71">
        <v>2.0499999999999997E-2</v>
      </c>
      <c r="M113" s="71">
        <v>2.8300000000010327E-2</v>
      </c>
      <c r="N113" s="72">
        <v>1919455.640691</v>
      </c>
      <c r="O113" s="79">
        <v>111.63</v>
      </c>
      <c r="P113" s="126" t="s">
        <v>4666</v>
      </c>
      <c r="Q113" s="72">
        <v>2142.6884564129996</v>
      </c>
      <c r="R113" s="73">
        <v>5.1877656191732574E-3</v>
      </c>
      <c r="S113" s="73">
        <f t="shared" si="1"/>
        <v>3.241759712567004E-4</v>
      </c>
      <c r="T113" s="73">
        <f>Q113/'סכום נכסי הקרן'!$C$41</f>
        <v>1.778006732039551E-5</v>
      </c>
    </row>
    <row r="114" spans="1:20">
      <c r="A114" s="69" t="s">
        <v>575</v>
      </c>
      <c r="B114" s="54" t="s">
        <v>576</v>
      </c>
      <c r="C114" s="70" t="s">
        <v>128</v>
      </c>
      <c r="D114" s="70" t="s">
        <v>29</v>
      </c>
      <c r="E114" s="54" t="s">
        <v>522</v>
      </c>
      <c r="F114" s="70" t="s">
        <v>355</v>
      </c>
      <c r="G114" s="54" t="s">
        <v>548</v>
      </c>
      <c r="H114" s="54" t="s">
        <v>334</v>
      </c>
      <c r="I114" s="126" t="s">
        <v>4666</v>
      </c>
      <c r="J114" s="72">
        <v>2.2999999999996921</v>
      </c>
      <c r="K114" s="70" t="s">
        <v>141</v>
      </c>
      <c r="L114" s="71">
        <v>2.0499999999999997E-2</v>
      </c>
      <c r="M114" s="71">
        <v>2.989999999999433E-2</v>
      </c>
      <c r="N114" s="72">
        <v>10811236.809052998</v>
      </c>
      <c r="O114" s="79">
        <v>111.3</v>
      </c>
      <c r="P114" s="126" t="s">
        <v>4666</v>
      </c>
      <c r="Q114" s="72">
        <v>12032.907334419002</v>
      </c>
      <c r="R114" s="73">
        <v>1.226905755168424E-2</v>
      </c>
      <c r="S114" s="73">
        <f t="shared" si="1"/>
        <v>1.8205070412836931E-3</v>
      </c>
      <c r="T114" s="73">
        <f>Q114/'סכום נכסי הקרן'!$C$41</f>
        <v>9.98492813202579E-5</v>
      </c>
    </row>
    <row r="115" spans="1:20">
      <c r="A115" s="69" t="s">
        <v>577</v>
      </c>
      <c r="B115" s="54" t="s">
        <v>578</v>
      </c>
      <c r="C115" s="70" t="s">
        <v>128</v>
      </c>
      <c r="D115" s="70" t="s">
        <v>29</v>
      </c>
      <c r="E115" s="54" t="s">
        <v>522</v>
      </c>
      <c r="F115" s="70" t="s">
        <v>355</v>
      </c>
      <c r="G115" s="54" t="s">
        <v>548</v>
      </c>
      <c r="H115" s="54" t="s">
        <v>334</v>
      </c>
      <c r="I115" s="126" t="s">
        <v>4666</v>
      </c>
      <c r="J115" s="72">
        <v>5.0200000000001559</v>
      </c>
      <c r="K115" s="70" t="s">
        <v>141</v>
      </c>
      <c r="L115" s="71">
        <v>8.3999999999999995E-3</v>
      </c>
      <c r="M115" s="71">
        <v>3.4000000000000544E-2</v>
      </c>
      <c r="N115" s="72">
        <v>29849871.193031996</v>
      </c>
      <c r="O115" s="79">
        <v>98.31</v>
      </c>
      <c r="P115" s="126" t="s">
        <v>4666</v>
      </c>
      <c r="Q115" s="72">
        <v>29345.409116071001</v>
      </c>
      <c r="R115" s="73">
        <v>4.4075175524100389E-2</v>
      </c>
      <c r="S115" s="73">
        <f t="shared" si="1"/>
        <v>4.4397852023961787E-3</v>
      </c>
      <c r="T115" s="73">
        <f>Q115/'סכום נכסי הקרן'!$C$41</f>
        <v>2.4350873225021077E-4</v>
      </c>
    </row>
    <row r="116" spans="1:20">
      <c r="A116" s="69" t="s">
        <v>579</v>
      </c>
      <c r="B116" s="54" t="s">
        <v>580</v>
      </c>
      <c r="C116" s="70" t="s">
        <v>128</v>
      </c>
      <c r="D116" s="70" t="s">
        <v>29</v>
      </c>
      <c r="E116" s="54" t="s">
        <v>522</v>
      </c>
      <c r="F116" s="70" t="s">
        <v>355</v>
      </c>
      <c r="G116" s="54" t="s">
        <v>548</v>
      </c>
      <c r="H116" s="54" t="s">
        <v>334</v>
      </c>
      <c r="I116" s="126" t="s">
        <v>4666</v>
      </c>
      <c r="J116" s="72">
        <v>6.0300000000000686</v>
      </c>
      <c r="K116" s="70" t="s">
        <v>141</v>
      </c>
      <c r="L116" s="71">
        <v>5.0000000000000001E-3</v>
      </c>
      <c r="M116" s="71">
        <v>3.4500000000015872E-2</v>
      </c>
      <c r="N116" s="72">
        <v>3833725.7444719998</v>
      </c>
      <c r="O116" s="79">
        <v>92.12</v>
      </c>
      <c r="P116" s="126" t="s">
        <v>4666</v>
      </c>
      <c r="Q116" s="72">
        <v>3531.6280403919991</v>
      </c>
      <c r="R116" s="73">
        <v>2.1874205445503427E-2</v>
      </c>
      <c r="S116" s="73">
        <f t="shared" si="1"/>
        <v>5.3431423811749993E-4</v>
      </c>
      <c r="T116" s="73">
        <f>Q116/'סכום נכסי הקרן'!$C$41</f>
        <v>2.9305512950718517E-5</v>
      </c>
    </row>
    <row r="117" spans="1:20">
      <c r="A117" s="69" t="s">
        <v>581</v>
      </c>
      <c r="B117" s="54" t="s">
        <v>582</v>
      </c>
      <c r="C117" s="70" t="s">
        <v>128</v>
      </c>
      <c r="D117" s="70" t="s">
        <v>29</v>
      </c>
      <c r="E117" s="54" t="s">
        <v>522</v>
      </c>
      <c r="F117" s="70" t="s">
        <v>355</v>
      </c>
      <c r="G117" s="54" t="s">
        <v>548</v>
      </c>
      <c r="H117" s="54" t="s">
        <v>334</v>
      </c>
      <c r="I117" s="126" t="s">
        <v>4666</v>
      </c>
      <c r="J117" s="72">
        <v>5.9300000000002164</v>
      </c>
      <c r="K117" s="70" t="s">
        <v>141</v>
      </c>
      <c r="L117" s="71">
        <v>9.7000000000000003E-3</v>
      </c>
      <c r="M117" s="71">
        <v>3.8400000000000933E-2</v>
      </c>
      <c r="N117" s="72">
        <v>17663015.454262998</v>
      </c>
      <c r="O117" s="79">
        <v>93.04</v>
      </c>
      <c r="P117" s="126" t="s">
        <v>4666</v>
      </c>
      <c r="Q117" s="72">
        <v>16433.669827621998</v>
      </c>
      <c r="R117" s="73">
        <v>4.3528229261114923E-2</v>
      </c>
      <c r="S117" s="73">
        <f t="shared" si="1"/>
        <v>2.4863161332374516E-3</v>
      </c>
      <c r="T117" s="73">
        <f>Q117/'סכום נכסי הקרן'!$C$41</f>
        <v>1.363668875807637E-4</v>
      </c>
    </row>
    <row r="118" spans="1:20">
      <c r="A118" s="69" t="s">
        <v>583</v>
      </c>
      <c r="B118" s="54" t="s">
        <v>584</v>
      </c>
      <c r="C118" s="70" t="s">
        <v>128</v>
      </c>
      <c r="D118" s="70" t="s">
        <v>29</v>
      </c>
      <c r="E118" s="54" t="s">
        <v>585</v>
      </c>
      <c r="F118" s="70" t="s">
        <v>586</v>
      </c>
      <c r="G118" s="54" t="s">
        <v>565</v>
      </c>
      <c r="H118" s="54" t="s">
        <v>139</v>
      </c>
      <c r="I118" s="126" t="s">
        <v>4666</v>
      </c>
      <c r="J118" s="72">
        <v>1.2900000000001122</v>
      </c>
      <c r="K118" s="70" t="s">
        <v>141</v>
      </c>
      <c r="L118" s="71">
        <v>1.8500000000000003E-2</v>
      </c>
      <c r="M118" s="71">
        <v>2.0500000000002305E-2</v>
      </c>
      <c r="N118" s="72">
        <v>12558795.386620998</v>
      </c>
      <c r="O118" s="79">
        <v>111.15</v>
      </c>
      <c r="P118" s="126" t="s">
        <v>4666</v>
      </c>
      <c r="Q118" s="72">
        <v>13959.101163835996</v>
      </c>
      <c r="R118" s="73">
        <v>2.6194717559279573E-2</v>
      </c>
      <c r="S118" s="73">
        <f t="shared" si="1"/>
        <v>2.1119286679840334E-3</v>
      </c>
      <c r="T118" s="73">
        <f>Q118/'סכום נכסי הקרן'!$C$41</f>
        <v>1.1583287233493007E-4</v>
      </c>
    </row>
    <row r="119" spans="1:20">
      <c r="A119" s="69" t="s">
        <v>587</v>
      </c>
      <c r="B119" s="54" t="s">
        <v>588</v>
      </c>
      <c r="C119" s="70" t="s">
        <v>128</v>
      </c>
      <c r="D119" s="70" t="s">
        <v>29</v>
      </c>
      <c r="E119" s="54" t="s">
        <v>585</v>
      </c>
      <c r="F119" s="70" t="s">
        <v>586</v>
      </c>
      <c r="G119" s="54" t="s">
        <v>565</v>
      </c>
      <c r="H119" s="54" t="s">
        <v>139</v>
      </c>
      <c r="I119" s="126" t="s">
        <v>4666</v>
      </c>
      <c r="J119" s="72">
        <v>0.89000000000003276</v>
      </c>
      <c r="K119" s="70" t="s">
        <v>141</v>
      </c>
      <c r="L119" s="71">
        <v>0.01</v>
      </c>
      <c r="M119" s="71">
        <v>2.9500000000000349E-2</v>
      </c>
      <c r="N119" s="72">
        <v>24827858.593540996</v>
      </c>
      <c r="O119" s="79">
        <v>108.89</v>
      </c>
      <c r="P119" s="126" t="s">
        <v>4666</v>
      </c>
      <c r="Q119" s="72">
        <v>27035.054438899002</v>
      </c>
      <c r="R119" s="73">
        <v>3.2240320417864197E-2</v>
      </c>
      <c r="S119" s="73">
        <f t="shared" si="1"/>
        <v>4.0902423329332504E-3</v>
      </c>
      <c r="T119" s="73">
        <f>Q119/'סכום נכסי הקרן'!$C$41</f>
        <v>2.2433736761660628E-4</v>
      </c>
    </row>
    <row r="120" spans="1:20">
      <c r="A120" s="69" t="s">
        <v>589</v>
      </c>
      <c r="B120" s="54" t="s">
        <v>590</v>
      </c>
      <c r="C120" s="70" t="s">
        <v>128</v>
      </c>
      <c r="D120" s="70" t="s">
        <v>29</v>
      </c>
      <c r="E120" s="54" t="s">
        <v>585</v>
      </c>
      <c r="F120" s="70" t="s">
        <v>586</v>
      </c>
      <c r="G120" s="54" t="s">
        <v>565</v>
      </c>
      <c r="H120" s="54" t="s">
        <v>139</v>
      </c>
      <c r="I120" s="126" t="s">
        <v>4666</v>
      </c>
      <c r="J120" s="72">
        <v>3.6799999999999629</v>
      </c>
      <c r="K120" s="70" t="s">
        <v>141</v>
      </c>
      <c r="L120" s="71">
        <v>0.01</v>
      </c>
      <c r="M120" s="71">
        <v>4.1000000000000043E-2</v>
      </c>
      <c r="N120" s="72">
        <v>41143965.742895007</v>
      </c>
      <c r="O120" s="79">
        <v>97.46</v>
      </c>
      <c r="P120" s="126" t="s">
        <v>4666</v>
      </c>
      <c r="Q120" s="72">
        <v>40098.906469758018</v>
      </c>
      <c r="R120" s="73">
        <v>3.4748268871030816E-2</v>
      </c>
      <c r="S120" s="73">
        <f t="shared" si="1"/>
        <v>6.0667251518807998E-3</v>
      </c>
      <c r="T120" s="73">
        <f>Q120/'סכום נכסי הקרן'!$C$41</f>
        <v>3.3274144655639039E-4</v>
      </c>
    </row>
    <row r="121" spans="1:20">
      <c r="A121" s="69" t="s">
        <v>591</v>
      </c>
      <c r="B121" s="54" t="s">
        <v>592</v>
      </c>
      <c r="C121" s="70" t="s">
        <v>128</v>
      </c>
      <c r="D121" s="70" t="s">
        <v>29</v>
      </c>
      <c r="E121" s="54" t="s">
        <v>585</v>
      </c>
      <c r="F121" s="70" t="s">
        <v>586</v>
      </c>
      <c r="G121" s="54" t="s">
        <v>565</v>
      </c>
      <c r="H121" s="54" t="s">
        <v>139</v>
      </c>
      <c r="I121" s="126" t="s">
        <v>4666</v>
      </c>
      <c r="J121" s="72">
        <v>2.3399999999999617</v>
      </c>
      <c r="K121" s="70" t="s">
        <v>141</v>
      </c>
      <c r="L121" s="71">
        <v>3.5400000000000001E-2</v>
      </c>
      <c r="M121" s="71">
        <v>3.7299999999999799E-2</v>
      </c>
      <c r="N121" s="72">
        <v>39927702.244999997</v>
      </c>
      <c r="O121" s="79">
        <v>103.99</v>
      </c>
      <c r="P121" s="126" t="s">
        <v>4666</v>
      </c>
      <c r="Q121" s="72">
        <v>41520.817412592995</v>
      </c>
      <c r="R121" s="73">
        <v>3.5745160960958269E-2</v>
      </c>
      <c r="S121" s="73">
        <f t="shared" si="1"/>
        <v>6.2818517884921342E-3</v>
      </c>
      <c r="T121" s="73">
        <f>Q121/'סכום נכסי הקרן'!$C$41</f>
        <v>3.4454048911507207E-4</v>
      </c>
    </row>
    <row r="122" spans="1:20">
      <c r="A122" s="69" t="s">
        <v>593</v>
      </c>
      <c r="B122" s="54" t="s">
        <v>594</v>
      </c>
      <c r="C122" s="70" t="s">
        <v>128</v>
      </c>
      <c r="D122" s="70" t="s">
        <v>29</v>
      </c>
      <c r="E122" s="54" t="s">
        <v>595</v>
      </c>
      <c r="F122" s="70" t="s">
        <v>355</v>
      </c>
      <c r="G122" s="54" t="s">
        <v>565</v>
      </c>
      <c r="H122" s="54" t="s">
        <v>139</v>
      </c>
      <c r="I122" s="126" t="s">
        <v>4666</v>
      </c>
      <c r="J122" s="72">
        <v>3.4899999999995845</v>
      </c>
      <c r="K122" s="70" t="s">
        <v>141</v>
      </c>
      <c r="L122" s="71">
        <v>2.75E-2</v>
      </c>
      <c r="M122" s="71">
        <v>2.5599999999996573E-2</v>
      </c>
      <c r="N122" s="72">
        <v>20384856.524881002</v>
      </c>
      <c r="O122" s="79">
        <v>111.53</v>
      </c>
      <c r="P122" s="126" t="s">
        <v>4666</v>
      </c>
      <c r="Q122" s="72">
        <v>22735.230707104995</v>
      </c>
      <c r="R122" s="73">
        <v>4.2257484388260005E-2</v>
      </c>
      <c r="S122" s="73">
        <f t="shared" si="1"/>
        <v>3.4397046729598489E-3</v>
      </c>
      <c r="T122" s="73">
        <f>Q122/'סכום נכסי הקרן'!$C$41</f>
        <v>1.886573530123759E-4</v>
      </c>
    </row>
    <row r="123" spans="1:20">
      <c r="A123" s="69" t="s">
        <v>596</v>
      </c>
      <c r="B123" s="54" t="s">
        <v>597</v>
      </c>
      <c r="C123" s="70" t="s">
        <v>128</v>
      </c>
      <c r="D123" s="70" t="s">
        <v>29</v>
      </c>
      <c r="E123" s="54" t="s">
        <v>595</v>
      </c>
      <c r="F123" s="70" t="s">
        <v>355</v>
      </c>
      <c r="G123" s="54" t="s">
        <v>565</v>
      </c>
      <c r="H123" s="54" t="s">
        <v>139</v>
      </c>
      <c r="I123" s="126" t="s">
        <v>4666</v>
      </c>
      <c r="J123" s="72">
        <v>4.9499999999996547</v>
      </c>
      <c r="K123" s="70" t="s">
        <v>141</v>
      </c>
      <c r="L123" s="71">
        <v>8.5000000000000006E-3</v>
      </c>
      <c r="M123" s="71">
        <v>2.989999999999858E-2</v>
      </c>
      <c r="N123" s="72">
        <v>16605312.870711001</v>
      </c>
      <c r="O123" s="79">
        <v>98.97</v>
      </c>
      <c r="P123" s="126" t="s">
        <v>4666</v>
      </c>
      <c r="Q123" s="72">
        <v>16434.277632867001</v>
      </c>
      <c r="R123" s="73">
        <v>2.6428535071399469E-2</v>
      </c>
      <c r="S123" s="73">
        <f t="shared" si="1"/>
        <v>2.4864080905423244E-3</v>
      </c>
      <c r="T123" s="73">
        <f>Q123/'סכום נכסי הקרן'!$C$41</f>
        <v>1.3637193115961042E-4</v>
      </c>
    </row>
    <row r="124" spans="1:20">
      <c r="A124" s="69" t="s">
        <v>598</v>
      </c>
      <c r="B124" s="54" t="s">
        <v>599</v>
      </c>
      <c r="C124" s="70" t="s">
        <v>128</v>
      </c>
      <c r="D124" s="70" t="s">
        <v>29</v>
      </c>
      <c r="E124" s="54" t="s">
        <v>595</v>
      </c>
      <c r="F124" s="70" t="s">
        <v>355</v>
      </c>
      <c r="G124" s="54" t="s">
        <v>565</v>
      </c>
      <c r="H124" s="54" t="s">
        <v>139</v>
      </c>
      <c r="I124" s="126" t="s">
        <v>4666</v>
      </c>
      <c r="J124" s="72">
        <v>6.4200000000000514</v>
      </c>
      <c r="K124" s="70" t="s">
        <v>141</v>
      </c>
      <c r="L124" s="71">
        <v>3.1800000000000002E-2</v>
      </c>
      <c r="M124" s="71">
        <v>3.2499999999998967E-2</v>
      </c>
      <c r="N124" s="72">
        <v>16590089.081837004</v>
      </c>
      <c r="O124" s="79">
        <v>102.29</v>
      </c>
      <c r="P124" s="126" t="s">
        <v>4666</v>
      </c>
      <c r="Q124" s="72">
        <v>16970.002103778996</v>
      </c>
      <c r="R124" s="73">
        <v>4.8134791436860794E-2</v>
      </c>
      <c r="S124" s="73">
        <f t="shared" si="1"/>
        <v>2.5674600046290837E-3</v>
      </c>
      <c r="T124" s="73">
        <f>Q124/'סכום נכסי הקרן'!$C$41</f>
        <v>1.4081738244744923E-4</v>
      </c>
    </row>
    <row r="125" spans="1:20">
      <c r="A125" s="69" t="s">
        <v>600</v>
      </c>
      <c r="B125" s="54" t="s">
        <v>601</v>
      </c>
      <c r="C125" s="70" t="s">
        <v>128</v>
      </c>
      <c r="D125" s="70" t="s">
        <v>29</v>
      </c>
      <c r="E125" s="54" t="s">
        <v>602</v>
      </c>
      <c r="F125" s="70" t="s">
        <v>165</v>
      </c>
      <c r="G125" s="54" t="s">
        <v>548</v>
      </c>
      <c r="H125" s="54" t="s">
        <v>334</v>
      </c>
      <c r="I125" s="126" t="s">
        <v>4666</v>
      </c>
      <c r="J125" s="72">
        <v>0.50999999999998524</v>
      </c>
      <c r="K125" s="70" t="s">
        <v>141</v>
      </c>
      <c r="L125" s="71">
        <v>1.9799999999999998E-2</v>
      </c>
      <c r="M125" s="71">
        <v>3.7500000000002608E-2</v>
      </c>
      <c r="N125" s="72">
        <v>4295905.6212250004</v>
      </c>
      <c r="O125" s="79">
        <v>110.52</v>
      </c>
      <c r="P125" s="72">
        <v>47.424983566000002</v>
      </c>
      <c r="Q125" s="72">
        <v>4795.2600666570015</v>
      </c>
      <c r="R125" s="73">
        <v>2.8273736729694049E-2</v>
      </c>
      <c r="S125" s="73">
        <f t="shared" si="1"/>
        <v>7.2549421960267212E-4</v>
      </c>
      <c r="T125" s="73">
        <f>Q125/'סכום נכסי הקרן'!$C$41</f>
        <v>3.9791154215063373E-5</v>
      </c>
    </row>
    <row r="126" spans="1:20">
      <c r="A126" s="69" t="s">
        <v>603</v>
      </c>
      <c r="B126" s="54" t="s">
        <v>604</v>
      </c>
      <c r="C126" s="70" t="s">
        <v>128</v>
      </c>
      <c r="D126" s="70" t="s">
        <v>29</v>
      </c>
      <c r="E126" s="54" t="s">
        <v>605</v>
      </c>
      <c r="F126" s="70" t="s">
        <v>338</v>
      </c>
      <c r="G126" s="54" t="s">
        <v>548</v>
      </c>
      <c r="H126" s="54" t="s">
        <v>334</v>
      </c>
      <c r="I126" s="126" t="s">
        <v>4666</v>
      </c>
      <c r="J126" s="72">
        <v>2.8200000000023393</v>
      </c>
      <c r="K126" s="70" t="s">
        <v>141</v>
      </c>
      <c r="L126" s="71">
        <v>1.9400000000000001E-2</v>
      </c>
      <c r="M126" s="71">
        <v>2.1400000000046795E-2</v>
      </c>
      <c r="N126" s="72">
        <v>320833.80926699995</v>
      </c>
      <c r="O126" s="79">
        <v>111.9</v>
      </c>
      <c r="P126" s="126" t="s">
        <v>4666</v>
      </c>
      <c r="Q126" s="72">
        <v>359.01302848800003</v>
      </c>
      <c r="R126" s="73">
        <v>1.0649957367548082E-3</v>
      </c>
      <c r="S126" s="73">
        <f t="shared" si="1"/>
        <v>5.431652784406197E-5</v>
      </c>
      <c r="T126" s="73">
        <f>Q126/'סכום נכסי הקרן'!$C$41</f>
        <v>2.9790965626900947E-6</v>
      </c>
    </row>
    <row r="127" spans="1:20">
      <c r="A127" s="69" t="s">
        <v>606</v>
      </c>
      <c r="B127" s="54" t="s">
        <v>607</v>
      </c>
      <c r="C127" s="70" t="s">
        <v>128</v>
      </c>
      <c r="D127" s="70" t="s">
        <v>29</v>
      </c>
      <c r="E127" s="54" t="s">
        <v>605</v>
      </c>
      <c r="F127" s="70" t="s">
        <v>338</v>
      </c>
      <c r="G127" s="54" t="s">
        <v>548</v>
      </c>
      <c r="H127" s="54" t="s">
        <v>334</v>
      </c>
      <c r="I127" s="126" t="s">
        <v>4666</v>
      </c>
      <c r="J127" s="72">
        <v>3.80999999999985</v>
      </c>
      <c r="K127" s="70" t="s">
        <v>141</v>
      </c>
      <c r="L127" s="71">
        <v>1.23E-2</v>
      </c>
      <c r="M127" s="71">
        <v>2.3299999999998815E-2</v>
      </c>
      <c r="N127" s="72">
        <v>23239525.391677998</v>
      </c>
      <c r="O127" s="79">
        <v>107.66</v>
      </c>
      <c r="P127" s="126" t="s">
        <v>4666</v>
      </c>
      <c r="Q127" s="72">
        <v>25019.673078312004</v>
      </c>
      <c r="R127" s="73">
        <v>2.08446636050953E-2</v>
      </c>
      <c r="S127" s="73">
        <f t="shared" si="1"/>
        <v>3.7853271652309559E-3</v>
      </c>
      <c r="T127" s="73">
        <f>Q127/'סכום נכסי הקרן'!$C$41</f>
        <v>2.0761369686537868E-4</v>
      </c>
    </row>
    <row r="128" spans="1:20">
      <c r="A128" s="69" t="s">
        <v>608</v>
      </c>
      <c r="B128" s="54" t="s">
        <v>609</v>
      </c>
      <c r="C128" s="70" t="s">
        <v>128</v>
      </c>
      <c r="D128" s="70" t="s">
        <v>29</v>
      </c>
      <c r="E128" s="54" t="s">
        <v>610</v>
      </c>
      <c r="F128" s="70" t="s">
        <v>611</v>
      </c>
      <c r="G128" s="54" t="s">
        <v>612</v>
      </c>
      <c r="H128" s="54" t="s">
        <v>139</v>
      </c>
      <c r="I128" s="126" t="s">
        <v>4666</v>
      </c>
      <c r="J128" s="72">
        <v>2.1900000000000968</v>
      </c>
      <c r="K128" s="70" t="s">
        <v>141</v>
      </c>
      <c r="L128" s="71">
        <v>2.5699999999999997E-2</v>
      </c>
      <c r="M128" s="71">
        <v>3.2400000000000886E-2</v>
      </c>
      <c r="N128" s="72">
        <v>26327698.063442998</v>
      </c>
      <c r="O128" s="79">
        <v>111.45</v>
      </c>
      <c r="P128" s="126" t="s">
        <v>4666</v>
      </c>
      <c r="Q128" s="72">
        <v>29342.218890085005</v>
      </c>
      <c r="R128" s="73">
        <v>2.0529797800416073E-2</v>
      </c>
      <c r="S128" s="73">
        <f t="shared" si="1"/>
        <v>4.4393025402506663E-3</v>
      </c>
      <c r="T128" s="73">
        <f>Q128/'סכום נכסי הקרן'!$C$41</f>
        <v>2.4348225969764322E-4</v>
      </c>
    </row>
    <row r="129" spans="1:20">
      <c r="A129" s="69" t="s">
        <v>613</v>
      </c>
      <c r="B129" s="54" t="s">
        <v>614</v>
      </c>
      <c r="C129" s="70" t="s">
        <v>128</v>
      </c>
      <c r="D129" s="70" t="s">
        <v>29</v>
      </c>
      <c r="E129" s="54" t="s">
        <v>610</v>
      </c>
      <c r="F129" s="70" t="s">
        <v>611</v>
      </c>
      <c r="G129" s="54" t="s">
        <v>612</v>
      </c>
      <c r="H129" s="54" t="s">
        <v>139</v>
      </c>
      <c r="I129" s="126" t="s">
        <v>4666</v>
      </c>
      <c r="J129" s="72">
        <v>4.0200000000002616</v>
      </c>
      <c r="K129" s="70" t="s">
        <v>141</v>
      </c>
      <c r="L129" s="71">
        <v>0.04</v>
      </c>
      <c r="M129" s="71">
        <v>3.5100000000002275E-2</v>
      </c>
      <c r="N129" s="72">
        <v>14946490.721132999</v>
      </c>
      <c r="O129" s="79">
        <v>103.87</v>
      </c>
      <c r="P129" s="126" t="s">
        <v>4666</v>
      </c>
      <c r="Q129" s="72">
        <v>15524.919054546001</v>
      </c>
      <c r="R129" s="73">
        <v>4.722295644399685E-2</v>
      </c>
      <c r="S129" s="73">
        <f t="shared" si="1"/>
        <v>2.3488275666609742E-3</v>
      </c>
      <c r="T129" s="73">
        <f>Q129/'סכום נכסי הקרן'!$C$41</f>
        <v>1.2882605733342031E-4</v>
      </c>
    </row>
    <row r="130" spans="1:20">
      <c r="A130" s="69" t="s">
        <v>615</v>
      </c>
      <c r="B130" s="54" t="s">
        <v>616</v>
      </c>
      <c r="C130" s="70" t="s">
        <v>128</v>
      </c>
      <c r="D130" s="70" t="s">
        <v>29</v>
      </c>
      <c r="E130" s="54" t="s">
        <v>610</v>
      </c>
      <c r="F130" s="70" t="s">
        <v>611</v>
      </c>
      <c r="G130" s="54" t="s">
        <v>612</v>
      </c>
      <c r="H130" s="54" t="s">
        <v>139</v>
      </c>
      <c r="I130" s="126" t="s">
        <v>4666</v>
      </c>
      <c r="J130" s="72">
        <v>0.99000000000010713</v>
      </c>
      <c r="K130" s="70" t="s">
        <v>141</v>
      </c>
      <c r="L130" s="71">
        <v>1.2199999999999999E-2</v>
      </c>
      <c r="M130" s="71">
        <v>2.8299999999980074E-2</v>
      </c>
      <c r="N130" s="72">
        <v>3822591.4023819999</v>
      </c>
      <c r="O130" s="79">
        <v>109.7</v>
      </c>
      <c r="P130" s="126" t="s">
        <v>4666</v>
      </c>
      <c r="Q130" s="72">
        <v>4193.3825981450009</v>
      </c>
      <c r="R130" s="73">
        <v>8.3099813095260863E-3</v>
      </c>
      <c r="S130" s="73">
        <f t="shared" si="1"/>
        <v>6.3443375192318691E-4</v>
      </c>
      <c r="T130" s="73">
        <f>Q130/'סכום נכסי הקרן'!$C$41</f>
        <v>3.4796764164216934E-5</v>
      </c>
    </row>
    <row r="131" spans="1:20">
      <c r="A131" s="69" t="s">
        <v>617</v>
      </c>
      <c r="B131" s="54" t="s">
        <v>618</v>
      </c>
      <c r="C131" s="70" t="s">
        <v>128</v>
      </c>
      <c r="D131" s="70" t="s">
        <v>29</v>
      </c>
      <c r="E131" s="54" t="s">
        <v>610</v>
      </c>
      <c r="F131" s="70" t="s">
        <v>611</v>
      </c>
      <c r="G131" s="54" t="s">
        <v>612</v>
      </c>
      <c r="H131" s="54" t="s">
        <v>139</v>
      </c>
      <c r="I131" s="126" t="s">
        <v>4666</v>
      </c>
      <c r="J131" s="72">
        <v>4.8599999999998946</v>
      </c>
      <c r="K131" s="70" t="s">
        <v>141</v>
      </c>
      <c r="L131" s="71">
        <v>1.09E-2</v>
      </c>
      <c r="M131" s="71">
        <v>3.6500000000000997E-2</v>
      </c>
      <c r="N131" s="72">
        <v>12763984.814449999</v>
      </c>
      <c r="O131" s="79">
        <v>97.27</v>
      </c>
      <c r="P131" s="126" t="s">
        <v>4666</v>
      </c>
      <c r="Q131" s="72">
        <v>12415.528067655001</v>
      </c>
      <c r="R131" s="73">
        <v>2.2846028635340149E-2</v>
      </c>
      <c r="S131" s="73">
        <f t="shared" si="1"/>
        <v>1.8783952739142903E-3</v>
      </c>
      <c r="T131" s="73">
        <f>Q131/'סכום נכסי הקרן'!$C$41</f>
        <v>1.0302427504123209E-4</v>
      </c>
    </row>
    <row r="132" spans="1:20">
      <c r="A132" s="69" t="s">
        <v>619</v>
      </c>
      <c r="B132" s="54" t="s">
        <v>620</v>
      </c>
      <c r="C132" s="70" t="s">
        <v>128</v>
      </c>
      <c r="D132" s="70" t="s">
        <v>29</v>
      </c>
      <c r="E132" s="54" t="s">
        <v>610</v>
      </c>
      <c r="F132" s="70" t="s">
        <v>611</v>
      </c>
      <c r="G132" s="54" t="s">
        <v>612</v>
      </c>
      <c r="H132" s="54" t="s">
        <v>139</v>
      </c>
      <c r="I132" s="126" t="s">
        <v>4666</v>
      </c>
      <c r="J132" s="72">
        <v>5.8100000000011907</v>
      </c>
      <c r="K132" s="70" t="s">
        <v>141</v>
      </c>
      <c r="L132" s="71">
        <v>1.54E-2</v>
      </c>
      <c r="M132" s="71">
        <v>3.8400000000007192E-2</v>
      </c>
      <c r="N132" s="72">
        <v>11410243.024981</v>
      </c>
      <c r="O132" s="79">
        <v>95.41</v>
      </c>
      <c r="P132" s="126" t="s">
        <v>4666</v>
      </c>
      <c r="Q132" s="72">
        <v>10886.512730204997</v>
      </c>
      <c r="R132" s="73">
        <v>3.2600694357088573E-2</v>
      </c>
      <c r="S132" s="73">
        <f t="shared" si="1"/>
        <v>1.6470643818283588E-3</v>
      </c>
      <c r="T132" s="73">
        <f>Q132/'סכום נכסי הקרן'!$C$41</f>
        <v>9.0336478291120573E-5</v>
      </c>
    </row>
    <row r="133" spans="1:20">
      <c r="A133" s="69" t="s">
        <v>621</v>
      </c>
      <c r="B133" s="54" t="s">
        <v>622</v>
      </c>
      <c r="C133" s="70" t="s">
        <v>128</v>
      </c>
      <c r="D133" s="70" t="s">
        <v>29</v>
      </c>
      <c r="E133" s="54" t="s">
        <v>623</v>
      </c>
      <c r="F133" s="70" t="s">
        <v>624</v>
      </c>
      <c r="G133" s="54" t="s">
        <v>625</v>
      </c>
      <c r="H133" s="54" t="s">
        <v>334</v>
      </c>
      <c r="I133" s="126" t="s">
        <v>4666</v>
      </c>
      <c r="J133" s="72">
        <v>4.0000000000001599</v>
      </c>
      <c r="K133" s="70" t="s">
        <v>141</v>
      </c>
      <c r="L133" s="71">
        <v>7.4999999999999997E-3</v>
      </c>
      <c r="M133" s="71">
        <v>3.4100000000001345E-2</v>
      </c>
      <c r="N133" s="72">
        <v>57190311.132419005</v>
      </c>
      <c r="O133" s="79">
        <v>97.97</v>
      </c>
      <c r="P133" s="126" t="s">
        <v>4666</v>
      </c>
      <c r="Q133" s="72">
        <v>56029.347860194015</v>
      </c>
      <c r="R133" s="73">
        <v>3.7161686004902668E-2</v>
      </c>
      <c r="S133" s="73">
        <f t="shared" si="1"/>
        <v>8.4769058269276287E-3</v>
      </c>
      <c r="T133" s="73">
        <f>Q133/'סכום נכסי הקרן'!$C$41</f>
        <v>4.6493253552120267E-4</v>
      </c>
    </row>
    <row r="134" spans="1:20">
      <c r="A134" s="69" t="s">
        <v>626</v>
      </c>
      <c r="B134" s="54" t="s">
        <v>627</v>
      </c>
      <c r="C134" s="70" t="s">
        <v>128</v>
      </c>
      <c r="D134" s="70" t="s">
        <v>29</v>
      </c>
      <c r="E134" s="54" t="s">
        <v>623</v>
      </c>
      <c r="F134" s="70" t="s">
        <v>624</v>
      </c>
      <c r="G134" s="54" t="s">
        <v>625</v>
      </c>
      <c r="H134" s="54" t="s">
        <v>334</v>
      </c>
      <c r="I134" s="126" t="s">
        <v>4666</v>
      </c>
      <c r="J134" s="72">
        <v>6.1100000000001815</v>
      </c>
      <c r="K134" s="70" t="s">
        <v>141</v>
      </c>
      <c r="L134" s="71">
        <v>4.0800000000000003E-2</v>
      </c>
      <c r="M134" s="71">
        <v>3.8900000000002335E-2</v>
      </c>
      <c r="N134" s="72">
        <v>14153468.852575999</v>
      </c>
      <c r="O134" s="79">
        <v>101.94</v>
      </c>
      <c r="P134" s="126" t="s">
        <v>4666</v>
      </c>
      <c r="Q134" s="72">
        <v>14428.046217866999</v>
      </c>
      <c r="R134" s="73">
        <v>4.0438482435931428E-2</v>
      </c>
      <c r="S134" s="73">
        <f t="shared" si="1"/>
        <v>2.1828772549806791E-3</v>
      </c>
      <c r="T134" s="73">
        <f>Q134/'סכום נכסי הקרן'!$C$41</f>
        <v>1.1972418682130943E-4</v>
      </c>
    </row>
    <row r="135" spans="1:20">
      <c r="A135" s="69" t="s">
        <v>628</v>
      </c>
      <c r="B135" s="54" t="s">
        <v>629</v>
      </c>
      <c r="C135" s="70" t="s">
        <v>128</v>
      </c>
      <c r="D135" s="70" t="s">
        <v>29</v>
      </c>
      <c r="E135" s="54" t="s">
        <v>630</v>
      </c>
      <c r="F135" s="70" t="s">
        <v>611</v>
      </c>
      <c r="G135" s="54" t="s">
        <v>612</v>
      </c>
      <c r="H135" s="54" t="s">
        <v>139</v>
      </c>
      <c r="I135" s="126" t="s">
        <v>4666</v>
      </c>
      <c r="J135" s="72">
        <v>3.0700000000000625</v>
      </c>
      <c r="K135" s="70" t="s">
        <v>141</v>
      </c>
      <c r="L135" s="71">
        <v>1.3300000000000001E-2</v>
      </c>
      <c r="M135" s="71">
        <v>2.9700000000002443E-2</v>
      </c>
      <c r="N135" s="72">
        <v>13419829.523583997</v>
      </c>
      <c r="O135" s="79">
        <v>106.5</v>
      </c>
      <c r="P135" s="126" t="s">
        <v>4666</v>
      </c>
      <c r="Q135" s="72">
        <v>14292.119032515997</v>
      </c>
      <c r="R135" s="73">
        <v>3.3399277062180183E-2</v>
      </c>
      <c r="S135" s="73">
        <f t="shared" si="1"/>
        <v>2.1623122833444772E-3</v>
      </c>
      <c r="T135" s="73">
        <f>Q135/'סכום נכסי הקרן'!$C$41</f>
        <v>1.1859626059434008E-4</v>
      </c>
    </row>
    <row r="136" spans="1:20">
      <c r="A136" s="69" t="s">
        <v>631</v>
      </c>
      <c r="B136" s="54" t="s">
        <v>632</v>
      </c>
      <c r="C136" s="70" t="s">
        <v>128</v>
      </c>
      <c r="D136" s="70" t="s">
        <v>29</v>
      </c>
      <c r="E136" s="54" t="s">
        <v>633</v>
      </c>
      <c r="F136" s="70" t="s">
        <v>355</v>
      </c>
      <c r="G136" s="54" t="s">
        <v>625</v>
      </c>
      <c r="H136" s="54" t="s">
        <v>334</v>
      </c>
      <c r="I136" s="126" t="s">
        <v>4666</v>
      </c>
      <c r="J136" s="72">
        <v>3.4999999999987152</v>
      </c>
      <c r="K136" s="70" t="s">
        <v>141</v>
      </c>
      <c r="L136" s="71">
        <v>1.8000000000000002E-2</v>
      </c>
      <c r="M136" s="71">
        <v>2.7999999999996149E-2</v>
      </c>
      <c r="N136" s="72">
        <v>1432063.7332029999</v>
      </c>
      <c r="O136" s="79">
        <v>108.67</v>
      </c>
      <c r="P136" s="126" t="s">
        <v>4666</v>
      </c>
      <c r="Q136" s="72">
        <v>1556.2236605620001</v>
      </c>
      <c r="R136" s="73">
        <v>1.8156741952389272E-3</v>
      </c>
      <c r="S136" s="73">
        <f t="shared" si="1"/>
        <v>2.3544734893466207E-4</v>
      </c>
      <c r="T136" s="73">
        <f>Q136/'סכום נכסי הקרן'!$C$41</f>
        <v>1.2913571904291529E-5</v>
      </c>
    </row>
    <row r="137" spans="1:20">
      <c r="A137" s="69" t="s">
        <v>634</v>
      </c>
      <c r="B137" s="54" t="s">
        <v>635</v>
      </c>
      <c r="C137" s="70" t="s">
        <v>128</v>
      </c>
      <c r="D137" s="70" t="s">
        <v>29</v>
      </c>
      <c r="E137" s="54" t="s">
        <v>636</v>
      </c>
      <c r="F137" s="70" t="s">
        <v>355</v>
      </c>
      <c r="G137" s="54" t="s">
        <v>625</v>
      </c>
      <c r="H137" s="54" t="s">
        <v>334</v>
      </c>
      <c r="I137" s="126" t="s">
        <v>4666</v>
      </c>
      <c r="J137" s="72">
        <v>4.6599999999999762</v>
      </c>
      <c r="K137" s="70" t="s">
        <v>141</v>
      </c>
      <c r="L137" s="71">
        <v>3.6200000000000003E-2</v>
      </c>
      <c r="M137" s="71">
        <v>3.8099999999999051E-2</v>
      </c>
      <c r="N137" s="72">
        <v>43719795.518595003</v>
      </c>
      <c r="O137" s="79">
        <v>102</v>
      </c>
      <c r="P137" s="126" t="s">
        <v>4666</v>
      </c>
      <c r="Q137" s="72">
        <v>44594.191329741006</v>
      </c>
      <c r="R137" s="73">
        <v>2.4980802428435044E-2</v>
      </c>
      <c r="S137" s="73">
        <f t="shared" si="1"/>
        <v>6.7468349136144681E-3</v>
      </c>
      <c r="T137" s="73">
        <f>Q137/'סכום נכסי הקרן'!$C$41</f>
        <v>3.7004340111522271E-4</v>
      </c>
    </row>
    <row r="138" spans="1:20">
      <c r="A138" s="69" t="s">
        <v>637</v>
      </c>
      <c r="B138" s="54" t="s">
        <v>638</v>
      </c>
      <c r="C138" s="70" t="s">
        <v>128</v>
      </c>
      <c r="D138" s="70" t="s">
        <v>29</v>
      </c>
      <c r="E138" s="54" t="s">
        <v>639</v>
      </c>
      <c r="F138" s="70" t="s">
        <v>640</v>
      </c>
      <c r="G138" s="54" t="s">
        <v>612</v>
      </c>
      <c r="H138" s="54" t="s">
        <v>139</v>
      </c>
      <c r="I138" s="126" t="s">
        <v>4666</v>
      </c>
      <c r="J138" s="72">
        <v>3.8999999999997375</v>
      </c>
      <c r="K138" s="70" t="s">
        <v>141</v>
      </c>
      <c r="L138" s="71">
        <v>3.2500000000000001E-2</v>
      </c>
      <c r="M138" s="71">
        <v>3.8899999999998637E-2</v>
      </c>
      <c r="N138" s="72">
        <v>21028208.002812997</v>
      </c>
      <c r="O138" s="79">
        <v>102.69</v>
      </c>
      <c r="P138" s="126" t="s">
        <v>4666</v>
      </c>
      <c r="Q138" s="72">
        <v>21593.866328772998</v>
      </c>
      <c r="R138" s="73">
        <v>4.5713495658289124E-2</v>
      </c>
      <c r="S138" s="73">
        <f t="shared" ref="S138:S201" si="2">IFERROR(Q138/$Q$9,0)</f>
        <v>3.2670230566491957E-3</v>
      </c>
      <c r="T138" s="73">
        <f>Q138/'סכום נכסי הקרן'!$C$41</f>
        <v>1.7918629088801229E-4</v>
      </c>
    </row>
    <row r="139" spans="1:20">
      <c r="A139" s="69" t="s">
        <v>641</v>
      </c>
      <c r="B139" s="54" t="s">
        <v>642</v>
      </c>
      <c r="C139" s="70" t="s">
        <v>128</v>
      </c>
      <c r="D139" s="70" t="s">
        <v>29</v>
      </c>
      <c r="E139" s="54" t="s">
        <v>643</v>
      </c>
      <c r="F139" s="70" t="s">
        <v>338</v>
      </c>
      <c r="G139" s="54" t="s">
        <v>644</v>
      </c>
      <c r="H139" s="54" t="s">
        <v>334</v>
      </c>
      <c r="I139" s="126" t="s">
        <v>4666</v>
      </c>
      <c r="J139" s="72">
        <v>3.3399999999999817</v>
      </c>
      <c r="K139" s="70" t="s">
        <v>141</v>
      </c>
      <c r="L139" s="71">
        <v>2.75E-2</v>
      </c>
      <c r="M139" s="71">
        <v>3.0400000000000239E-2</v>
      </c>
      <c r="N139" s="72">
        <v>27619760.83935301</v>
      </c>
      <c r="O139" s="79">
        <v>110.65</v>
      </c>
      <c r="P139" s="126" t="s">
        <v>4666</v>
      </c>
      <c r="Q139" s="72">
        <v>30561.266415281007</v>
      </c>
      <c r="R139" s="73">
        <v>3.108001901428676E-2</v>
      </c>
      <c r="S139" s="73">
        <f t="shared" si="2"/>
        <v>4.6237371529008215E-3</v>
      </c>
      <c r="T139" s="73">
        <f>Q139/'סכום נכסי הקרן'!$C$41</f>
        <v>2.5359793797083066E-4</v>
      </c>
    </row>
    <row r="140" spans="1:20">
      <c r="A140" s="69" t="s">
        <v>645</v>
      </c>
      <c r="B140" s="54" t="s">
        <v>646</v>
      </c>
      <c r="C140" s="70" t="s">
        <v>128</v>
      </c>
      <c r="D140" s="70" t="s">
        <v>29</v>
      </c>
      <c r="E140" s="54" t="s">
        <v>630</v>
      </c>
      <c r="F140" s="70" t="s">
        <v>611</v>
      </c>
      <c r="G140" s="54" t="s">
        <v>647</v>
      </c>
      <c r="H140" s="54" t="s">
        <v>139</v>
      </c>
      <c r="I140" s="126" t="s">
        <v>4666</v>
      </c>
      <c r="J140" s="72">
        <v>2.2000000000001214</v>
      </c>
      <c r="K140" s="70" t="s">
        <v>141</v>
      </c>
      <c r="L140" s="71">
        <v>0.04</v>
      </c>
      <c r="M140" s="71">
        <v>6.5800000000002537E-2</v>
      </c>
      <c r="N140" s="72">
        <v>13978662.873445</v>
      </c>
      <c r="O140" s="79">
        <v>105.42</v>
      </c>
      <c r="P140" s="126" t="s">
        <v>4666</v>
      </c>
      <c r="Q140" s="72">
        <v>14736.306904465999</v>
      </c>
      <c r="R140" s="73">
        <v>5.3857257301340427E-3</v>
      </c>
      <c r="S140" s="73">
        <f t="shared" si="2"/>
        <v>2.2295152564966712E-3</v>
      </c>
      <c r="T140" s="73">
        <f>Q140/'סכום נכסי הקרן'!$C$41</f>
        <v>1.2228213953886731E-4</v>
      </c>
    </row>
    <row r="141" spans="1:20">
      <c r="A141" s="69" t="s">
        <v>648</v>
      </c>
      <c r="B141" s="54" t="s">
        <v>649</v>
      </c>
      <c r="C141" s="70" t="s">
        <v>128</v>
      </c>
      <c r="D141" s="70" t="s">
        <v>29</v>
      </c>
      <c r="E141" s="54" t="s">
        <v>630</v>
      </c>
      <c r="F141" s="70" t="s">
        <v>611</v>
      </c>
      <c r="G141" s="54" t="s">
        <v>647</v>
      </c>
      <c r="H141" s="54" t="s">
        <v>139</v>
      </c>
      <c r="I141" s="126" t="s">
        <v>4666</v>
      </c>
      <c r="J141" s="72">
        <v>2.8900000000003447</v>
      </c>
      <c r="K141" s="70" t="s">
        <v>141</v>
      </c>
      <c r="L141" s="71">
        <v>3.2799999999999996E-2</v>
      </c>
      <c r="M141" s="71">
        <v>6.8800000000007175E-2</v>
      </c>
      <c r="N141" s="72">
        <v>19387914.68471</v>
      </c>
      <c r="O141" s="79">
        <v>102.18</v>
      </c>
      <c r="P141" s="126" t="s">
        <v>4666</v>
      </c>
      <c r="Q141" s="72">
        <v>19810.571272744004</v>
      </c>
      <c r="R141" s="73">
        <v>1.3845338077096385E-2</v>
      </c>
      <c r="S141" s="73">
        <f t="shared" si="2"/>
        <v>2.9972211612335413E-3</v>
      </c>
      <c r="T141" s="73">
        <f>Q141/'סכום נכסי הקרן'!$C$41</f>
        <v>1.643884764631361E-4</v>
      </c>
    </row>
    <row r="142" spans="1:20">
      <c r="A142" s="69" t="s">
        <v>650</v>
      </c>
      <c r="B142" s="54" t="s">
        <v>651</v>
      </c>
      <c r="C142" s="70" t="s">
        <v>128</v>
      </c>
      <c r="D142" s="70" t="s">
        <v>29</v>
      </c>
      <c r="E142" s="54" t="s">
        <v>630</v>
      </c>
      <c r="F142" s="70" t="s">
        <v>611</v>
      </c>
      <c r="G142" s="54" t="s">
        <v>647</v>
      </c>
      <c r="H142" s="54" t="s">
        <v>139</v>
      </c>
      <c r="I142" s="126" t="s">
        <v>4666</v>
      </c>
      <c r="J142" s="72">
        <v>4.7299999999992233</v>
      </c>
      <c r="K142" s="70" t="s">
        <v>141</v>
      </c>
      <c r="L142" s="71">
        <v>1.7899999999999999E-2</v>
      </c>
      <c r="M142" s="71">
        <v>6.4999999999992369E-2</v>
      </c>
      <c r="N142" s="72">
        <v>6598957.2898150012</v>
      </c>
      <c r="O142" s="79">
        <v>89.15</v>
      </c>
      <c r="P142" s="126" t="s">
        <v>4666</v>
      </c>
      <c r="Q142" s="72">
        <v>5882.9704462090003</v>
      </c>
      <c r="R142" s="73">
        <v>8.4519943011992366E-3</v>
      </c>
      <c r="S142" s="73">
        <f t="shared" si="2"/>
        <v>8.9005830622101089E-4</v>
      </c>
      <c r="T142" s="73">
        <f>Q142/'סכום נכסי הקרן'!$C$41</f>
        <v>4.8816994493263769E-5</v>
      </c>
    </row>
    <row r="143" spans="1:20">
      <c r="A143" s="69" t="s">
        <v>652</v>
      </c>
      <c r="B143" s="54" t="s">
        <v>653</v>
      </c>
      <c r="C143" s="70" t="s">
        <v>128</v>
      </c>
      <c r="D143" s="70" t="s">
        <v>29</v>
      </c>
      <c r="E143" s="54" t="s">
        <v>633</v>
      </c>
      <c r="F143" s="70" t="s">
        <v>355</v>
      </c>
      <c r="G143" s="54" t="s">
        <v>644</v>
      </c>
      <c r="H143" s="54" t="s">
        <v>334</v>
      </c>
      <c r="I143" s="126" t="s">
        <v>4666</v>
      </c>
      <c r="J143" s="72">
        <v>2.7100000000002709</v>
      </c>
      <c r="K143" s="70" t="s">
        <v>141</v>
      </c>
      <c r="L143" s="71">
        <v>3.3000000000000002E-2</v>
      </c>
      <c r="M143" s="71">
        <v>4.2000000000003646E-2</v>
      </c>
      <c r="N143" s="72">
        <v>26727696.695391007</v>
      </c>
      <c r="O143" s="79">
        <v>108.69</v>
      </c>
      <c r="P143" s="126" t="s">
        <v>4666</v>
      </c>
      <c r="Q143" s="72">
        <v>29050.333530472002</v>
      </c>
      <c r="R143" s="73">
        <v>4.4559209580857274E-2</v>
      </c>
      <c r="S143" s="73">
        <f t="shared" si="2"/>
        <v>4.3951420279442896E-3</v>
      </c>
      <c r="T143" s="73">
        <f>Q143/'סכום נכסי הקרן'!$C$41</f>
        <v>2.4106018973771772E-4</v>
      </c>
    </row>
    <row r="144" spans="1:20">
      <c r="A144" s="69" t="s">
        <v>654</v>
      </c>
      <c r="B144" s="54" t="s">
        <v>655</v>
      </c>
      <c r="C144" s="70" t="s">
        <v>128</v>
      </c>
      <c r="D144" s="70" t="s">
        <v>29</v>
      </c>
      <c r="E144" s="54" t="s">
        <v>633</v>
      </c>
      <c r="F144" s="70" t="s">
        <v>355</v>
      </c>
      <c r="G144" s="54" t="s">
        <v>644</v>
      </c>
      <c r="H144" s="54" t="s">
        <v>334</v>
      </c>
      <c r="I144" s="126" t="s">
        <v>4666</v>
      </c>
      <c r="J144" s="72">
        <v>2.8200000000006011</v>
      </c>
      <c r="K144" s="70" t="s">
        <v>141</v>
      </c>
      <c r="L144" s="71">
        <v>3.6499999999999998E-2</v>
      </c>
      <c r="M144" s="71">
        <v>4.3300000000011461E-2</v>
      </c>
      <c r="N144" s="72">
        <v>9626883.7961230017</v>
      </c>
      <c r="O144" s="79">
        <v>101.64</v>
      </c>
      <c r="P144" s="126" t="s">
        <v>4666</v>
      </c>
      <c r="Q144" s="72">
        <v>9784.7646798660007</v>
      </c>
      <c r="R144" s="73">
        <v>2.9524884365218062E-2</v>
      </c>
      <c r="S144" s="73">
        <f t="shared" si="2"/>
        <v>1.4803764794271252E-3</v>
      </c>
      <c r="T144" s="73">
        <f>Q144/'סכום נכסי הקרן'!$C$41</f>
        <v>8.1194153168440166E-5</v>
      </c>
    </row>
    <row r="145" spans="1:20">
      <c r="A145" s="69" t="s">
        <v>656</v>
      </c>
      <c r="B145" s="54" t="s">
        <v>657</v>
      </c>
      <c r="C145" s="70" t="s">
        <v>128</v>
      </c>
      <c r="D145" s="70" t="s">
        <v>29</v>
      </c>
      <c r="E145" s="54" t="s">
        <v>658</v>
      </c>
      <c r="F145" s="70" t="s">
        <v>355</v>
      </c>
      <c r="G145" s="54" t="s">
        <v>644</v>
      </c>
      <c r="H145" s="54" t="s">
        <v>334</v>
      </c>
      <c r="I145" s="126" t="s">
        <v>4666</v>
      </c>
      <c r="J145" s="72">
        <v>1.9999999999999991</v>
      </c>
      <c r="K145" s="70" t="s">
        <v>141</v>
      </c>
      <c r="L145" s="71">
        <v>1E-3</v>
      </c>
      <c r="M145" s="71">
        <v>2.6000000000000145E-2</v>
      </c>
      <c r="N145" s="72">
        <v>25080779.363755997</v>
      </c>
      <c r="O145" s="79">
        <v>106.05</v>
      </c>
      <c r="P145" s="126" t="s">
        <v>4666</v>
      </c>
      <c r="Q145" s="72">
        <v>26598.166705886008</v>
      </c>
      <c r="R145" s="73">
        <v>4.428807431222475E-2</v>
      </c>
      <c r="S145" s="73">
        <f t="shared" si="2"/>
        <v>4.0241438272192089E-3</v>
      </c>
      <c r="T145" s="73">
        <f>Q145/'סכום נכסי הקרן'!$C$41</f>
        <v>2.2071206535617874E-4</v>
      </c>
    </row>
    <row r="146" spans="1:20">
      <c r="A146" s="69" t="s">
        <v>659</v>
      </c>
      <c r="B146" s="54" t="s">
        <v>660</v>
      </c>
      <c r="C146" s="70" t="s">
        <v>128</v>
      </c>
      <c r="D146" s="70" t="s">
        <v>29</v>
      </c>
      <c r="E146" s="54" t="s">
        <v>658</v>
      </c>
      <c r="F146" s="70" t="s">
        <v>355</v>
      </c>
      <c r="G146" s="54" t="s">
        <v>644</v>
      </c>
      <c r="H146" s="54" t="s">
        <v>334</v>
      </c>
      <c r="I146" s="126" t="s">
        <v>4666</v>
      </c>
      <c r="J146" s="72">
        <v>4.7200000000004962</v>
      </c>
      <c r="K146" s="70" t="s">
        <v>141</v>
      </c>
      <c r="L146" s="71">
        <v>3.0000000000000001E-3</v>
      </c>
      <c r="M146" s="71">
        <v>3.6000000000003134E-2</v>
      </c>
      <c r="N146" s="72">
        <v>14143939.011644997</v>
      </c>
      <c r="O146" s="79">
        <v>94.75</v>
      </c>
      <c r="P146" s="126" t="s">
        <v>4666</v>
      </c>
      <c r="Q146" s="72">
        <v>13401.382379037999</v>
      </c>
      <c r="R146" s="73">
        <v>3.4726607835236949E-2</v>
      </c>
      <c r="S146" s="73">
        <f t="shared" si="2"/>
        <v>2.027549145515953E-3</v>
      </c>
      <c r="T146" s="73">
        <f>Q146/'סכום נכסי הקרן'!$C$41</f>
        <v>1.1120491183517638E-4</v>
      </c>
    </row>
    <row r="147" spans="1:20">
      <c r="A147" s="69" t="s">
        <v>661</v>
      </c>
      <c r="B147" s="54" t="s">
        <v>662</v>
      </c>
      <c r="C147" s="70" t="s">
        <v>128</v>
      </c>
      <c r="D147" s="70" t="s">
        <v>29</v>
      </c>
      <c r="E147" s="54" t="s">
        <v>658</v>
      </c>
      <c r="F147" s="70" t="s">
        <v>355</v>
      </c>
      <c r="G147" s="54" t="s">
        <v>644</v>
      </c>
      <c r="H147" s="54" t="s">
        <v>334</v>
      </c>
      <c r="I147" s="126" t="s">
        <v>4666</v>
      </c>
      <c r="J147" s="72">
        <v>3.2300000000002247</v>
      </c>
      <c r="K147" s="70" t="s">
        <v>141</v>
      </c>
      <c r="L147" s="71">
        <v>3.0000000000000001E-3</v>
      </c>
      <c r="M147" s="71">
        <v>3.3800000000002578E-2</v>
      </c>
      <c r="N147" s="72">
        <v>20542931.604091998</v>
      </c>
      <c r="O147" s="79">
        <v>97.61</v>
      </c>
      <c r="P147" s="126" t="s">
        <v>4666</v>
      </c>
      <c r="Q147" s="72">
        <v>20051.956092589007</v>
      </c>
      <c r="R147" s="73">
        <v>4.0391135674581198E-2</v>
      </c>
      <c r="S147" s="73">
        <f t="shared" si="2"/>
        <v>3.0337412433694552E-3</v>
      </c>
      <c r="T147" s="73">
        <f>Q147/'סכום נכסי הקרן'!$C$41</f>
        <v>1.663914920364549E-4</v>
      </c>
    </row>
    <row r="148" spans="1:20">
      <c r="A148" s="69" t="s">
        <v>663</v>
      </c>
      <c r="B148" s="54" t="s">
        <v>664</v>
      </c>
      <c r="C148" s="70" t="s">
        <v>128</v>
      </c>
      <c r="D148" s="70" t="s">
        <v>29</v>
      </c>
      <c r="E148" s="54" t="s">
        <v>658</v>
      </c>
      <c r="F148" s="70" t="s">
        <v>355</v>
      </c>
      <c r="G148" s="54" t="s">
        <v>644</v>
      </c>
      <c r="H148" s="54" t="s">
        <v>334</v>
      </c>
      <c r="I148" s="126" t="s">
        <v>4666</v>
      </c>
      <c r="J148" s="72">
        <v>2.7399999999994971</v>
      </c>
      <c r="K148" s="70" t="s">
        <v>141</v>
      </c>
      <c r="L148" s="71">
        <v>3.0000000000000001E-3</v>
      </c>
      <c r="M148" s="71">
        <v>3.2599999999993114E-2</v>
      </c>
      <c r="N148" s="72">
        <v>7907230.6329840003</v>
      </c>
      <c r="O148" s="79">
        <v>95.51</v>
      </c>
      <c r="P148" s="126" t="s">
        <v>4666</v>
      </c>
      <c r="Q148" s="72">
        <v>7552.1957946699986</v>
      </c>
      <c r="R148" s="73">
        <v>2.216586951751745E-2</v>
      </c>
      <c r="S148" s="73">
        <f t="shared" si="2"/>
        <v>1.1426021358963351E-3</v>
      </c>
      <c r="T148" s="73">
        <f>Q148/'סכום נכסי הקרן'!$C$41</f>
        <v>6.266825643464357E-5</v>
      </c>
    </row>
    <row r="149" spans="1:20">
      <c r="A149" s="69" t="s">
        <v>665</v>
      </c>
      <c r="B149" s="54" t="s">
        <v>666</v>
      </c>
      <c r="C149" s="70" t="s">
        <v>128</v>
      </c>
      <c r="D149" s="70" t="s">
        <v>29</v>
      </c>
      <c r="E149" s="54" t="s">
        <v>667</v>
      </c>
      <c r="F149" s="70" t="s">
        <v>355</v>
      </c>
      <c r="G149" s="54" t="s">
        <v>668</v>
      </c>
      <c r="H149" s="126" t="s">
        <v>4666</v>
      </c>
      <c r="I149" s="126" t="s">
        <v>4666</v>
      </c>
      <c r="J149" s="72">
        <v>2.98999999999972</v>
      </c>
      <c r="K149" s="70" t="s">
        <v>141</v>
      </c>
      <c r="L149" s="71">
        <v>1.9E-2</v>
      </c>
      <c r="M149" s="71">
        <v>3.3499999999995346E-2</v>
      </c>
      <c r="N149" s="72">
        <v>17722747.835200001</v>
      </c>
      <c r="O149" s="79">
        <v>103</v>
      </c>
      <c r="P149" s="126" t="s">
        <v>4666</v>
      </c>
      <c r="Q149" s="72">
        <v>18254.429698390002</v>
      </c>
      <c r="R149" s="73">
        <v>3.3086196116191346E-2</v>
      </c>
      <c r="S149" s="73">
        <f t="shared" si="2"/>
        <v>2.761786231452081E-3</v>
      </c>
      <c r="T149" s="73">
        <f>Q149/'סכום נכסי הקרן'!$C$41</f>
        <v>1.5147558571167381E-4</v>
      </c>
    </row>
    <row r="150" spans="1:20">
      <c r="A150" s="69" t="s">
        <v>669</v>
      </c>
      <c r="B150" s="54" t="s">
        <v>670</v>
      </c>
      <c r="C150" s="70" t="s">
        <v>128</v>
      </c>
      <c r="D150" s="70" t="s">
        <v>29</v>
      </c>
      <c r="E150" s="54" t="s">
        <v>671</v>
      </c>
      <c r="F150" s="70" t="s">
        <v>338</v>
      </c>
      <c r="G150" s="54" t="s">
        <v>668</v>
      </c>
      <c r="H150" s="126" t="s">
        <v>4666</v>
      </c>
      <c r="I150" s="126" t="s">
        <v>4666</v>
      </c>
      <c r="J150" s="72">
        <v>2.1000000000002683</v>
      </c>
      <c r="K150" s="70" t="s">
        <v>141</v>
      </c>
      <c r="L150" s="71">
        <v>1.6399999999999998E-2</v>
      </c>
      <c r="M150" s="71">
        <v>3.0300000000010062E-2</v>
      </c>
      <c r="N150" s="72">
        <v>3767676.3837299999</v>
      </c>
      <c r="O150" s="79">
        <v>108.85</v>
      </c>
      <c r="P150" s="126" t="s">
        <v>4666</v>
      </c>
      <c r="Q150" s="72">
        <v>4101.1155901290003</v>
      </c>
      <c r="R150" s="73">
        <v>1.4912530294539815E-2</v>
      </c>
      <c r="S150" s="73">
        <f t="shared" si="2"/>
        <v>6.204743044594109E-4</v>
      </c>
      <c r="T150" s="73">
        <f>Q150/'סכום נכסי הקרן'!$C$41</f>
        <v>3.4031130873448058E-5</v>
      </c>
    </row>
    <row r="151" spans="1:20">
      <c r="A151" s="69" t="s">
        <v>672</v>
      </c>
      <c r="B151" s="54" t="s">
        <v>673</v>
      </c>
      <c r="C151" s="70" t="s">
        <v>128</v>
      </c>
      <c r="D151" s="70" t="s">
        <v>29</v>
      </c>
      <c r="E151" s="54" t="s">
        <v>674</v>
      </c>
      <c r="F151" s="70" t="s">
        <v>675</v>
      </c>
      <c r="G151" s="54" t="s">
        <v>668</v>
      </c>
      <c r="H151" s="126" t="s">
        <v>4666</v>
      </c>
      <c r="I151" s="126" t="s">
        <v>4666</v>
      </c>
      <c r="J151" s="72">
        <v>3.0200000000000116</v>
      </c>
      <c r="K151" s="70" t="s">
        <v>141</v>
      </c>
      <c r="L151" s="71">
        <v>1.4800000000000001E-2</v>
      </c>
      <c r="M151" s="71">
        <v>3.5099999999998681E-2</v>
      </c>
      <c r="N151" s="72">
        <v>31790395.334961995</v>
      </c>
      <c r="O151" s="79">
        <v>102.99</v>
      </c>
      <c r="P151" s="126" t="s">
        <v>4666</v>
      </c>
      <c r="Q151" s="72">
        <v>32740.929778681002</v>
      </c>
      <c r="R151" s="73">
        <v>3.9137035208812378E-2</v>
      </c>
      <c r="S151" s="73">
        <f t="shared" si="2"/>
        <v>4.953507206838445E-3</v>
      </c>
      <c r="T151" s="73">
        <f>Q151/'סכום נכסי הקרן'!$C$41</f>
        <v>2.7168482373392906E-4</v>
      </c>
    </row>
    <row r="152" spans="1:20">
      <c r="A152" s="69" t="s">
        <v>676</v>
      </c>
      <c r="B152" s="54" t="s">
        <v>677</v>
      </c>
      <c r="C152" s="70" t="s">
        <v>128</v>
      </c>
      <c r="D152" s="70" t="s">
        <v>29</v>
      </c>
      <c r="E152" s="84">
        <v>1154</v>
      </c>
      <c r="F152" s="70" t="s">
        <v>561</v>
      </c>
      <c r="G152" s="54" t="s">
        <v>668</v>
      </c>
      <c r="H152" s="126" t="s">
        <v>4666</v>
      </c>
      <c r="I152" s="126" t="s">
        <v>4666</v>
      </c>
      <c r="J152" s="72">
        <v>1</v>
      </c>
      <c r="K152" s="70" t="s">
        <v>141</v>
      </c>
      <c r="L152" s="71">
        <v>6.8000000000000005E-2</v>
      </c>
      <c r="M152" s="71">
        <v>0</v>
      </c>
      <c r="N152" s="72">
        <v>6920192.5115959998</v>
      </c>
      <c r="O152" s="79">
        <v>22.77</v>
      </c>
      <c r="P152" s="126" t="s">
        <v>4666</v>
      </c>
      <c r="Q152" s="72">
        <v>1575.727882012</v>
      </c>
      <c r="R152" s="73">
        <v>1.523783867487514E-2</v>
      </c>
      <c r="S152" s="73">
        <f t="shared" si="2"/>
        <v>2.383982211966727E-4</v>
      </c>
      <c r="T152" s="73">
        <f>Q152/'סכום נכסי הקרן'!$C$41</f>
        <v>1.3075418284419718E-5</v>
      </c>
    </row>
    <row r="153" spans="1:20">
      <c r="A153" s="127" t="s">
        <v>4666</v>
      </c>
      <c r="B153" s="126" t="s">
        <v>4666</v>
      </c>
      <c r="C153" s="126" t="s">
        <v>4666</v>
      </c>
      <c r="D153" s="126" t="s">
        <v>4666</v>
      </c>
      <c r="E153" s="126" t="s">
        <v>4666</v>
      </c>
      <c r="F153" s="126" t="s">
        <v>4666</v>
      </c>
      <c r="G153" s="126" t="s">
        <v>4666</v>
      </c>
      <c r="H153" s="126" t="s">
        <v>4666</v>
      </c>
      <c r="I153" s="126" t="s">
        <v>4666</v>
      </c>
      <c r="J153" s="126" t="s">
        <v>4666</v>
      </c>
      <c r="K153" s="126" t="s">
        <v>4666</v>
      </c>
      <c r="L153" s="126" t="s">
        <v>4666</v>
      </c>
      <c r="M153" s="126" t="s">
        <v>4666</v>
      </c>
      <c r="N153" s="126" t="s">
        <v>4666</v>
      </c>
      <c r="O153" s="126" t="s">
        <v>4666</v>
      </c>
      <c r="P153" s="126" t="s">
        <v>4666</v>
      </c>
      <c r="Q153" s="126" t="s">
        <v>4666</v>
      </c>
      <c r="R153" s="126" t="s">
        <v>4666</v>
      </c>
      <c r="S153" s="126" t="s">
        <v>4666</v>
      </c>
      <c r="T153" s="126" t="s">
        <v>4666</v>
      </c>
    </row>
    <row r="154" spans="1:20">
      <c r="A154" s="68" t="s">
        <v>52</v>
      </c>
      <c r="B154" s="125" t="s">
        <v>4666</v>
      </c>
      <c r="C154" s="125" t="s">
        <v>4666</v>
      </c>
      <c r="D154" s="125" t="s">
        <v>4666</v>
      </c>
      <c r="E154" s="125" t="s">
        <v>4666</v>
      </c>
      <c r="F154" s="125" t="s">
        <v>4666</v>
      </c>
      <c r="G154" s="125" t="s">
        <v>4666</v>
      </c>
      <c r="H154" s="125" t="s">
        <v>4666</v>
      </c>
      <c r="I154" s="125" t="s">
        <v>4666</v>
      </c>
      <c r="J154" s="66">
        <v>3.9783301734790646</v>
      </c>
      <c r="K154" s="125" t="s">
        <v>4666</v>
      </c>
      <c r="L154" s="125" t="s">
        <v>4666</v>
      </c>
      <c r="M154" s="65">
        <v>5.3107023699210588E-2</v>
      </c>
      <c r="N154" s="125" t="s">
        <v>4666</v>
      </c>
      <c r="O154" s="125" t="s">
        <v>4666</v>
      </c>
      <c r="P154" s="66">
        <f>SUM(P155:P213)</f>
        <v>6215.1119662230012</v>
      </c>
      <c r="Q154" s="66">
        <v>640472.32901276508</v>
      </c>
      <c r="R154" s="125" t="s">
        <v>4666</v>
      </c>
      <c r="S154" s="67">
        <f t="shared" si="2"/>
        <v>9.6899639655656303E-2</v>
      </c>
      <c r="T154" s="67">
        <f>Q154/'סכום נכסי הקרן'!$C$41</f>
        <v>5.3146508969209279E-3</v>
      </c>
    </row>
    <row r="155" spans="1:20">
      <c r="A155" s="69" t="s">
        <v>678</v>
      </c>
      <c r="B155" s="54" t="s">
        <v>679</v>
      </c>
      <c r="C155" s="70" t="s">
        <v>128</v>
      </c>
      <c r="D155" s="70" t="s">
        <v>29</v>
      </c>
      <c r="E155" s="54" t="s">
        <v>680</v>
      </c>
      <c r="F155" s="70" t="s">
        <v>681</v>
      </c>
      <c r="G155" s="54" t="s">
        <v>333</v>
      </c>
      <c r="H155" s="54" t="s">
        <v>334</v>
      </c>
      <c r="I155" s="126" t="s">
        <v>4666</v>
      </c>
      <c r="J155" s="72">
        <v>0.89999934388511882</v>
      </c>
      <c r="K155" s="70" t="s">
        <v>141</v>
      </c>
      <c r="L155" s="71">
        <v>5.7000000000000002E-2</v>
      </c>
      <c r="M155" s="71">
        <v>4.6099954728073191E-2</v>
      </c>
      <c r="N155" s="72">
        <v>1.8031859999999997</v>
      </c>
      <c r="O155" s="79">
        <v>101.48</v>
      </c>
      <c r="P155" s="126" t="s">
        <v>4666</v>
      </c>
      <c r="Q155" s="72">
        <v>1.8289479999999999E-3</v>
      </c>
      <c r="R155" s="73">
        <v>1.1674853177157391E-8</v>
      </c>
      <c r="S155" s="73">
        <f t="shared" si="2"/>
        <v>2.7670891328296722E-10</v>
      </c>
      <c r="T155" s="73">
        <f>Q155/'סכום נכסי הקרן'!$C$41</f>
        <v>1.5176643374436876E-11</v>
      </c>
    </row>
    <row r="156" spans="1:20">
      <c r="A156" s="69" t="s">
        <v>682</v>
      </c>
      <c r="B156" s="54" t="s">
        <v>683</v>
      </c>
      <c r="C156" s="70" t="s">
        <v>128</v>
      </c>
      <c r="D156" s="70" t="s">
        <v>29</v>
      </c>
      <c r="E156" s="54" t="s">
        <v>390</v>
      </c>
      <c r="F156" s="70" t="s">
        <v>355</v>
      </c>
      <c r="G156" s="54" t="s">
        <v>376</v>
      </c>
      <c r="H156" s="54" t="s">
        <v>334</v>
      </c>
      <c r="I156" s="126" t="s">
        <v>4666</v>
      </c>
      <c r="J156" s="72">
        <v>5.6499999999993653</v>
      </c>
      <c r="K156" s="70" t="s">
        <v>141</v>
      </c>
      <c r="L156" s="71">
        <v>2.5499999999999998E-2</v>
      </c>
      <c r="M156" s="71">
        <v>5.0299999999993981E-2</v>
      </c>
      <c r="N156" s="72">
        <v>37700554.552588001</v>
      </c>
      <c r="O156" s="79">
        <v>87.22</v>
      </c>
      <c r="P156" s="126" t="s">
        <v>4666</v>
      </c>
      <c r="Q156" s="72">
        <v>32885.094136592008</v>
      </c>
      <c r="R156" s="73">
        <v>2.766253385312412E-2</v>
      </c>
      <c r="S156" s="73">
        <f t="shared" si="2"/>
        <v>4.9753184135057161E-3</v>
      </c>
      <c r="T156" s="73">
        <f>Q156/'סכום נכסי הקרן'!$C$41</f>
        <v>2.7288110216684241E-4</v>
      </c>
    </row>
    <row r="157" spans="1:20">
      <c r="A157" s="69" t="s">
        <v>684</v>
      </c>
      <c r="B157" s="54" t="s">
        <v>685</v>
      </c>
      <c r="C157" s="70" t="s">
        <v>128</v>
      </c>
      <c r="D157" s="70" t="s">
        <v>29</v>
      </c>
      <c r="E157" s="54" t="s">
        <v>397</v>
      </c>
      <c r="F157" s="70" t="s">
        <v>398</v>
      </c>
      <c r="G157" s="54" t="s">
        <v>368</v>
      </c>
      <c r="H157" s="54" t="s">
        <v>139</v>
      </c>
      <c r="I157" s="126" t="s">
        <v>4666</v>
      </c>
      <c r="J157" s="72">
        <v>4.9900000000037696</v>
      </c>
      <c r="K157" s="70" t="s">
        <v>141</v>
      </c>
      <c r="L157" s="71">
        <v>1.9400000000000001E-2</v>
      </c>
      <c r="M157" s="71">
        <v>4.7100000000041088E-2</v>
      </c>
      <c r="N157" s="72">
        <v>4463659.5129119996</v>
      </c>
      <c r="O157" s="79">
        <v>87.3</v>
      </c>
      <c r="P157" s="126" t="s">
        <v>4666</v>
      </c>
      <c r="Q157" s="72">
        <v>3896.7747547690001</v>
      </c>
      <c r="R157" s="73">
        <v>7.2766040141340879E-3</v>
      </c>
      <c r="S157" s="73">
        <f t="shared" si="2"/>
        <v>5.8955875601746533E-4</v>
      </c>
      <c r="T157" s="73">
        <f>Q157/'סכום נכסי הקרן'!$C$41</f>
        <v>3.2335506949152099E-5</v>
      </c>
    </row>
    <row r="158" spans="1:20">
      <c r="A158" s="69" t="s">
        <v>686</v>
      </c>
      <c r="B158" s="54" t="s">
        <v>687</v>
      </c>
      <c r="C158" s="70" t="s">
        <v>128</v>
      </c>
      <c r="D158" s="70" t="s">
        <v>29</v>
      </c>
      <c r="E158" s="54" t="s">
        <v>688</v>
      </c>
      <c r="F158" s="70" t="s">
        <v>398</v>
      </c>
      <c r="G158" s="54" t="s">
        <v>368</v>
      </c>
      <c r="H158" s="54" t="s">
        <v>139</v>
      </c>
      <c r="I158" s="126" t="s">
        <v>4666</v>
      </c>
      <c r="J158" s="72">
        <v>5.4800000000127334</v>
      </c>
      <c r="K158" s="70" t="s">
        <v>141</v>
      </c>
      <c r="L158" s="71">
        <v>1.95E-2</v>
      </c>
      <c r="M158" s="71">
        <v>4.8600000000228197E-2</v>
      </c>
      <c r="N158" s="72">
        <v>309128.79212299996</v>
      </c>
      <c r="O158" s="79">
        <v>85.34</v>
      </c>
      <c r="P158" s="126" t="s">
        <v>4666</v>
      </c>
      <c r="Q158" s="72">
        <v>263.81049974300004</v>
      </c>
      <c r="R158" s="73">
        <v>2.8243831178262027E-4</v>
      </c>
      <c r="S158" s="73">
        <f t="shared" si="2"/>
        <v>3.9912953619524472E-5</v>
      </c>
      <c r="T158" s="73">
        <f>Q158/'סכום נכסי הקרן'!$C$41</f>
        <v>2.1891042681538692E-6</v>
      </c>
    </row>
    <row r="159" spans="1:20">
      <c r="A159" s="69" t="s">
        <v>689</v>
      </c>
      <c r="B159" s="54" t="s">
        <v>690</v>
      </c>
      <c r="C159" s="70" t="s">
        <v>128</v>
      </c>
      <c r="D159" s="70" t="s">
        <v>29</v>
      </c>
      <c r="E159" s="54" t="s">
        <v>691</v>
      </c>
      <c r="F159" s="70" t="s">
        <v>355</v>
      </c>
      <c r="G159" s="54" t="s">
        <v>376</v>
      </c>
      <c r="H159" s="54" t="s">
        <v>334</v>
      </c>
      <c r="I159" s="126" t="s">
        <v>4666</v>
      </c>
      <c r="J159" s="72">
        <v>0.810000000000072</v>
      </c>
      <c r="K159" s="70" t="s">
        <v>141</v>
      </c>
      <c r="L159" s="71">
        <v>2.5499999999999998E-2</v>
      </c>
      <c r="M159" s="71">
        <v>4.4299999999969343E-2</v>
      </c>
      <c r="N159" s="72">
        <v>4634251.0097270012</v>
      </c>
      <c r="O159" s="79">
        <v>98.58</v>
      </c>
      <c r="P159" s="126" t="s">
        <v>4666</v>
      </c>
      <c r="Q159" s="72">
        <v>4568.4446464070006</v>
      </c>
      <c r="R159" s="73">
        <v>2.3018870128385098E-2</v>
      </c>
      <c r="S159" s="73">
        <f t="shared" si="2"/>
        <v>6.9117840064379665E-4</v>
      </c>
      <c r="T159" s="73">
        <f>Q159/'סכום נכסי הקרן'!$C$41</f>
        <v>3.7909035781429779E-5</v>
      </c>
    </row>
    <row r="160" spans="1:20">
      <c r="A160" s="69" t="s">
        <v>692</v>
      </c>
      <c r="B160" s="54" t="s">
        <v>693</v>
      </c>
      <c r="C160" s="70" t="s">
        <v>128</v>
      </c>
      <c r="D160" s="70" t="s">
        <v>29</v>
      </c>
      <c r="E160" s="54" t="s">
        <v>468</v>
      </c>
      <c r="F160" s="70" t="s">
        <v>137</v>
      </c>
      <c r="G160" s="54" t="s">
        <v>376</v>
      </c>
      <c r="H160" s="54" t="s">
        <v>334</v>
      </c>
      <c r="I160" s="126" t="s">
        <v>4666</v>
      </c>
      <c r="J160" s="72">
        <v>3.6299999999994701</v>
      </c>
      <c r="K160" s="70" t="s">
        <v>141</v>
      </c>
      <c r="L160" s="71">
        <v>4.5599999999999995E-2</v>
      </c>
      <c r="M160" s="71">
        <v>5.0899999999992944E-2</v>
      </c>
      <c r="N160" s="72">
        <v>8961210.6126050018</v>
      </c>
      <c r="O160" s="79">
        <v>98.58</v>
      </c>
      <c r="P160" s="126" t="s">
        <v>4666</v>
      </c>
      <c r="Q160" s="72">
        <v>8833.961123436</v>
      </c>
      <c r="R160" s="73">
        <v>1.7360930335773194E-2</v>
      </c>
      <c r="S160" s="73">
        <f t="shared" si="2"/>
        <v>1.3365255777911434E-3</v>
      </c>
      <c r="T160" s="73">
        <f>Q160/'סכום נכסי הקרן'!$C$41</f>
        <v>7.3304368169039216E-5</v>
      </c>
    </row>
    <row r="161" spans="1:20">
      <c r="A161" s="69" t="s">
        <v>694</v>
      </c>
      <c r="B161" s="54" t="s">
        <v>695</v>
      </c>
      <c r="C161" s="70" t="s">
        <v>128</v>
      </c>
      <c r="D161" s="70" t="s">
        <v>29</v>
      </c>
      <c r="E161" s="54" t="s">
        <v>478</v>
      </c>
      <c r="F161" s="70" t="s">
        <v>165</v>
      </c>
      <c r="G161" s="54" t="s">
        <v>479</v>
      </c>
      <c r="H161" s="54" t="s">
        <v>139</v>
      </c>
      <c r="I161" s="126" t="s">
        <v>4666</v>
      </c>
      <c r="J161" s="72">
        <v>8.5199999999936722</v>
      </c>
      <c r="K161" s="70" t="s">
        <v>141</v>
      </c>
      <c r="L161" s="71">
        <v>2.7900000000000001E-2</v>
      </c>
      <c r="M161" s="71">
        <v>5.0099999999963375E-2</v>
      </c>
      <c r="N161" s="72">
        <v>9015932.7649999987</v>
      </c>
      <c r="O161" s="79">
        <v>83.51</v>
      </c>
      <c r="P161" s="126" t="s">
        <v>4666</v>
      </c>
      <c r="Q161" s="72">
        <v>7529.205452057</v>
      </c>
      <c r="R161" s="73">
        <v>2.0965335236257088E-2</v>
      </c>
      <c r="S161" s="73">
        <f t="shared" si="2"/>
        <v>1.1391238343150733E-3</v>
      </c>
      <c r="T161" s="73">
        <f>Q161/'סכום נכסי הקרן'!$C$41</f>
        <v>6.2477482158451137E-5</v>
      </c>
    </row>
    <row r="162" spans="1:20">
      <c r="A162" s="69" t="s">
        <v>696</v>
      </c>
      <c r="B162" s="54" t="s">
        <v>697</v>
      </c>
      <c r="C162" s="70" t="s">
        <v>128</v>
      </c>
      <c r="D162" s="70" t="s">
        <v>29</v>
      </c>
      <c r="E162" s="54" t="s">
        <v>698</v>
      </c>
      <c r="F162" s="70" t="s">
        <v>138</v>
      </c>
      <c r="G162" s="54" t="s">
        <v>479</v>
      </c>
      <c r="H162" s="54" t="s">
        <v>139</v>
      </c>
      <c r="I162" s="126" t="s">
        <v>4666</v>
      </c>
      <c r="J162" s="72">
        <v>1.2999999999998055</v>
      </c>
      <c r="K162" s="70" t="s">
        <v>141</v>
      </c>
      <c r="L162" s="71">
        <v>6.0999999999999999E-2</v>
      </c>
      <c r="M162" s="71">
        <v>5.9899999999994395E-2</v>
      </c>
      <c r="N162" s="72">
        <v>19319855.924999997</v>
      </c>
      <c r="O162" s="79">
        <v>101.47</v>
      </c>
      <c r="P162" s="126" t="s">
        <v>4666</v>
      </c>
      <c r="Q162" s="72">
        <v>19603.858020906006</v>
      </c>
      <c r="R162" s="73">
        <v>5.015408718621011E-2</v>
      </c>
      <c r="S162" s="73">
        <f t="shared" si="2"/>
        <v>2.9659466803421868E-3</v>
      </c>
      <c r="T162" s="73">
        <f>Q162/'סכום נכסי הקרן'!$C$41</f>
        <v>1.6267316618426788E-4</v>
      </c>
    </row>
    <row r="163" spans="1:20">
      <c r="A163" s="69" t="s">
        <v>699</v>
      </c>
      <c r="B163" s="54" t="s">
        <v>700</v>
      </c>
      <c r="C163" s="70" t="s">
        <v>128</v>
      </c>
      <c r="D163" s="70" t="s">
        <v>29</v>
      </c>
      <c r="E163" s="54" t="s">
        <v>512</v>
      </c>
      <c r="F163" s="70" t="s">
        <v>398</v>
      </c>
      <c r="G163" s="54" t="s">
        <v>479</v>
      </c>
      <c r="H163" s="54" t="s">
        <v>139</v>
      </c>
      <c r="I163" s="126" t="s">
        <v>4666</v>
      </c>
      <c r="J163" s="72">
        <v>7.0800000000004353</v>
      </c>
      <c r="K163" s="70" t="s">
        <v>141</v>
      </c>
      <c r="L163" s="71">
        <v>3.0499999999999999E-2</v>
      </c>
      <c r="M163" s="71">
        <v>5.1700000000003764E-2</v>
      </c>
      <c r="N163" s="72">
        <v>13153708.554542003</v>
      </c>
      <c r="O163" s="79">
        <v>86.63</v>
      </c>
      <c r="P163" s="126" t="s">
        <v>4666</v>
      </c>
      <c r="Q163" s="72">
        <v>11395.057721263001</v>
      </c>
      <c r="R163" s="73">
        <v>1.9268217144379336E-2</v>
      </c>
      <c r="S163" s="73">
        <f t="shared" si="2"/>
        <v>1.7240042028791251E-3</v>
      </c>
      <c r="T163" s="73">
        <f>Q163/'סכום נכסי הקרן'!$C$41</f>
        <v>9.4556393766652701E-5</v>
      </c>
    </row>
    <row r="164" spans="1:20">
      <c r="A164" s="69" t="s">
        <v>701</v>
      </c>
      <c r="B164" s="54" t="s">
        <v>702</v>
      </c>
      <c r="C164" s="70" t="s">
        <v>128</v>
      </c>
      <c r="D164" s="70" t="s">
        <v>29</v>
      </c>
      <c r="E164" s="54" t="s">
        <v>512</v>
      </c>
      <c r="F164" s="70" t="s">
        <v>398</v>
      </c>
      <c r="G164" s="54" t="s">
        <v>479</v>
      </c>
      <c r="H164" s="54" t="s">
        <v>139</v>
      </c>
      <c r="I164" s="126" t="s">
        <v>4666</v>
      </c>
      <c r="J164" s="72">
        <v>2.4200000000001114</v>
      </c>
      <c r="K164" s="70" t="s">
        <v>141</v>
      </c>
      <c r="L164" s="71">
        <v>2.9100000000000001E-2</v>
      </c>
      <c r="M164" s="71">
        <v>4.2699999999998496E-2</v>
      </c>
      <c r="N164" s="72">
        <v>6322809.7637719996</v>
      </c>
      <c r="O164" s="79">
        <v>96.93</v>
      </c>
      <c r="P164" s="126" t="s">
        <v>4666</v>
      </c>
      <c r="Q164" s="72">
        <v>6128.6995030960006</v>
      </c>
      <c r="R164" s="73">
        <v>1.0538016272953333E-2</v>
      </c>
      <c r="S164" s="73">
        <f t="shared" si="2"/>
        <v>9.2723564548557731E-4</v>
      </c>
      <c r="T164" s="73">
        <f>Q164/'סכום נכסי הקרן'!$C$41</f>
        <v>5.0856058623633097E-5</v>
      </c>
    </row>
    <row r="165" spans="1:20">
      <c r="A165" s="69" t="s">
        <v>703</v>
      </c>
      <c r="B165" s="54" t="s">
        <v>704</v>
      </c>
      <c r="C165" s="70" t="s">
        <v>128</v>
      </c>
      <c r="D165" s="70" t="s">
        <v>29</v>
      </c>
      <c r="E165" s="54" t="s">
        <v>512</v>
      </c>
      <c r="F165" s="70" t="s">
        <v>398</v>
      </c>
      <c r="G165" s="54" t="s">
        <v>479</v>
      </c>
      <c r="H165" s="54" t="s">
        <v>139</v>
      </c>
      <c r="I165" s="126" t="s">
        <v>4666</v>
      </c>
      <c r="J165" s="72">
        <v>6.309999999999647</v>
      </c>
      <c r="K165" s="70" t="s">
        <v>141</v>
      </c>
      <c r="L165" s="71">
        <v>3.0499999999999999E-2</v>
      </c>
      <c r="M165" s="71">
        <v>5.0599999999997258E-2</v>
      </c>
      <c r="N165" s="72">
        <v>21577108.293468997</v>
      </c>
      <c r="O165" s="79">
        <v>88.63</v>
      </c>
      <c r="P165" s="126" t="s">
        <v>4666</v>
      </c>
      <c r="Q165" s="72">
        <v>19123.791079654002</v>
      </c>
      <c r="R165" s="73">
        <v>2.9603446277524908E-2</v>
      </c>
      <c r="S165" s="73">
        <f t="shared" si="2"/>
        <v>2.8933154182084792E-3</v>
      </c>
      <c r="T165" s="73">
        <f>Q165/'סכום נכסי הקרן'!$C$41</f>
        <v>1.5868956207784255E-4</v>
      </c>
    </row>
    <row r="166" spans="1:20">
      <c r="A166" s="69" t="s">
        <v>705</v>
      </c>
      <c r="B166" s="54" t="s">
        <v>706</v>
      </c>
      <c r="C166" s="70" t="s">
        <v>128</v>
      </c>
      <c r="D166" s="70" t="s">
        <v>29</v>
      </c>
      <c r="E166" s="54" t="s">
        <v>512</v>
      </c>
      <c r="F166" s="70" t="s">
        <v>398</v>
      </c>
      <c r="G166" s="54" t="s">
        <v>479</v>
      </c>
      <c r="H166" s="54" t="s">
        <v>139</v>
      </c>
      <c r="I166" s="126" t="s">
        <v>4666</v>
      </c>
      <c r="J166" s="72">
        <v>7.950000000000121</v>
      </c>
      <c r="K166" s="70" t="s">
        <v>141</v>
      </c>
      <c r="L166" s="71">
        <v>2.63E-2</v>
      </c>
      <c r="M166" s="71">
        <v>5.239999999999944E-2</v>
      </c>
      <c r="N166" s="72">
        <v>23183827.110000003</v>
      </c>
      <c r="O166" s="79">
        <v>81.86</v>
      </c>
      <c r="P166" s="126" t="s">
        <v>4666</v>
      </c>
      <c r="Q166" s="72">
        <v>18978.280872245999</v>
      </c>
      <c r="R166" s="73">
        <v>3.3420923277189304E-2</v>
      </c>
      <c r="S166" s="73">
        <f t="shared" si="2"/>
        <v>2.8713005925472533E-3</v>
      </c>
      <c r="T166" s="73">
        <f>Q166/'סכום נכסי הקרן'!$C$41</f>
        <v>1.5748211576161508E-4</v>
      </c>
    </row>
    <row r="167" spans="1:20">
      <c r="A167" s="69" t="s">
        <v>707</v>
      </c>
      <c r="B167" s="54" t="s">
        <v>708</v>
      </c>
      <c r="C167" s="70" t="s">
        <v>128</v>
      </c>
      <c r="D167" s="70" t="s">
        <v>29</v>
      </c>
      <c r="E167" s="54" t="s">
        <v>709</v>
      </c>
      <c r="F167" s="70" t="s">
        <v>398</v>
      </c>
      <c r="G167" s="54" t="s">
        <v>475</v>
      </c>
      <c r="H167" s="54" t="s">
        <v>334</v>
      </c>
      <c r="I167" s="126" t="s">
        <v>4666</v>
      </c>
      <c r="J167" s="72">
        <v>3.7300000000001017</v>
      </c>
      <c r="K167" s="70" t="s">
        <v>141</v>
      </c>
      <c r="L167" s="71">
        <v>4.7E-2</v>
      </c>
      <c r="M167" s="71">
        <v>4.53999999999996E-2</v>
      </c>
      <c r="N167" s="72">
        <v>11849511.633999998</v>
      </c>
      <c r="O167" s="79">
        <v>104.73</v>
      </c>
      <c r="P167" s="126" t="s">
        <v>4666</v>
      </c>
      <c r="Q167" s="72">
        <v>12409.993696574997</v>
      </c>
      <c r="R167" s="73">
        <v>1.3179303341118893E-2</v>
      </c>
      <c r="S167" s="73">
        <f t="shared" si="2"/>
        <v>1.8775579566109812E-3</v>
      </c>
      <c r="T167" s="73">
        <f>Q167/'סכום נכסי הקרן'!$C$41</f>
        <v>1.0297835073054473E-4</v>
      </c>
    </row>
    <row r="168" spans="1:20">
      <c r="A168" s="69" t="s">
        <v>710</v>
      </c>
      <c r="B168" s="54" t="s">
        <v>711</v>
      </c>
      <c r="C168" s="70" t="s">
        <v>128</v>
      </c>
      <c r="D168" s="70" t="s">
        <v>29</v>
      </c>
      <c r="E168" s="54" t="s">
        <v>519</v>
      </c>
      <c r="F168" s="70" t="s">
        <v>398</v>
      </c>
      <c r="G168" s="54" t="s">
        <v>479</v>
      </c>
      <c r="H168" s="54" t="s">
        <v>139</v>
      </c>
      <c r="I168" s="126" t="s">
        <v>4666</v>
      </c>
      <c r="J168" s="72">
        <v>5.7199999999998417</v>
      </c>
      <c r="K168" s="70" t="s">
        <v>141</v>
      </c>
      <c r="L168" s="71">
        <v>2.64E-2</v>
      </c>
      <c r="M168" s="71">
        <v>4.949999999999858E-2</v>
      </c>
      <c r="N168" s="72">
        <v>35683162.860526003</v>
      </c>
      <c r="O168" s="79">
        <v>88.65</v>
      </c>
      <c r="P168" s="126" t="s">
        <v>4666</v>
      </c>
      <c r="Q168" s="72">
        <v>31633.123876750004</v>
      </c>
      <c r="R168" s="73">
        <v>2.1808927959554646E-2</v>
      </c>
      <c r="S168" s="73">
        <f t="shared" si="2"/>
        <v>4.7859027876577011E-3</v>
      </c>
      <c r="T168" s="73">
        <f>Q168/'סכום נכסי הקרן'!$C$41</f>
        <v>2.6249223044986456E-4</v>
      </c>
    </row>
    <row r="169" spans="1:20">
      <c r="A169" s="69" t="s">
        <v>712</v>
      </c>
      <c r="B169" s="54" t="s">
        <v>713</v>
      </c>
      <c r="C169" s="70" t="s">
        <v>128</v>
      </c>
      <c r="D169" s="70" t="s">
        <v>29</v>
      </c>
      <c r="E169" s="54" t="s">
        <v>519</v>
      </c>
      <c r="F169" s="70" t="s">
        <v>398</v>
      </c>
      <c r="G169" s="54" t="s">
        <v>479</v>
      </c>
      <c r="H169" s="54" t="s">
        <v>139</v>
      </c>
      <c r="I169" s="126" t="s">
        <v>4666</v>
      </c>
      <c r="J169" s="72">
        <v>7.3500000000000041</v>
      </c>
      <c r="K169" s="70" t="s">
        <v>141</v>
      </c>
      <c r="L169" s="71">
        <v>2.5000000000000001E-2</v>
      </c>
      <c r="M169" s="71">
        <v>5.2799999999999903E-2</v>
      </c>
      <c r="N169" s="72">
        <v>21350742.693557996</v>
      </c>
      <c r="O169" s="79">
        <v>82.64</v>
      </c>
      <c r="P169" s="126" t="s">
        <v>4666</v>
      </c>
      <c r="Q169" s="72">
        <v>17644.253761854005</v>
      </c>
      <c r="R169" s="73">
        <v>1.6009287377306912E-2</v>
      </c>
      <c r="S169" s="73">
        <f t="shared" si="2"/>
        <v>2.669470255103769E-3</v>
      </c>
      <c r="T169" s="73">
        <f>Q169/'סכום נכסי הקרן'!$C$41</f>
        <v>1.4641233482402154E-4</v>
      </c>
    </row>
    <row r="170" spans="1:20">
      <c r="A170" s="69" t="s">
        <v>714</v>
      </c>
      <c r="B170" s="54" t="s">
        <v>715</v>
      </c>
      <c r="C170" s="70" t="s">
        <v>128</v>
      </c>
      <c r="D170" s="70" t="s">
        <v>29</v>
      </c>
      <c r="E170" s="54" t="s">
        <v>716</v>
      </c>
      <c r="F170" s="70" t="s">
        <v>398</v>
      </c>
      <c r="G170" s="54" t="s">
        <v>479</v>
      </c>
      <c r="H170" s="54" t="s">
        <v>139</v>
      </c>
      <c r="I170" s="126" t="s">
        <v>4666</v>
      </c>
      <c r="J170" s="72">
        <v>5.040000000000024</v>
      </c>
      <c r="K170" s="70" t="s">
        <v>141</v>
      </c>
      <c r="L170" s="71">
        <v>3.4300000000000004E-2</v>
      </c>
      <c r="M170" s="71">
        <v>4.6699999999999332E-2</v>
      </c>
      <c r="N170" s="72">
        <v>14058624.588662997</v>
      </c>
      <c r="O170" s="79">
        <v>94.3</v>
      </c>
      <c r="P170" s="126" t="s">
        <v>4666</v>
      </c>
      <c r="Q170" s="72">
        <v>13257.282987366998</v>
      </c>
      <c r="R170" s="73">
        <v>4.6263737622294972E-2</v>
      </c>
      <c r="S170" s="73">
        <f t="shared" si="2"/>
        <v>2.0057477678529357E-3</v>
      </c>
      <c r="T170" s="73">
        <f>Q170/'סכום נכסי הקרן'!$C$41</f>
        <v>1.1000917249329018E-4</v>
      </c>
    </row>
    <row r="171" spans="1:20">
      <c r="A171" s="69" t="s">
        <v>717</v>
      </c>
      <c r="B171" s="54" t="s">
        <v>718</v>
      </c>
      <c r="C171" s="70" t="s">
        <v>128</v>
      </c>
      <c r="D171" s="70" t="s">
        <v>29</v>
      </c>
      <c r="E171" s="54" t="s">
        <v>716</v>
      </c>
      <c r="F171" s="70" t="s">
        <v>398</v>
      </c>
      <c r="G171" s="54" t="s">
        <v>479</v>
      </c>
      <c r="H171" s="54" t="s">
        <v>139</v>
      </c>
      <c r="I171" s="126" t="s">
        <v>4666</v>
      </c>
      <c r="J171" s="72">
        <v>6.3199999999987853</v>
      </c>
      <c r="K171" s="70" t="s">
        <v>141</v>
      </c>
      <c r="L171" s="71">
        <v>2.98E-2</v>
      </c>
      <c r="M171" s="71">
        <v>4.939999999999236E-2</v>
      </c>
      <c r="N171" s="72">
        <v>12580832.580280997</v>
      </c>
      <c r="O171" s="79">
        <v>88.82</v>
      </c>
      <c r="P171" s="126" t="s">
        <v>4666</v>
      </c>
      <c r="Q171" s="72">
        <v>11174.295497808002</v>
      </c>
      <c r="R171" s="73">
        <v>3.2049633078101471E-2</v>
      </c>
      <c r="S171" s="73">
        <f t="shared" si="2"/>
        <v>1.6906041964567639E-3</v>
      </c>
      <c r="T171" s="73">
        <f>Q171/'סכום נכסי הקרן'!$C$41</f>
        <v>9.2724504868814007E-5</v>
      </c>
    </row>
    <row r="172" spans="1:20">
      <c r="A172" s="69" t="s">
        <v>719</v>
      </c>
      <c r="B172" s="54" t="s">
        <v>720</v>
      </c>
      <c r="C172" s="70" t="s">
        <v>128</v>
      </c>
      <c r="D172" s="70" t="s">
        <v>29</v>
      </c>
      <c r="E172" s="54" t="s">
        <v>540</v>
      </c>
      <c r="F172" s="70" t="s">
        <v>398</v>
      </c>
      <c r="G172" s="54" t="s">
        <v>479</v>
      </c>
      <c r="H172" s="54" t="s">
        <v>139</v>
      </c>
      <c r="I172" s="126" t="s">
        <v>4666</v>
      </c>
      <c r="J172" s="72">
        <v>2.5399999999997513</v>
      </c>
      <c r="K172" s="70" t="s">
        <v>141</v>
      </c>
      <c r="L172" s="71">
        <v>3.3000000000000002E-2</v>
      </c>
      <c r="M172" s="71">
        <v>4.25999999999968E-2</v>
      </c>
      <c r="N172" s="72">
        <v>10358728.954492997</v>
      </c>
      <c r="O172" s="79">
        <v>98.82</v>
      </c>
      <c r="P172" s="126" t="s">
        <v>4666</v>
      </c>
      <c r="Q172" s="72">
        <v>10236.495953501</v>
      </c>
      <c r="R172" s="73">
        <v>3.3594606542972957E-2</v>
      </c>
      <c r="S172" s="73">
        <f t="shared" si="2"/>
        <v>1.5487207242189244E-3</v>
      </c>
      <c r="T172" s="73">
        <f>Q172/'סכום נכסי הקרן'!$C$41</f>
        <v>8.4942627395721951E-5</v>
      </c>
    </row>
    <row r="173" spans="1:20">
      <c r="A173" s="69" t="s">
        <v>721</v>
      </c>
      <c r="B173" s="54" t="s">
        <v>722</v>
      </c>
      <c r="C173" s="70" t="s">
        <v>128</v>
      </c>
      <c r="D173" s="70" t="s">
        <v>29</v>
      </c>
      <c r="E173" s="54" t="s">
        <v>540</v>
      </c>
      <c r="F173" s="70" t="s">
        <v>398</v>
      </c>
      <c r="G173" s="54" t="s">
        <v>479</v>
      </c>
      <c r="H173" s="54" t="s">
        <v>139</v>
      </c>
      <c r="I173" s="126" t="s">
        <v>4666</v>
      </c>
      <c r="J173" s="72">
        <v>4.9699999999995139</v>
      </c>
      <c r="K173" s="70" t="s">
        <v>141</v>
      </c>
      <c r="L173" s="71">
        <v>2.6200000000000001E-2</v>
      </c>
      <c r="M173" s="71">
        <v>4.7099999999995132E-2</v>
      </c>
      <c r="N173" s="72">
        <v>17648240.682025004</v>
      </c>
      <c r="O173" s="79">
        <v>90.92</v>
      </c>
      <c r="P173" s="126" t="s">
        <v>4666</v>
      </c>
      <c r="Q173" s="72">
        <v>16045.779840672998</v>
      </c>
      <c r="R173" s="73">
        <v>1.3645255023172188E-2</v>
      </c>
      <c r="S173" s="73">
        <f t="shared" si="2"/>
        <v>2.4276306939783792E-3</v>
      </c>
      <c r="T173" s="73">
        <f>Q173/'סכום נכסי הקרן'!$C$41</f>
        <v>1.3314816949777831E-4</v>
      </c>
    </row>
    <row r="174" spans="1:20">
      <c r="A174" s="69" t="s">
        <v>723</v>
      </c>
      <c r="B174" s="54" t="s">
        <v>724</v>
      </c>
      <c r="C174" s="70" t="s">
        <v>128</v>
      </c>
      <c r="D174" s="70" t="s">
        <v>29</v>
      </c>
      <c r="E174" s="54" t="s">
        <v>725</v>
      </c>
      <c r="F174" s="70" t="s">
        <v>136</v>
      </c>
      <c r="G174" s="54" t="s">
        <v>475</v>
      </c>
      <c r="H174" s="54" t="s">
        <v>334</v>
      </c>
      <c r="I174" s="126" t="s">
        <v>4666</v>
      </c>
      <c r="J174" s="72">
        <v>1.3699999999996488</v>
      </c>
      <c r="K174" s="70" t="s">
        <v>141</v>
      </c>
      <c r="L174" s="71">
        <v>2.75E-2</v>
      </c>
      <c r="M174" s="71">
        <v>4.939999999999365E-2</v>
      </c>
      <c r="N174" s="72">
        <v>5980561.6458749995</v>
      </c>
      <c r="O174" s="79">
        <v>98.05</v>
      </c>
      <c r="P174" s="126" t="s">
        <v>4666</v>
      </c>
      <c r="Q174" s="72">
        <v>5863.9404937380014</v>
      </c>
      <c r="R174" s="73">
        <v>2.2151238168391162E-2</v>
      </c>
      <c r="S174" s="73">
        <f t="shared" si="2"/>
        <v>8.8717918802406017E-4</v>
      </c>
      <c r="T174" s="73">
        <f>Q174/'סכום נכסי הקרן'!$C$41</f>
        <v>4.8659083605647046E-5</v>
      </c>
    </row>
    <row r="175" spans="1:20">
      <c r="A175" s="69" t="s">
        <v>726</v>
      </c>
      <c r="B175" s="54" t="s">
        <v>727</v>
      </c>
      <c r="C175" s="70" t="s">
        <v>128</v>
      </c>
      <c r="D175" s="70" t="s">
        <v>29</v>
      </c>
      <c r="E175" s="54" t="s">
        <v>725</v>
      </c>
      <c r="F175" s="70" t="s">
        <v>136</v>
      </c>
      <c r="G175" s="54" t="s">
        <v>475</v>
      </c>
      <c r="H175" s="54" t="s">
        <v>334</v>
      </c>
      <c r="I175" s="126" t="s">
        <v>4666</v>
      </c>
      <c r="J175" s="72">
        <v>0.2900000000017543</v>
      </c>
      <c r="K175" s="70" t="s">
        <v>141</v>
      </c>
      <c r="L175" s="71">
        <v>2.4E-2</v>
      </c>
      <c r="M175" s="71">
        <v>5.6599999999914392E-2</v>
      </c>
      <c r="N175" s="72">
        <v>614278.49763600004</v>
      </c>
      <c r="O175" s="79">
        <v>99.29</v>
      </c>
      <c r="P175" s="126" t="s">
        <v>4666</v>
      </c>
      <c r="Q175" s="72">
        <v>609.91712001700012</v>
      </c>
      <c r="R175" s="73">
        <v>1.3076750495680052E-2</v>
      </c>
      <c r="S175" s="73">
        <f t="shared" si="2"/>
        <v>9.2276818954164475E-5</v>
      </c>
      <c r="T175" s="73">
        <f>Q175/'סכום נכסי הקרן'!$C$41</f>
        <v>5.0611032235261075E-6</v>
      </c>
    </row>
    <row r="176" spans="1:20">
      <c r="A176" s="69" t="s">
        <v>728</v>
      </c>
      <c r="B176" s="54" t="s">
        <v>729</v>
      </c>
      <c r="C176" s="70" t="s">
        <v>128</v>
      </c>
      <c r="D176" s="70" t="s">
        <v>29</v>
      </c>
      <c r="E176" s="54" t="s">
        <v>725</v>
      </c>
      <c r="F176" s="70" t="s">
        <v>136</v>
      </c>
      <c r="G176" s="54" t="s">
        <v>475</v>
      </c>
      <c r="H176" s="54" t="s">
        <v>334</v>
      </c>
      <c r="I176" s="126" t="s">
        <v>4666</v>
      </c>
      <c r="J176" s="72">
        <v>2.289999999999806</v>
      </c>
      <c r="K176" s="70" t="s">
        <v>141</v>
      </c>
      <c r="L176" s="71">
        <v>2.3E-2</v>
      </c>
      <c r="M176" s="71">
        <v>4.9499999999996776E-2</v>
      </c>
      <c r="N176" s="72">
        <v>8118398.5953810001</v>
      </c>
      <c r="O176" s="79">
        <v>95.03</v>
      </c>
      <c r="P176" s="126" t="s">
        <v>4666</v>
      </c>
      <c r="Q176" s="72">
        <v>7714.9140045499989</v>
      </c>
      <c r="R176" s="73">
        <v>9.6692277611516442E-3</v>
      </c>
      <c r="S176" s="73">
        <f t="shared" si="2"/>
        <v>1.1672204295970006E-3</v>
      </c>
      <c r="T176" s="73">
        <f>Q176/'סכום נכסי הקרן'!$C$41</f>
        <v>6.4018495064651379E-5</v>
      </c>
    </row>
    <row r="177" spans="1:20">
      <c r="A177" s="69" t="s">
        <v>730</v>
      </c>
      <c r="B177" s="54" t="s">
        <v>731</v>
      </c>
      <c r="C177" s="70" t="s">
        <v>128</v>
      </c>
      <c r="D177" s="70" t="s">
        <v>29</v>
      </c>
      <c r="E177" s="54" t="s">
        <v>725</v>
      </c>
      <c r="F177" s="70" t="s">
        <v>136</v>
      </c>
      <c r="G177" s="54" t="s">
        <v>475</v>
      </c>
      <c r="H177" s="54" t="s">
        <v>334</v>
      </c>
      <c r="I177" s="126" t="s">
        <v>4666</v>
      </c>
      <c r="J177" s="72">
        <v>2.3699999999994654</v>
      </c>
      <c r="K177" s="70" t="s">
        <v>141</v>
      </c>
      <c r="L177" s="71">
        <v>2.1499999999999998E-2</v>
      </c>
      <c r="M177" s="71">
        <v>5.1799999999990298E-2</v>
      </c>
      <c r="N177" s="72">
        <v>6038144.4326699991</v>
      </c>
      <c r="O177" s="79">
        <v>93.26</v>
      </c>
      <c r="P177" s="72">
        <v>351.45608745200002</v>
      </c>
      <c r="Q177" s="72">
        <v>5982.6295891600012</v>
      </c>
      <c r="R177" s="73">
        <v>6.1673419550388299E-3</v>
      </c>
      <c r="S177" s="73">
        <f t="shared" si="2"/>
        <v>9.0513613956820461E-4</v>
      </c>
      <c r="T177" s="73">
        <f>Q177/'סכום נכסי הקרן'!$C$41</f>
        <v>4.964396785257708E-5</v>
      </c>
    </row>
    <row r="178" spans="1:20">
      <c r="A178" s="69" t="s">
        <v>732</v>
      </c>
      <c r="B178" s="54" t="s">
        <v>733</v>
      </c>
      <c r="C178" s="70" t="s">
        <v>128</v>
      </c>
      <c r="D178" s="70" t="s">
        <v>29</v>
      </c>
      <c r="E178" s="54" t="s">
        <v>547</v>
      </c>
      <c r="F178" s="70" t="s">
        <v>137</v>
      </c>
      <c r="G178" s="54" t="s">
        <v>548</v>
      </c>
      <c r="H178" s="54" t="s">
        <v>334</v>
      </c>
      <c r="I178" s="126" t="s">
        <v>4666</v>
      </c>
      <c r="J178" s="72">
        <v>1.4600000000218682</v>
      </c>
      <c r="K178" s="70" t="s">
        <v>141</v>
      </c>
      <c r="L178" s="71">
        <v>3.2500000000000001E-2</v>
      </c>
      <c r="M178" s="71">
        <v>5.7400000000310945E-2</v>
      </c>
      <c r="N178" s="72">
        <v>120327.27237200001</v>
      </c>
      <c r="O178" s="79">
        <v>97.29</v>
      </c>
      <c r="P178" s="126" t="s">
        <v>4666</v>
      </c>
      <c r="Q178" s="72">
        <v>117.06640011399999</v>
      </c>
      <c r="R178" s="73">
        <v>2.2729210850865603E-4</v>
      </c>
      <c r="S178" s="73">
        <f t="shared" si="2"/>
        <v>1.7711447431799029E-5</v>
      </c>
      <c r="T178" s="73">
        <f>Q178/'סכום נכסי הקרן'!$C$41</f>
        <v>9.7141909210065815E-7</v>
      </c>
    </row>
    <row r="179" spans="1:20">
      <c r="A179" s="69" t="s">
        <v>734</v>
      </c>
      <c r="B179" s="54" t="s">
        <v>735</v>
      </c>
      <c r="C179" s="70" t="s">
        <v>128</v>
      </c>
      <c r="D179" s="70" t="s">
        <v>29</v>
      </c>
      <c r="E179" s="54" t="s">
        <v>547</v>
      </c>
      <c r="F179" s="70" t="s">
        <v>137</v>
      </c>
      <c r="G179" s="54" t="s">
        <v>548</v>
      </c>
      <c r="H179" s="54" t="s">
        <v>334</v>
      </c>
      <c r="I179" s="126" t="s">
        <v>4666</v>
      </c>
      <c r="J179" s="72">
        <v>2.1699999999999764</v>
      </c>
      <c r="K179" s="70" t="s">
        <v>141</v>
      </c>
      <c r="L179" s="71">
        <v>5.7000000000000002E-2</v>
      </c>
      <c r="M179" s="71">
        <v>5.6399999999999208E-2</v>
      </c>
      <c r="N179" s="72">
        <v>33847682.985454999</v>
      </c>
      <c r="O179" s="79">
        <v>100.54</v>
      </c>
      <c r="P179" s="126" t="s">
        <v>4666</v>
      </c>
      <c r="Q179" s="72">
        <v>34030.459345387004</v>
      </c>
      <c r="R179" s="73">
        <v>6.0508926500764323E-2</v>
      </c>
      <c r="S179" s="73">
        <f t="shared" si="2"/>
        <v>5.1486053315798119E-3</v>
      </c>
      <c r="T179" s="73">
        <f>Q179/'סכום נכסי הקרן'!$C$41</f>
        <v>2.8238536325429217E-4</v>
      </c>
    </row>
    <row r="180" spans="1:20">
      <c r="A180" s="69" t="s">
        <v>736</v>
      </c>
      <c r="B180" s="54" t="s">
        <v>737</v>
      </c>
      <c r="C180" s="70" t="s">
        <v>128</v>
      </c>
      <c r="D180" s="70" t="s">
        <v>29</v>
      </c>
      <c r="E180" s="54" t="s">
        <v>553</v>
      </c>
      <c r="F180" s="70" t="s">
        <v>137</v>
      </c>
      <c r="G180" s="54" t="s">
        <v>548</v>
      </c>
      <c r="H180" s="54" t="s">
        <v>334</v>
      </c>
      <c r="I180" s="126" t="s">
        <v>4666</v>
      </c>
      <c r="J180" s="72">
        <v>1.9299999999995507</v>
      </c>
      <c r="K180" s="70" t="s">
        <v>141</v>
      </c>
      <c r="L180" s="71">
        <v>2.7999999999999997E-2</v>
      </c>
      <c r="M180" s="71">
        <v>5.4299999999984382E-2</v>
      </c>
      <c r="N180" s="72">
        <v>5658810.6097020004</v>
      </c>
      <c r="O180" s="79">
        <v>95.26</v>
      </c>
      <c r="P180" s="126" t="s">
        <v>4666</v>
      </c>
      <c r="Q180" s="72">
        <v>5390.5828618940004</v>
      </c>
      <c r="R180" s="73">
        <v>2.17133686298671E-2</v>
      </c>
      <c r="S180" s="73">
        <f t="shared" si="2"/>
        <v>8.1556300434811502E-4</v>
      </c>
      <c r="T180" s="73">
        <f>Q180/'סכום נכסי הקרן'!$C$41</f>
        <v>4.4731153469271168E-5</v>
      </c>
    </row>
    <row r="181" spans="1:20">
      <c r="A181" s="69" t="s">
        <v>738</v>
      </c>
      <c r="B181" s="54" t="s">
        <v>739</v>
      </c>
      <c r="C181" s="70" t="s">
        <v>128</v>
      </c>
      <c r="D181" s="70" t="s">
        <v>29</v>
      </c>
      <c r="E181" s="54" t="s">
        <v>553</v>
      </c>
      <c r="F181" s="70" t="s">
        <v>137</v>
      </c>
      <c r="G181" s="54" t="s">
        <v>548</v>
      </c>
      <c r="H181" s="54" t="s">
        <v>334</v>
      </c>
      <c r="I181" s="126" t="s">
        <v>4666</v>
      </c>
      <c r="J181" s="72">
        <v>3.1900000000000737</v>
      </c>
      <c r="K181" s="70" t="s">
        <v>141</v>
      </c>
      <c r="L181" s="71">
        <v>5.6500000000000002E-2</v>
      </c>
      <c r="M181" s="71">
        <v>6.0100000000000466E-2</v>
      </c>
      <c r="N181" s="72">
        <v>18148316.796204999</v>
      </c>
      <c r="O181" s="79">
        <v>100.53</v>
      </c>
      <c r="P181" s="126" t="s">
        <v>4666</v>
      </c>
      <c r="Q181" s="72">
        <v>18244.503681913997</v>
      </c>
      <c r="R181" s="73">
        <v>4.2978765801087192E-2</v>
      </c>
      <c r="S181" s="73">
        <f t="shared" si="2"/>
        <v>2.7602844844191944E-3</v>
      </c>
      <c r="T181" s="73">
        <f>Q181/'סכום נכסי הקרן'!$C$41</f>
        <v>1.513932194485624E-4</v>
      </c>
    </row>
    <row r="182" spans="1:20">
      <c r="A182" s="69" t="s">
        <v>740</v>
      </c>
      <c r="B182" s="54" t="s">
        <v>741</v>
      </c>
      <c r="C182" s="70" t="s">
        <v>128</v>
      </c>
      <c r="D182" s="70" t="s">
        <v>29</v>
      </c>
      <c r="E182" s="54" t="s">
        <v>560</v>
      </c>
      <c r="F182" s="70" t="s">
        <v>561</v>
      </c>
      <c r="G182" s="54" t="s">
        <v>548</v>
      </c>
      <c r="H182" s="54" t="s">
        <v>334</v>
      </c>
      <c r="I182" s="126" t="s">
        <v>4666</v>
      </c>
      <c r="J182" s="72">
        <v>4.4300000000003248</v>
      </c>
      <c r="K182" s="70" t="s">
        <v>141</v>
      </c>
      <c r="L182" s="71">
        <v>5.5E-2</v>
      </c>
      <c r="M182" s="71">
        <v>5.7600000000002927E-2</v>
      </c>
      <c r="N182" s="72">
        <v>12487928.802697001</v>
      </c>
      <c r="O182" s="79">
        <v>99.23</v>
      </c>
      <c r="P182" s="126" t="s">
        <v>4666</v>
      </c>
      <c r="Q182" s="72">
        <v>12393.679628985999</v>
      </c>
      <c r="R182" s="73">
        <v>5.1304301824077997E-2</v>
      </c>
      <c r="S182" s="73">
        <f t="shared" si="2"/>
        <v>1.8750897355824029E-3</v>
      </c>
      <c r="T182" s="73">
        <f>Q182/'סכום נכסי הקרן'!$C$41</f>
        <v>1.0284297630448961E-4</v>
      </c>
    </row>
    <row r="183" spans="1:20">
      <c r="A183" s="69" t="s">
        <v>742</v>
      </c>
      <c r="B183" s="54" t="s">
        <v>743</v>
      </c>
      <c r="C183" s="70" t="s">
        <v>128</v>
      </c>
      <c r="D183" s="70" t="s">
        <v>29</v>
      </c>
      <c r="E183" s="54" t="s">
        <v>744</v>
      </c>
      <c r="F183" s="70" t="s">
        <v>624</v>
      </c>
      <c r="G183" s="54" t="s">
        <v>565</v>
      </c>
      <c r="H183" s="54" t="s">
        <v>139</v>
      </c>
      <c r="I183" s="126" t="s">
        <v>4666</v>
      </c>
      <c r="J183" s="72">
        <v>0.81999999999858164</v>
      </c>
      <c r="K183" s="70" t="s">
        <v>141</v>
      </c>
      <c r="L183" s="71">
        <v>3.0499999999999999E-2</v>
      </c>
      <c r="M183" s="71">
        <v>4.8399999999894278E-2</v>
      </c>
      <c r="N183" s="72">
        <v>471786.36341999995</v>
      </c>
      <c r="O183" s="79">
        <v>98.63</v>
      </c>
      <c r="P183" s="126" t="s">
        <v>4666</v>
      </c>
      <c r="Q183" s="72">
        <v>465.32289016299995</v>
      </c>
      <c r="R183" s="73">
        <v>7.0286317522179256E-3</v>
      </c>
      <c r="S183" s="73">
        <f t="shared" si="2"/>
        <v>7.0400575228324287E-5</v>
      </c>
      <c r="T183" s="73">
        <f>Q183/'סכום נכסי הקרן'!$C$41</f>
        <v>3.8612577055039905E-6</v>
      </c>
    </row>
    <row r="184" spans="1:20">
      <c r="A184" s="69" t="s">
        <v>745</v>
      </c>
      <c r="B184" s="54" t="s">
        <v>746</v>
      </c>
      <c r="C184" s="70" t="s">
        <v>128</v>
      </c>
      <c r="D184" s="70" t="s">
        <v>29</v>
      </c>
      <c r="E184" s="54" t="s">
        <v>744</v>
      </c>
      <c r="F184" s="70" t="s">
        <v>624</v>
      </c>
      <c r="G184" s="54" t="s">
        <v>565</v>
      </c>
      <c r="H184" s="54" t="s">
        <v>139</v>
      </c>
      <c r="I184" s="126" t="s">
        <v>4666</v>
      </c>
      <c r="J184" s="72">
        <v>2.8000000000002254</v>
      </c>
      <c r="K184" s="70" t="s">
        <v>141</v>
      </c>
      <c r="L184" s="71">
        <v>2.58E-2</v>
      </c>
      <c r="M184" s="71">
        <v>5.0700000000000342E-2</v>
      </c>
      <c r="N184" s="72">
        <v>3792535.0723319994</v>
      </c>
      <c r="O184" s="79">
        <v>93.51</v>
      </c>
      <c r="P184" s="126" t="s">
        <v>4666</v>
      </c>
      <c r="Q184" s="72">
        <v>3546.3995462839994</v>
      </c>
      <c r="R184" s="73">
        <v>1.4150904470367997E-2</v>
      </c>
      <c r="S184" s="73">
        <f t="shared" si="2"/>
        <v>5.3654907877066684E-4</v>
      </c>
      <c r="T184" s="73">
        <f>Q184/'סכום נכסי הקרן'!$C$41</f>
        <v>2.9428087172088548E-5</v>
      </c>
    </row>
    <row r="185" spans="1:20">
      <c r="A185" s="69" t="s">
        <v>747</v>
      </c>
      <c r="B185" s="54" t="s">
        <v>748</v>
      </c>
      <c r="C185" s="70" t="s">
        <v>128</v>
      </c>
      <c r="D185" s="70" t="s">
        <v>29</v>
      </c>
      <c r="E185" s="54" t="s">
        <v>744</v>
      </c>
      <c r="F185" s="70" t="s">
        <v>624</v>
      </c>
      <c r="G185" s="54" t="s">
        <v>565</v>
      </c>
      <c r="H185" s="54" t="s">
        <v>139</v>
      </c>
      <c r="I185" s="126" t="s">
        <v>4666</v>
      </c>
      <c r="J185" s="72">
        <v>3.9800000000001439</v>
      </c>
      <c r="K185" s="70" t="s">
        <v>141</v>
      </c>
      <c r="L185" s="71">
        <v>0.04</v>
      </c>
      <c r="M185" s="71">
        <v>5.3300000000001437E-2</v>
      </c>
      <c r="N185" s="72">
        <v>20607846.32</v>
      </c>
      <c r="O185" s="79">
        <v>95.2</v>
      </c>
      <c r="P185" s="126" t="s">
        <v>4666</v>
      </c>
      <c r="Q185" s="72">
        <v>19618.669696639994</v>
      </c>
      <c r="R185" s="73">
        <v>4.7079436449825804E-2</v>
      </c>
      <c r="S185" s="73">
        <f t="shared" si="2"/>
        <v>2.9681875984526257E-3</v>
      </c>
      <c r="T185" s="73">
        <f>Q185/'סכום נכסי הקרן'!$C$41</f>
        <v>1.6279607373570866E-4</v>
      </c>
    </row>
    <row r="186" spans="1:20">
      <c r="A186" s="69" t="s">
        <v>749</v>
      </c>
      <c r="B186" s="54" t="s">
        <v>750</v>
      </c>
      <c r="C186" s="70" t="s">
        <v>128</v>
      </c>
      <c r="D186" s="70" t="s">
        <v>29</v>
      </c>
      <c r="E186" s="54" t="s">
        <v>751</v>
      </c>
      <c r="F186" s="70" t="s">
        <v>137</v>
      </c>
      <c r="G186" s="54" t="s">
        <v>548</v>
      </c>
      <c r="H186" s="54" t="s">
        <v>334</v>
      </c>
      <c r="I186" s="126" t="s">
        <v>4666</v>
      </c>
      <c r="J186" s="72">
        <v>0.73999999999814214</v>
      </c>
      <c r="K186" s="70" t="s">
        <v>141</v>
      </c>
      <c r="L186" s="71">
        <v>2.9500000000000002E-2</v>
      </c>
      <c r="M186" s="71">
        <v>5.4499999999901384E-2</v>
      </c>
      <c r="N186" s="72">
        <v>1774978.1800479998</v>
      </c>
      <c r="O186" s="79">
        <v>98.25</v>
      </c>
      <c r="P186" s="126" t="s">
        <v>4666</v>
      </c>
      <c r="Q186" s="72">
        <v>1743.9160608760001</v>
      </c>
      <c r="R186" s="73">
        <v>4.9636078620152617E-2</v>
      </c>
      <c r="S186" s="73">
        <f t="shared" si="2"/>
        <v>2.6384408854801278E-4</v>
      </c>
      <c r="T186" s="73">
        <f>Q186/'סכום נכסי הקרן'!$C$41</f>
        <v>1.4471046815364791E-5</v>
      </c>
    </row>
    <row r="187" spans="1:20">
      <c r="A187" s="69" t="s">
        <v>752</v>
      </c>
      <c r="B187" s="54" t="s">
        <v>753</v>
      </c>
      <c r="C187" s="70" t="s">
        <v>128</v>
      </c>
      <c r="D187" s="70" t="s">
        <v>29</v>
      </c>
      <c r="E187" s="54" t="s">
        <v>602</v>
      </c>
      <c r="F187" s="70" t="s">
        <v>165</v>
      </c>
      <c r="G187" s="54" t="s">
        <v>548</v>
      </c>
      <c r="H187" s="54" t="s">
        <v>334</v>
      </c>
      <c r="I187" s="126" t="s">
        <v>4666</v>
      </c>
      <c r="J187" s="72">
        <v>1.5499999999997818</v>
      </c>
      <c r="K187" s="70" t="s">
        <v>141</v>
      </c>
      <c r="L187" s="71">
        <v>3.5499999999999997E-2</v>
      </c>
      <c r="M187" s="71">
        <v>4.8899999999996696E-2</v>
      </c>
      <c r="N187" s="72">
        <v>6426394.6550779985</v>
      </c>
      <c r="O187" s="79">
        <v>98.03</v>
      </c>
      <c r="P187" s="72">
        <v>114.06850458300001</v>
      </c>
      <c r="Q187" s="72">
        <v>6413.862897508001</v>
      </c>
      <c r="R187" s="73">
        <v>1.6442154355580559E-2</v>
      </c>
      <c r="S187" s="73">
        <f t="shared" si="2"/>
        <v>9.7037916458826733E-4</v>
      </c>
      <c r="T187" s="73">
        <f>Q187/'סכום נכסי הקרן'!$C$41</f>
        <v>5.3222349595511366E-5</v>
      </c>
    </row>
    <row r="188" spans="1:20">
      <c r="A188" s="69" t="s">
        <v>754</v>
      </c>
      <c r="B188" s="54" t="s">
        <v>755</v>
      </c>
      <c r="C188" s="70" t="s">
        <v>128</v>
      </c>
      <c r="D188" s="70" t="s">
        <v>29</v>
      </c>
      <c r="E188" s="54" t="s">
        <v>602</v>
      </c>
      <c r="F188" s="70" t="s">
        <v>165</v>
      </c>
      <c r="G188" s="54" t="s">
        <v>548</v>
      </c>
      <c r="H188" s="54" t="s">
        <v>334</v>
      </c>
      <c r="I188" s="126" t="s">
        <v>4666</v>
      </c>
      <c r="J188" s="72">
        <v>2.559999999999937</v>
      </c>
      <c r="K188" s="70" t="s">
        <v>141</v>
      </c>
      <c r="L188" s="71">
        <v>2.5000000000000001E-2</v>
      </c>
      <c r="M188" s="71">
        <v>4.8999999999999544E-2</v>
      </c>
      <c r="N188" s="72">
        <v>22536895.366526999</v>
      </c>
      <c r="O188" s="79">
        <v>94.18</v>
      </c>
      <c r="P188" s="72">
        <v>5513.4904658870009</v>
      </c>
      <c r="Q188" s="72">
        <v>26738.738521128002</v>
      </c>
      <c r="R188" s="73">
        <v>2.9394919635014796E-2</v>
      </c>
      <c r="S188" s="73">
        <f t="shared" si="2"/>
        <v>4.0454115036287217E-3</v>
      </c>
      <c r="T188" s="73">
        <f>Q188/'סכום נכסי הקרן'!$C$41</f>
        <v>2.2187853280545834E-4</v>
      </c>
    </row>
    <row r="189" spans="1:20">
      <c r="A189" s="69" t="s">
        <v>756</v>
      </c>
      <c r="B189" s="54" t="s">
        <v>757</v>
      </c>
      <c r="C189" s="70" t="s">
        <v>128</v>
      </c>
      <c r="D189" s="70" t="s">
        <v>29</v>
      </c>
      <c r="E189" s="54" t="s">
        <v>602</v>
      </c>
      <c r="F189" s="70" t="s">
        <v>165</v>
      </c>
      <c r="G189" s="54" t="s">
        <v>548</v>
      </c>
      <c r="H189" s="54" t="s">
        <v>334</v>
      </c>
      <c r="I189" s="126" t="s">
        <v>4666</v>
      </c>
      <c r="J189" s="72">
        <v>3.9299999999996174</v>
      </c>
      <c r="K189" s="70" t="s">
        <v>141</v>
      </c>
      <c r="L189" s="71">
        <v>4.7300000000000002E-2</v>
      </c>
      <c r="M189" s="71">
        <v>5.0399999999992999E-2</v>
      </c>
      <c r="N189" s="72">
        <v>9982955.9535659999</v>
      </c>
      <c r="O189" s="79">
        <v>99</v>
      </c>
      <c r="P189" s="72">
        <v>236.09690830099998</v>
      </c>
      <c r="Q189" s="72">
        <v>10119.223745402</v>
      </c>
      <c r="R189" s="73">
        <v>2.5278745941698846E-2</v>
      </c>
      <c r="S189" s="73">
        <f t="shared" si="2"/>
        <v>1.5309781392677019E-3</v>
      </c>
      <c r="T189" s="73">
        <f>Q189/'סכום נכסי הקרן'!$C$41</f>
        <v>8.3969500505262908E-5</v>
      </c>
    </row>
    <row r="190" spans="1:20">
      <c r="A190" s="69" t="s">
        <v>758</v>
      </c>
      <c r="B190" s="54" t="s">
        <v>759</v>
      </c>
      <c r="C190" s="70" t="s">
        <v>128</v>
      </c>
      <c r="D190" s="70" t="s">
        <v>29</v>
      </c>
      <c r="E190" s="54" t="s">
        <v>605</v>
      </c>
      <c r="F190" s="70" t="s">
        <v>338</v>
      </c>
      <c r="G190" s="54" t="s">
        <v>548</v>
      </c>
      <c r="H190" s="54" t="s">
        <v>334</v>
      </c>
      <c r="I190" s="126" t="s">
        <v>4666</v>
      </c>
      <c r="J190" s="72">
        <v>4.5099999999997422</v>
      </c>
      <c r="K190" s="70" t="s">
        <v>141</v>
      </c>
      <c r="L190" s="71">
        <v>2.4300000000000002E-2</v>
      </c>
      <c r="M190" s="71">
        <v>4.9099999999996077E-2</v>
      </c>
      <c r="N190" s="72">
        <v>21232510.069662001</v>
      </c>
      <c r="O190" s="79">
        <v>89.9</v>
      </c>
      <c r="P190" s="126" t="s">
        <v>4666</v>
      </c>
      <c r="Q190" s="72">
        <v>19088.026551338997</v>
      </c>
      <c r="R190" s="73">
        <v>1.4496990724294098E-2</v>
      </c>
      <c r="S190" s="73">
        <f t="shared" si="2"/>
        <v>2.8879044585944699E-3</v>
      </c>
      <c r="T190" s="73">
        <f>Q190/'סכום נכסי הקרן'!$C$41</f>
        <v>1.5839278737911312E-4</v>
      </c>
    </row>
    <row r="191" spans="1:20">
      <c r="A191" s="69" t="s">
        <v>760</v>
      </c>
      <c r="B191" s="54" t="s">
        <v>761</v>
      </c>
      <c r="C191" s="70" t="s">
        <v>128</v>
      </c>
      <c r="D191" s="70" t="s">
        <v>29</v>
      </c>
      <c r="E191" s="54" t="s">
        <v>762</v>
      </c>
      <c r="F191" s="70" t="s">
        <v>165</v>
      </c>
      <c r="G191" s="54" t="s">
        <v>548</v>
      </c>
      <c r="H191" s="54" t="s">
        <v>334</v>
      </c>
      <c r="I191" s="126" t="s">
        <v>4666</v>
      </c>
      <c r="J191" s="72">
        <v>0.48</v>
      </c>
      <c r="K191" s="70" t="s">
        <v>141</v>
      </c>
      <c r="L191" s="71">
        <v>2.1600000000000001E-2</v>
      </c>
      <c r="M191" s="71">
        <v>5.0699824444279618E-2</v>
      </c>
      <c r="N191" s="72">
        <v>0.40958</v>
      </c>
      <c r="O191" s="79">
        <v>98.7</v>
      </c>
      <c r="P191" s="126" t="s">
        <v>4666</v>
      </c>
      <c r="Q191" s="72">
        <v>4.0442999999999995E-4</v>
      </c>
      <c r="R191" s="73">
        <v>3.2023065739355575E-9</v>
      </c>
      <c r="S191" s="73">
        <f t="shared" si="2"/>
        <v>6.1187844487120698E-11</v>
      </c>
      <c r="T191" s="73">
        <f>Q191/'סכום נכסי הקרן'!$C$41</f>
        <v>3.35596740854497E-12</v>
      </c>
    </row>
    <row r="192" spans="1:20">
      <c r="A192" s="69" t="s">
        <v>763</v>
      </c>
      <c r="B192" s="54" t="s">
        <v>764</v>
      </c>
      <c r="C192" s="70" t="s">
        <v>128</v>
      </c>
      <c r="D192" s="70" t="s">
        <v>29</v>
      </c>
      <c r="E192" s="54" t="s">
        <v>765</v>
      </c>
      <c r="F192" s="70" t="s">
        <v>766</v>
      </c>
      <c r="G192" s="54" t="s">
        <v>548</v>
      </c>
      <c r="H192" s="54" t="s">
        <v>334</v>
      </c>
      <c r="I192" s="126" t="s">
        <v>4666</v>
      </c>
      <c r="J192" s="72">
        <v>6.2399999999991715</v>
      </c>
      <c r="K192" s="70" t="s">
        <v>141</v>
      </c>
      <c r="L192" s="71">
        <v>2.3399999999999997E-2</v>
      </c>
      <c r="M192" s="71">
        <v>5.2499999999993545E-2</v>
      </c>
      <c r="N192" s="72">
        <v>15738343.516866999</v>
      </c>
      <c r="O192" s="79">
        <v>83.69</v>
      </c>
      <c r="P192" s="126" t="s">
        <v>4666</v>
      </c>
      <c r="Q192" s="72">
        <v>13171.419689858001</v>
      </c>
      <c r="R192" s="73">
        <v>1.5964507360497711E-2</v>
      </c>
      <c r="S192" s="73">
        <f t="shared" si="2"/>
        <v>1.9927571635576765E-3</v>
      </c>
      <c r="T192" s="73">
        <f>Q192/'סכום נכסי הקרן'!$C$41</f>
        <v>1.0929667730739796E-4</v>
      </c>
    </row>
    <row r="193" spans="1:20">
      <c r="A193" s="69" t="s">
        <v>767</v>
      </c>
      <c r="B193" s="54" t="s">
        <v>768</v>
      </c>
      <c r="C193" s="70" t="s">
        <v>128</v>
      </c>
      <c r="D193" s="70" t="s">
        <v>29</v>
      </c>
      <c r="E193" s="54" t="s">
        <v>769</v>
      </c>
      <c r="F193" s="70" t="s">
        <v>624</v>
      </c>
      <c r="G193" s="54" t="s">
        <v>612</v>
      </c>
      <c r="H193" s="54" t="s">
        <v>139</v>
      </c>
      <c r="I193" s="126" t="s">
        <v>4666</v>
      </c>
      <c r="J193" s="72">
        <v>2.0899999999998986</v>
      </c>
      <c r="K193" s="70" t="s">
        <v>141</v>
      </c>
      <c r="L193" s="71">
        <v>2.9500000000000002E-2</v>
      </c>
      <c r="M193" s="71">
        <v>5.350000000000079E-2</v>
      </c>
      <c r="N193" s="72">
        <v>13033352.263745999</v>
      </c>
      <c r="O193" s="79">
        <v>95.31</v>
      </c>
      <c r="P193" s="126" t="s">
        <v>4666</v>
      </c>
      <c r="Q193" s="72">
        <v>12422.088042302998</v>
      </c>
      <c r="R193" s="73">
        <v>4.2110556702461284E-2</v>
      </c>
      <c r="S193" s="73">
        <f t="shared" si="2"/>
        <v>1.8793877589144167E-3</v>
      </c>
      <c r="T193" s="73">
        <f>Q193/'סכום נכסי הקרן'!$C$41</f>
        <v>1.0307870982875913E-4</v>
      </c>
    </row>
    <row r="194" spans="1:20">
      <c r="A194" s="69" t="s">
        <v>770</v>
      </c>
      <c r="B194" s="54" t="s">
        <v>771</v>
      </c>
      <c r="C194" s="70" t="s">
        <v>128</v>
      </c>
      <c r="D194" s="70" t="s">
        <v>29</v>
      </c>
      <c r="E194" s="54" t="s">
        <v>769</v>
      </c>
      <c r="F194" s="70" t="s">
        <v>624</v>
      </c>
      <c r="G194" s="54" t="s">
        <v>612</v>
      </c>
      <c r="H194" s="54" t="s">
        <v>139</v>
      </c>
      <c r="I194" s="126" t="s">
        <v>4666</v>
      </c>
      <c r="J194" s="72">
        <v>2.9699999999986475</v>
      </c>
      <c r="K194" s="70" t="s">
        <v>141</v>
      </c>
      <c r="L194" s="71">
        <v>2.5499999999999998E-2</v>
      </c>
      <c r="M194" s="71">
        <v>5.5300000000002666E-2</v>
      </c>
      <c r="N194" s="72">
        <v>1506074.731869</v>
      </c>
      <c r="O194" s="79">
        <v>91.82</v>
      </c>
      <c r="P194" s="126" t="s">
        <v>4666</v>
      </c>
      <c r="Q194" s="72">
        <v>1382.8778194710003</v>
      </c>
      <c r="R194" s="73">
        <v>2.5864684811159389E-3</v>
      </c>
      <c r="S194" s="73">
        <f t="shared" si="2"/>
        <v>2.0922115808045928E-4</v>
      </c>
      <c r="T194" s="73">
        <f>Q194/'סכום נכסי הקרן'!$C$41</f>
        <v>1.1475144999491661E-5</v>
      </c>
    </row>
    <row r="195" spans="1:20">
      <c r="A195" s="69" t="s">
        <v>772</v>
      </c>
      <c r="B195" s="54" t="s">
        <v>773</v>
      </c>
      <c r="C195" s="70" t="s">
        <v>128</v>
      </c>
      <c r="D195" s="70" t="s">
        <v>29</v>
      </c>
      <c r="E195" s="54" t="s">
        <v>774</v>
      </c>
      <c r="F195" s="70" t="s">
        <v>398</v>
      </c>
      <c r="G195" s="54" t="s">
        <v>612</v>
      </c>
      <c r="H195" s="54" t="s">
        <v>139</v>
      </c>
      <c r="I195" s="126" t="s">
        <v>4666</v>
      </c>
      <c r="J195" s="72">
        <v>1.8299999999986081</v>
      </c>
      <c r="K195" s="70" t="s">
        <v>141</v>
      </c>
      <c r="L195" s="71">
        <v>3.27E-2</v>
      </c>
      <c r="M195" s="71">
        <v>4.5199999999973726E-2</v>
      </c>
      <c r="N195" s="72">
        <v>4911482.6965379994</v>
      </c>
      <c r="O195" s="79">
        <v>98.27</v>
      </c>
      <c r="P195" s="126" t="s">
        <v>4666</v>
      </c>
      <c r="Q195" s="72">
        <v>4826.5140448840002</v>
      </c>
      <c r="R195" s="73">
        <v>1.5562711139150739E-2</v>
      </c>
      <c r="S195" s="73">
        <f t="shared" si="2"/>
        <v>7.3022275991708368E-4</v>
      </c>
      <c r="T195" s="73">
        <f>Q195/'סכום נכסי הקרן'!$C$41</f>
        <v>4.0050500288097473E-5</v>
      </c>
    </row>
    <row r="196" spans="1:20">
      <c r="A196" s="69" t="s">
        <v>775</v>
      </c>
      <c r="B196" s="54" t="s">
        <v>776</v>
      </c>
      <c r="C196" s="70" t="s">
        <v>128</v>
      </c>
      <c r="D196" s="70" t="s">
        <v>29</v>
      </c>
      <c r="E196" s="54" t="s">
        <v>777</v>
      </c>
      <c r="F196" s="70" t="s">
        <v>675</v>
      </c>
      <c r="G196" s="54" t="s">
        <v>612</v>
      </c>
      <c r="H196" s="54" t="s">
        <v>139</v>
      </c>
      <c r="I196" s="126" t="s">
        <v>4666</v>
      </c>
      <c r="J196" s="72">
        <v>2.2000000000075808</v>
      </c>
      <c r="K196" s="70" t="s">
        <v>141</v>
      </c>
      <c r="L196" s="71">
        <v>3.4500000000000003E-2</v>
      </c>
      <c r="M196" s="71">
        <v>5.0400000000171835E-2</v>
      </c>
      <c r="N196" s="72">
        <v>404429.02009299991</v>
      </c>
      <c r="O196" s="79">
        <v>97.85</v>
      </c>
      <c r="P196" s="126" t="s">
        <v>4666</v>
      </c>
      <c r="Q196" s="72">
        <v>395.73378147999995</v>
      </c>
      <c r="R196" s="73">
        <v>5.5521325899343416E-4</v>
      </c>
      <c r="S196" s="73">
        <f t="shared" si="2"/>
        <v>5.9872158542883674E-5</v>
      </c>
      <c r="T196" s="73">
        <f>Q196/'סכום נכסי הקרן'!$C$41</f>
        <v>3.2838060309747967E-6</v>
      </c>
    </row>
    <row r="197" spans="1:20">
      <c r="A197" s="69" t="s">
        <v>778</v>
      </c>
      <c r="B197" s="54" t="s">
        <v>779</v>
      </c>
      <c r="C197" s="70" t="s">
        <v>128</v>
      </c>
      <c r="D197" s="70" t="s">
        <v>29</v>
      </c>
      <c r="E197" s="54" t="s">
        <v>780</v>
      </c>
      <c r="F197" s="70" t="s">
        <v>675</v>
      </c>
      <c r="G197" s="54" t="s">
        <v>612</v>
      </c>
      <c r="H197" s="54" t="s">
        <v>139</v>
      </c>
      <c r="I197" s="126" t="s">
        <v>4666</v>
      </c>
      <c r="J197" s="72">
        <v>3.5600000000002683</v>
      </c>
      <c r="K197" s="70" t="s">
        <v>141</v>
      </c>
      <c r="L197" s="71">
        <v>2.5000000000000001E-3</v>
      </c>
      <c r="M197" s="71">
        <v>5.1700000000001481E-2</v>
      </c>
      <c r="N197" s="72">
        <v>11261087.812484004</v>
      </c>
      <c r="O197" s="79">
        <v>84.4</v>
      </c>
      <c r="P197" s="126" t="s">
        <v>4666</v>
      </c>
      <c r="Q197" s="72">
        <v>9504.3577386739998</v>
      </c>
      <c r="R197" s="73">
        <v>1.9874775967052716E-2</v>
      </c>
      <c r="S197" s="73">
        <f t="shared" si="2"/>
        <v>1.4379525832998218E-3</v>
      </c>
      <c r="T197" s="73">
        <f>Q197/'סכום נכסי הקרן'!$C$41</f>
        <v>7.8867331330865958E-5</v>
      </c>
    </row>
    <row r="198" spans="1:20">
      <c r="A198" s="69" t="s">
        <v>781</v>
      </c>
      <c r="B198" s="54" t="s">
        <v>782</v>
      </c>
      <c r="C198" s="70" t="s">
        <v>128</v>
      </c>
      <c r="D198" s="70" t="s">
        <v>29</v>
      </c>
      <c r="E198" s="54" t="s">
        <v>623</v>
      </c>
      <c r="F198" s="70" t="s">
        <v>624</v>
      </c>
      <c r="G198" s="54" t="s">
        <v>625</v>
      </c>
      <c r="H198" s="54" t="s">
        <v>334</v>
      </c>
      <c r="I198" s="126" t="s">
        <v>4666</v>
      </c>
      <c r="J198" s="72">
        <v>2.3199999999998719</v>
      </c>
      <c r="K198" s="70" t="s">
        <v>141</v>
      </c>
      <c r="L198" s="71">
        <v>4.2999999999999997E-2</v>
      </c>
      <c r="M198" s="71">
        <v>5.2299999999995551E-2</v>
      </c>
      <c r="N198" s="72">
        <v>11857819.215841001</v>
      </c>
      <c r="O198" s="79">
        <v>99.99</v>
      </c>
      <c r="P198" s="126" t="s">
        <v>4666</v>
      </c>
      <c r="Q198" s="72">
        <v>11856.633829335999</v>
      </c>
      <c r="R198" s="73">
        <v>1.0681418228453204E-2</v>
      </c>
      <c r="S198" s="73">
        <f t="shared" si="2"/>
        <v>1.7938379123461305E-3</v>
      </c>
      <c r="T198" s="73">
        <f>Q198/'סכום נכסי הקרן'!$C$41</f>
        <v>9.8386560607035487E-5</v>
      </c>
    </row>
    <row r="199" spans="1:20">
      <c r="A199" s="69" t="s">
        <v>783</v>
      </c>
      <c r="B199" s="54" t="s">
        <v>784</v>
      </c>
      <c r="C199" s="70" t="s">
        <v>128</v>
      </c>
      <c r="D199" s="70" t="s">
        <v>29</v>
      </c>
      <c r="E199" s="54" t="s">
        <v>785</v>
      </c>
      <c r="F199" s="70" t="s">
        <v>611</v>
      </c>
      <c r="G199" s="54" t="s">
        <v>612</v>
      </c>
      <c r="H199" s="54" t="s">
        <v>139</v>
      </c>
      <c r="I199" s="126" t="s">
        <v>4666</v>
      </c>
      <c r="J199" s="72">
        <v>0.8499999999999085</v>
      </c>
      <c r="K199" s="70" t="s">
        <v>141</v>
      </c>
      <c r="L199" s="71">
        <v>3.5000000000000003E-2</v>
      </c>
      <c r="M199" s="71">
        <v>5.3099999999995137E-2</v>
      </c>
      <c r="N199" s="72">
        <v>6010621.8192919977</v>
      </c>
      <c r="O199" s="79">
        <v>99.86</v>
      </c>
      <c r="P199" s="126" t="s">
        <v>4666</v>
      </c>
      <c r="Q199" s="72">
        <v>6002.2070818029997</v>
      </c>
      <c r="R199" s="73">
        <v>3.1351042245420395E-2</v>
      </c>
      <c r="S199" s="73">
        <f t="shared" si="2"/>
        <v>9.0809809732427503E-4</v>
      </c>
      <c r="T199" s="73">
        <f>Q199/'סכום נכסי הקרן'!$C$41</f>
        <v>4.9806422238381626E-5</v>
      </c>
    </row>
    <row r="200" spans="1:20">
      <c r="A200" s="69" t="s">
        <v>786</v>
      </c>
      <c r="B200" s="54" t="s">
        <v>787</v>
      </c>
      <c r="C200" s="70" t="s">
        <v>128</v>
      </c>
      <c r="D200" s="70" t="s">
        <v>29</v>
      </c>
      <c r="E200" s="54" t="s">
        <v>785</v>
      </c>
      <c r="F200" s="70" t="s">
        <v>611</v>
      </c>
      <c r="G200" s="54" t="s">
        <v>612</v>
      </c>
      <c r="H200" s="54" t="s">
        <v>139</v>
      </c>
      <c r="I200" s="126" t="s">
        <v>4666</v>
      </c>
      <c r="J200" s="72">
        <v>2.370000000000636</v>
      </c>
      <c r="K200" s="70" t="s">
        <v>141</v>
      </c>
      <c r="L200" s="71">
        <v>2.6499999999999999E-2</v>
      </c>
      <c r="M200" s="71">
        <v>5.2800000000013052E-2</v>
      </c>
      <c r="N200" s="72">
        <v>4928990.4968069987</v>
      </c>
      <c r="O200" s="79">
        <v>95.03</v>
      </c>
      <c r="P200" s="126" t="s">
        <v>4666</v>
      </c>
      <c r="Q200" s="72">
        <v>4684.0198318460007</v>
      </c>
      <c r="R200" s="73">
        <v>8.0204729872048047E-3</v>
      </c>
      <c r="S200" s="73">
        <f t="shared" si="2"/>
        <v>7.0866423619806243E-4</v>
      </c>
      <c r="T200" s="73">
        <f>Q200/'סכום נכסי הקרן'!$C$41</f>
        <v>3.8868080747356699E-5</v>
      </c>
    </row>
    <row r="201" spans="1:20">
      <c r="A201" s="69" t="s">
        <v>788</v>
      </c>
      <c r="B201" s="54" t="s">
        <v>789</v>
      </c>
      <c r="C201" s="70" t="s">
        <v>128</v>
      </c>
      <c r="D201" s="70" t="s">
        <v>29</v>
      </c>
      <c r="E201" s="54" t="s">
        <v>785</v>
      </c>
      <c r="F201" s="70" t="s">
        <v>611</v>
      </c>
      <c r="G201" s="54" t="s">
        <v>612</v>
      </c>
      <c r="H201" s="54" t="s">
        <v>139</v>
      </c>
      <c r="I201" s="126" t="s">
        <v>4666</v>
      </c>
      <c r="J201" s="72">
        <v>1.9100000000000268</v>
      </c>
      <c r="K201" s="70" t="s">
        <v>141</v>
      </c>
      <c r="L201" s="71">
        <v>4.99E-2</v>
      </c>
      <c r="M201" s="71">
        <v>4.6800000000001528E-2</v>
      </c>
      <c r="N201" s="72">
        <v>16864219.934347</v>
      </c>
      <c r="O201" s="79">
        <v>101.94</v>
      </c>
      <c r="P201" s="126" t="s">
        <v>4666</v>
      </c>
      <c r="Q201" s="72">
        <v>17191.385986105</v>
      </c>
      <c r="R201" s="73">
        <v>4.8356186191675983E-2</v>
      </c>
      <c r="S201" s="73">
        <f t="shared" si="2"/>
        <v>2.6009540643272236E-3</v>
      </c>
      <c r="T201" s="73">
        <f>Q201/'סכום נכסי הקרן'!$C$41</f>
        <v>1.4265442988177217E-4</v>
      </c>
    </row>
    <row r="202" spans="1:20">
      <c r="A202" s="69" t="s">
        <v>790</v>
      </c>
      <c r="B202" s="54" t="s">
        <v>791</v>
      </c>
      <c r="C202" s="70" t="s">
        <v>128</v>
      </c>
      <c r="D202" s="70" t="s">
        <v>29</v>
      </c>
      <c r="E202" s="54" t="s">
        <v>639</v>
      </c>
      <c r="F202" s="70" t="s">
        <v>640</v>
      </c>
      <c r="G202" s="54" t="s">
        <v>612</v>
      </c>
      <c r="H202" s="54" t="s">
        <v>139</v>
      </c>
      <c r="I202" s="126" t="s">
        <v>4666</v>
      </c>
      <c r="J202" s="72">
        <v>1.6900000000009816</v>
      </c>
      <c r="K202" s="70" t="s">
        <v>141</v>
      </c>
      <c r="L202" s="71">
        <v>3.2500000000000001E-2</v>
      </c>
      <c r="M202" s="71">
        <v>5.3600000000025606E-2</v>
      </c>
      <c r="N202" s="72">
        <v>2876590.6333329999</v>
      </c>
      <c r="O202" s="79">
        <v>96.68</v>
      </c>
      <c r="P202" s="126" t="s">
        <v>4666</v>
      </c>
      <c r="Q202" s="72">
        <v>2781.0878250829996</v>
      </c>
      <c r="R202" s="73">
        <v>9.0796537816082573E-3</v>
      </c>
      <c r="S202" s="73">
        <f t="shared" ref="S202:S265" si="3">IFERROR(Q202/$Q$9,0)</f>
        <v>4.2076198438840675E-4</v>
      </c>
      <c r="T202" s="73">
        <f>Q202/'סכום נכסי הקרן'!$C$41</f>
        <v>2.307751675513627E-5</v>
      </c>
    </row>
    <row r="203" spans="1:20">
      <c r="A203" s="69" t="s">
        <v>792</v>
      </c>
      <c r="B203" s="54" t="s">
        <v>793</v>
      </c>
      <c r="C203" s="70" t="s">
        <v>128</v>
      </c>
      <c r="D203" s="70" t="s">
        <v>29</v>
      </c>
      <c r="E203" s="54" t="s">
        <v>639</v>
      </c>
      <c r="F203" s="70" t="s">
        <v>640</v>
      </c>
      <c r="G203" s="54" t="s">
        <v>612</v>
      </c>
      <c r="H203" s="54" t="s">
        <v>139</v>
      </c>
      <c r="I203" s="126" t="s">
        <v>4666</v>
      </c>
      <c r="J203" s="72">
        <v>3.5400000000000151</v>
      </c>
      <c r="K203" s="70" t="s">
        <v>141</v>
      </c>
      <c r="L203" s="71">
        <v>2.1600000000000001E-2</v>
      </c>
      <c r="M203" s="71">
        <v>6.049999999999988E-2</v>
      </c>
      <c r="N203" s="72">
        <v>40487866.179099999</v>
      </c>
      <c r="O203" s="79">
        <v>87.98</v>
      </c>
      <c r="P203" s="126" t="s">
        <v>4666</v>
      </c>
      <c r="Q203" s="72">
        <v>35621.223314848998</v>
      </c>
      <c r="R203" s="73">
        <v>5.2228271565789332E-2</v>
      </c>
      <c r="S203" s="73">
        <f t="shared" si="3"/>
        <v>5.3892784230397811E-3</v>
      </c>
      <c r="T203" s="73">
        <f>Q203/'סכום נכסי הקרן'!$C$41</f>
        <v>2.9558555126260534E-4</v>
      </c>
    </row>
    <row r="204" spans="1:20">
      <c r="A204" s="69" t="s">
        <v>794</v>
      </c>
      <c r="B204" s="54" t="s">
        <v>795</v>
      </c>
      <c r="C204" s="70" t="s">
        <v>128</v>
      </c>
      <c r="D204" s="70" t="s">
        <v>29</v>
      </c>
      <c r="E204" s="54" t="s">
        <v>796</v>
      </c>
      <c r="F204" s="70" t="s">
        <v>624</v>
      </c>
      <c r="G204" s="54" t="s">
        <v>625</v>
      </c>
      <c r="H204" s="54" t="s">
        <v>334</v>
      </c>
      <c r="I204" s="126" t="s">
        <v>4666</v>
      </c>
      <c r="J204" s="72">
        <v>3.5200000000003366</v>
      </c>
      <c r="K204" s="70" t="s">
        <v>141</v>
      </c>
      <c r="L204" s="71">
        <v>5.3399999999999996E-2</v>
      </c>
      <c r="M204" s="71">
        <v>5.6900000000007445E-2</v>
      </c>
      <c r="N204" s="72">
        <v>18620039.481378999</v>
      </c>
      <c r="O204" s="79">
        <v>99.52</v>
      </c>
      <c r="P204" s="126" t="s">
        <v>4666</v>
      </c>
      <c r="Q204" s="72">
        <v>18530.663911338001</v>
      </c>
      <c r="R204" s="73">
        <v>4.65500987034475E-2</v>
      </c>
      <c r="S204" s="73">
        <f t="shared" si="3"/>
        <v>2.8035788187079332E-3</v>
      </c>
      <c r="T204" s="73">
        <f>Q204/'סכום נכסי הקרן'!$C$41</f>
        <v>1.5376778217528569E-4</v>
      </c>
    </row>
    <row r="205" spans="1:20">
      <c r="A205" s="69" t="s">
        <v>797</v>
      </c>
      <c r="B205" s="54" t="s">
        <v>798</v>
      </c>
      <c r="C205" s="70" t="s">
        <v>128</v>
      </c>
      <c r="D205" s="70" t="s">
        <v>29</v>
      </c>
      <c r="E205" s="54" t="s">
        <v>643</v>
      </c>
      <c r="F205" s="70" t="s">
        <v>338</v>
      </c>
      <c r="G205" s="54" t="s">
        <v>644</v>
      </c>
      <c r="H205" s="54" t="s">
        <v>334</v>
      </c>
      <c r="I205" s="126" t="s">
        <v>4666</v>
      </c>
      <c r="J205" s="72">
        <v>3.5400000000011662</v>
      </c>
      <c r="K205" s="70" t="s">
        <v>141</v>
      </c>
      <c r="L205" s="71">
        <v>2.5000000000000001E-2</v>
      </c>
      <c r="M205" s="71">
        <v>5.3900000000012487E-2</v>
      </c>
      <c r="N205" s="72">
        <v>2705177.8185310001</v>
      </c>
      <c r="O205" s="79">
        <v>91.27</v>
      </c>
      <c r="P205" s="126" t="s">
        <v>4666</v>
      </c>
      <c r="Q205" s="72">
        <v>2469.0157044279999</v>
      </c>
      <c r="R205" s="73">
        <v>3.1796929341770426E-3</v>
      </c>
      <c r="S205" s="73">
        <f t="shared" si="3"/>
        <v>3.7354733565462313E-4</v>
      </c>
      <c r="T205" s="73">
        <f>Q205/'סכום נכסי הקרן'!$C$41</f>
        <v>2.0487936689281381E-5</v>
      </c>
    </row>
    <row r="206" spans="1:20">
      <c r="A206" s="69" t="s">
        <v>799</v>
      </c>
      <c r="B206" s="54" t="s">
        <v>800</v>
      </c>
      <c r="C206" s="70" t="s">
        <v>128</v>
      </c>
      <c r="D206" s="70" t="s">
        <v>29</v>
      </c>
      <c r="E206" s="54" t="s">
        <v>801</v>
      </c>
      <c r="F206" s="70" t="s">
        <v>624</v>
      </c>
      <c r="G206" s="54" t="s">
        <v>647</v>
      </c>
      <c r="H206" s="54" t="s">
        <v>139</v>
      </c>
      <c r="I206" s="126" t="s">
        <v>4666</v>
      </c>
      <c r="J206" s="72">
        <v>2.9399999999999289</v>
      </c>
      <c r="K206" s="70" t="s">
        <v>141</v>
      </c>
      <c r="L206" s="71">
        <v>4.53E-2</v>
      </c>
      <c r="M206" s="71">
        <v>5.5899999999996008E-2</v>
      </c>
      <c r="N206" s="72">
        <v>13252559.756576998</v>
      </c>
      <c r="O206" s="79">
        <v>97.2</v>
      </c>
      <c r="P206" s="126" t="s">
        <v>4666</v>
      </c>
      <c r="Q206" s="72">
        <v>12881.488523368002</v>
      </c>
      <c r="R206" s="73">
        <v>1.8932228223681426E-2</v>
      </c>
      <c r="S206" s="73">
        <f t="shared" si="3"/>
        <v>1.9488923090039596E-3</v>
      </c>
      <c r="T206" s="73">
        <f>Q206/'סכום נכסי הקרן'!$C$41</f>
        <v>1.0689082327712852E-4</v>
      </c>
    </row>
    <row r="207" spans="1:20">
      <c r="A207" s="69" t="s">
        <v>802</v>
      </c>
      <c r="B207" s="54" t="s">
        <v>803</v>
      </c>
      <c r="C207" s="70" t="s">
        <v>128</v>
      </c>
      <c r="D207" s="70" t="s">
        <v>29</v>
      </c>
      <c r="E207" s="54" t="s">
        <v>630</v>
      </c>
      <c r="F207" s="70" t="s">
        <v>611</v>
      </c>
      <c r="G207" s="54" t="s">
        <v>647</v>
      </c>
      <c r="H207" s="54" t="s">
        <v>139</v>
      </c>
      <c r="I207" s="126" t="s">
        <v>4666</v>
      </c>
      <c r="J207" s="72">
        <v>4.4299999999999979</v>
      </c>
      <c r="K207" s="70" t="s">
        <v>141</v>
      </c>
      <c r="L207" s="71">
        <v>5.5E-2</v>
      </c>
      <c r="M207" s="71">
        <v>6.3899999999998305E-2</v>
      </c>
      <c r="N207" s="72">
        <v>12879903.949999999</v>
      </c>
      <c r="O207" s="79">
        <v>98.6</v>
      </c>
      <c r="P207" s="126" t="s">
        <v>4666</v>
      </c>
      <c r="Q207" s="72">
        <v>12699.585153021</v>
      </c>
      <c r="R207" s="73">
        <v>2.243346364462899E-2</v>
      </c>
      <c r="S207" s="73">
        <f t="shared" si="3"/>
        <v>1.9213714150631653E-3</v>
      </c>
      <c r="T207" s="73">
        <f>Q207/'סכום נכסי הקרן'!$C$41</f>
        <v>1.053813858407637E-4</v>
      </c>
    </row>
    <row r="208" spans="1:20">
      <c r="A208" s="69" t="s">
        <v>804</v>
      </c>
      <c r="B208" s="54" t="s">
        <v>805</v>
      </c>
      <c r="C208" s="70" t="s">
        <v>128</v>
      </c>
      <c r="D208" s="70" t="s">
        <v>29</v>
      </c>
      <c r="E208" s="54" t="s">
        <v>806</v>
      </c>
      <c r="F208" s="70" t="s">
        <v>624</v>
      </c>
      <c r="G208" s="54" t="s">
        <v>647</v>
      </c>
      <c r="H208" s="54" t="s">
        <v>139</v>
      </c>
      <c r="I208" s="126" t="s">
        <v>4666</v>
      </c>
      <c r="J208" s="72">
        <v>3.1500000000005692</v>
      </c>
      <c r="K208" s="70" t="s">
        <v>141</v>
      </c>
      <c r="L208" s="71">
        <v>2.5000000000000001E-2</v>
      </c>
      <c r="M208" s="71">
        <v>6.1000000000009005E-2</v>
      </c>
      <c r="N208" s="72">
        <v>12164353.737711001</v>
      </c>
      <c r="O208" s="79">
        <v>89.63</v>
      </c>
      <c r="P208" s="126" t="s">
        <v>4666</v>
      </c>
      <c r="Q208" s="72">
        <v>10903.755000952</v>
      </c>
      <c r="R208" s="73">
        <v>6.1072387781952536E-2</v>
      </c>
      <c r="S208" s="73">
        <f t="shared" si="3"/>
        <v>1.6496730344532197E-3</v>
      </c>
      <c r="T208" s="73">
        <f>Q208/'סכום נכסי הקרן'!$C$41</f>
        <v>9.0479554963662792E-5</v>
      </c>
    </row>
    <row r="209" spans="1:20">
      <c r="A209" s="69" t="s">
        <v>807</v>
      </c>
      <c r="B209" s="54" t="s">
        <v>808</v>
      </c>
      <c r="C209" s="70" t="s">
        <v>128</v>
      </c>
      <c r="D209" s="70" t="s">
        <v>29</v>
      </c>
      <c r="E209" s="54" t="s">
        <v>809</v>
      </c>
      <c r="F209" s="70" t="s">
        <v>338</v>
      </c>
      <c r="G209" s="54" t="s">
        <v>647</v>
      </c>
      <c r="H209" s="54" t="s">
        <v>139</v>
      </c>
      <c r="I209" s="126" t="s">
        <v>4666</v>
      </c>
      <c r="J209" s="72">
        <v>4.7999999999995842</v>
      </c>
      <c r="K209" s="70" t="s">
        <v>141</v>
      </c>
      <c r="L209" s="71">
        <v>6.7699999999999996E-2</v>
      </c>
      <c r="M209" s="71">
        <v>5.9599999999997141E-2</v>
      </c>
      <c r="N209" s="72">
        <v>19354190.657754004</v>
      </c>
      <c r="O209" s="79">
        <v>107.02</v>
      </c>
      <c r="P209" s="126" t="s">
        <v>4666</v>
      </c>
      <c r="Q209" s="72">
        <v>20712.854788451994</v>
      </c>
      <c r="R209" s="73">
        <v>2.5805587543672005E-2</v>
      </c>
      <c r="S209" s="73">
        <f t="shared" si="3"/>
        <v>3.1337312703808174E-3</v>
      </c>
      <c r="T209" s="73">
        <f>Q209/'סכום נכסי הקרן'!$C$41</f>
        <v>1.7187564129260817E-4</v>
      </c>
    </row>
    <row r="210" spans="1:20">
      <c r="A210" s="69" t="s">
        <v>810</v>
      </c>
      <c r="B210" s="54" t="s">
        <v>811</v>
      </c>
      <c r="C210" s="70" t="s">
        <v>128</v>
      </c>
      <c r="D210" s="70" t="s">
        <v>29</v>
      </c>
      <c r="E210" s="54" t="s">
        <v>812</v>
      </c>
      <c r="F210" s="70" t="s">
        <v>675</v>
      </c>
      <c r="G210" s="54" t="s">
        <v>668</v>
      </c>
      <c r="H210" s="126" t="s">
        <v>4666</v>
      </c>
      <c r="I210" s="126" t="s">
        <v>4666</v>
      </c>
      <c r="J210" s="72">
        <v>2.9500000000032696</v>
      </c>
      <c r="K210" s="70" t="s">
        <v>141</v>
      </c>
      <c r="L210" s="71">
        <v>1.2E-2</v>
      </c>
      <c r="M210" s="71">
        <v>8.4200000000026171E-2</v>
      </c>
      <c r="N210" s="72">
        <v>1499220.8197799998</v>
      </c>
      <c r="O210" s="79">
        <v>81.599999999999994</v>
      </c>
      <c r="P210" s="126" t="s">
        <v>4666</v>
      </c>
      <c r="Q210" s="72">
        <v>1223.3641889400001</v>
      </c>
      <c r="R210" s="73">
        <v>2.4180980964193546E-2</v>
      </c>
      <c r="S210" s="73">
        <f t="shared" si="3"/>
        <v>1.8508769810343762E-4</v>
      </c>
      <c r="T210" s="73">
        <f>Q210/'סכום נכסי הקרן'!$C$41</f>
        <v>1.0151498026515569E-5</v>
      </c>
    </row>
    <row r="211" spans="1:20">
      <c r="A211" s="69" t="s">
        <v>813</v>
      </c>
      <c r="B211" s="54" t="s">
        <v>814</v>
      </c>
      <c r="C211" s="70" t="s">
        <v>128</v>
      </c>
      <c r="D211" s="70" t="s">
        <v>29</v>
      </c>
      <c r="E211" s="54" t="s">
        <v>812</v>
      </c>
      <c r="F211" s="70" t="s">
        <v>675</v>
      </c>
      <c r="G211" s="54" t="s">
        <v>668</v>
      </c>
      <c r="H211" s="126" t="s">
        <v>4666</v>
      </c>
      <c r="I211" s="126" t="s">
        <v>4666</v>
      </c>
      <c r="J211" s="72">
        <v>0.96999999999861075</v>
      </c>
      <c r="K211" s="70" t="s">
        <v>141</v>
      </c>
      <c r="L211" s="71">
        <v>3.5499999999999997E-2</v>
      </c>
      <c r="M211" s="71">
        <v>7.2899999999911605E-2</v>
      </c>
      <c r="N211" s="72">
        <v>2338936.5647610002</v>
      </c>
      <c r="O211" s="79">
        <v>96.63</v>
      </c>
      <c r="P211" s="126" t="s">
        <v>4666</v>
      </c>
      <c r="Q211" s="72">
        <v>2260.114429962</v>
      </c>
      <c r="R211" s="73">
        <v>8.1666095143092376E-3</v>
      </c>
      <c r="S211" s="73">
        <f t="shared" si="3"/>
        <v>3.4194182000250309E-4</v>
      </c>
      <c r="T211" s="73">
        <f>Q211/'סכום נכסי הקרן'!$C$41</f>
        <v>1.8754470159322174E-5</v>
      </c>
    </row>
    <row r="212" spans="1:20">
      <c r="A212" s="69" t="s">
        <v>815</v>
      </c>
      <c r="B212" s="54" t="s">
        <v>816</v>
      </c>
      <c r="C212" s="70" t="s">
        <v>128</v>
      </c>
      <c r="D212" s="70" t="s">
        <v>29</v>
      </c>
      <c r="E212" s="54" t="s">
        <v>812</v>
      </c>
      <c r="F212" s="70" t="s">
        <v>675</v>
      </c>
      <c r="G212" s="54" t="s">
        <v>668</v>
      </c>
      <c r="H212" s="126" t="s">
        <v>4666</v>
      </c>
      <c r="I212" s="126" t="s">
        <v>4666</v>
      </c>
      <c r="J212" s="72">
        <v>3.3300000000004522</v>
      </c>
      <c r="K212" s="70" t="s">
        <v>141</v>
      </c>
      <c r="L212" s="71">
        <v>6.0499999999999998E-2</v>
      </c>
      <c r="M212" s="71">
        <v>5.900000000000491E-2</v>
      </c>
      <c r="N212" s="72">
        <v>11740547.646582998</v>
      </c>
      <c r="O212" s="79">
        <v>102.3</v>
      </c>
      <c r="P212" s="126" t="s">
        <v>4666</v>
      </c>
      <c r="Q212" s="72">
        <v>12010.579719529002</v>
      </c>
      <c r="R212" s="73">
        <v>5.3366125666286353E-2</v>
      </c>
      <c r="S212" s="73">
        <f t="shared" si="3"/>
        <v>1.8171290064503286E-3</v>
      </c>
      <c r="T212" s="73">
        <f>Q212/'סכום נכסי הקרן'!$C$41</f>
        <v>9.9664006370621668E-5</v>
      </c>
    </row>
    <row r="213" spans="1:20">
      <c r="A213" s="69" t="s">
        <v>817</v>
      </c>
      <c r="B213" s="54" t="s">
        <v>818</v>
      </c>
      <c r="C213" s="70" t="s">
        <v>128</v>
      </c>
      <c r="D213" s="70" t="s">
        <v>29</v>
      </c>
      <c r="E213" s="54" t="s">
        <v>819</v>
      </c>
      <c r="F213" s="70" t="s">
        <v>355</v>
      </c>
      <c r="G213" s="54" t="s">
        <v>668</v>
      </c>
      <c r="H213" s="126" t="s">
        <v>4666</v>
      </c>
      <c r="I213" s="126" t="s">
        <v>4666</v>
      </c>
      <c r="J213" s="72">
        <v>1.9799999999985118</v>
      </c>
      <c r="K213" s="70" t="s">
        <v>141</v>
      </c>
      <c r="L213" s="71">
        <v>0.01</v>
      </c>
      <c r="M213" s="71">
        <v>6.5099999999965935E-2</v>
      </c>
      <c r="N213" s="72">
        <v>3612555.4598959996</v>
      </c>
      <c r="O213" s="79">
        <v>90</v>
      </c>
      <c r="P213" s="126" t="s">
        <v>4666</v>
      </c>
      <c r="Q213" s="72">
        <v>3251.2999139079993</v>
      </c>
      <c r="R213" s="73">
        <v>1.5052314416233331E-2</v>
      </c>
      <c r="S213" s="73">
        <f t="shared" si="3"/>
        <v>4.9190226618498032E-4</v>
      </c>
      <c r="T213" s="73">
        <f>Q213/'סכום נכסי הקרן'!$C$41</f>
        <v>2.6979345119007774E-5</v>
      </c>
    </row>
    <row r="214" spans="1:20">
      <c r="A214" s="127" t="s">
        <v>4666</v>
      </c>
      <c r="B214" s="126" t="s">
        <v>4666</v>
      </c>
      <c r="C214" s="126" t="s">
        <v>4666</v>
      </c>
      <c r="D214" s="126" t="s">
        <v>4666</v>
      </c>
      <c r="E214" s="126" t="s">
        <v>4666</v>
      </c>
      <c r="F214" s="126" t="s">
        <v>4666</v>
      </c>
      <c r="G214" s="126" t="s">
        <v>4666</v>
      </c>
      <c r="H214" s="126" t="s">
        <v>4666</v>
      </c>
      <c r="I214" s="126" t="s">
        <v>4666</v>
      </c>
      <c r="J214" s="126" t="s">
        <v>4666</v>
      </c>
      <c r="K214" s="126" t="s">
        <v>4666</v>
      </c>
      <c r="L214" s="126" t="s">
        <v>4666</v>
      </c>
      <c r="M214" s="126" t="s">
        <v>4666</v>
      </c>
      <c r="N214" s="126" t="s">
        <v>4666</v>
      </c>
      <c r="O214" s="126" t="s">
        <v>4666</v>
      </c>
      <c r="P214" s="126" t="s">
        <v>4666</v>
      </c>
      <c r="Q214" s="126" t="s">
        <v>4666</v>
      </c>
      <c r="R214" s="126" t="s">
        <v>4666</v>
      </c>
      <c r="S214" s="126" t="s">
        <v>4666</v>
      </c>
      <c r="T214" s="126" t="s">
        <v>4666</v>
      </c>
    </row>
    <row r="215" spans="1:20">
      <c r="A215" s="68" t="s">
        <v>53</v>
      </c>
      <c r="B215" s="125" t="s">
        <v>4666</v>
      </c>
      <c r="C215" s="125" t="s">
        <v>4666</v>
      </c>
      <c r="D215" s="125" t="s">
        <v>4666</v>
      </c>
      <c r="E215" s="125" t="s">
        <v>4666</v>
      </c>
      <c r="F215" s="125" t="s">
        <v>4666</v>
      </c>
      <c r="G215" s="125" t="s">
        <v>4666</v>
      </c>
      <c r="H215" s="125" t="s">
        <v>4666</v>
      </c>
      <c r="I215" s="125" t="s">
        <v>4666</v>
      </c>
      <c r="J215" s="66">
        <v>2.8199999999997258</v>
      </c>
      <c r="K215" s="125" t="s">
        <v>4666</v>
      </c>
      <c r="L215" s="125" t="s">
        <v>4666</v>
      </c>
      <c r="M215" s="65">
        <v>4.7699999999993539E-2</v>
      </c>
      <c r="N215" s="125" t="s">
        <v>4666</v>
      </c>
      <c r="O215" s="125" t="s">
        <v>4666</v>
      </c>
      <c r="P215" s="125" t="s">
        <v>4666</v>
      </c>
      <c r="Q215" s="66">
        <v>9008.3386963530011</v>
      </c>
      <c r="R215" s="125" t="s">
        <v>4666</v>
      </c>
      <c r="S215" s="67">
        <f t="shared" si="3"/>
        <v>1.3629078635110134E-3</v>
      </c>
      <c r="T215" s="67">
        <f>Q215/'סכום נכסי הקרן'!$C$41</f>
        <v>7.4751356403073845E-5</v>
      </c>
    </row>
    <row r="216" spans="1:20">
      <c r="A216" s="69" t="s">
        <v>820</v>
      </c>
      <c r="B216" s="54" t="s">
        <v>821</v>
      </c>
      <c r="C216" s="70" t="s">
        <v>128</v>
      </c>
      <c r="D216" s="70" t="s">
        <v>29</v>
      </c>
      <c r="E216" s="54" t="s">
        <v>822</v>
      </c>
      <c r="F216" s="70" t="s">
        <v>681</v>
      </c>
      <c r="G216" s="54" t="s">
        <v>376</v>
      </c>
      <c r="H216" s="54" t="s">
        <v>334</v>
      </c>
      <c r="I216" s="126" t="s">
        <v>4666</v>
      </c>
      <c r="J216" s="72">
        <v>2.8199999999997258</v>
      </c>
      <c r="K216" s="70" t="s">
        <v>141</v>
      </c>
      <c r="L216" s="71">
        <v>2.12E-2</v>
      </c>
      <c r="M216" s="71">
        <v>4.7699999999993539E-2</v>
      </c>
      <c r="N216" s="72">
        <v>8745960.2564549986</v>
      </c>
      <c r="O216" s="79">
        <v>103</v>
      </c>
      <c r="P216" s="126" t="s">
        <v>4666</v>
      </c>
      <c r="Q216" s="72">
        <v>9008.3386963530011</v>
      </c>
      <c r="R216" s="73">
        <v>5.8306401709699994E-2</v>
      </c>
      <c r="S216" s="73">
        <f t="shared" si="3"/>
        <v>1.3629078635110134E-3</v>
      </c>
      <c r="T216" s="73">
        <f>Q216/'סכום נכסי הקרן'!$C$41</f>
        <v>7.4751356403073845E-5</v>
      </c>
    </row>
    <row r="217" spans="1:20">
      <c r="A217" s="127" t="s">
        <v>4666</v>
      </c>
      <c r="B217" s="126" t="s">
        <v>4666</v>
      </c>
      <c r="C217" s="126" t="s">
        <v>4666</v>
      </c>
      <c r="D217" s="126" t="s">
        <v>4666</v>
      </c>
      <c r="E217" s="126" t="s">
        <v>4666</v>
      </c>
      <c r="F217" s="126" t="s">
        <v>4666</v>
      </c>
      <c r="G217" s="126" t="s">
        <v>4666</v>
      </c>
      <c r="H217" s="126" t="s">
        <v>4666</v>
      </c>
      <c r="I217" s="126" t="s">
        <v>4666</v>
      </c>
      <c r="J217" s="126" t="s">
        <v>4666</v>
      </c>
      <c r="K217" s="126" t="s">
        <v>4666</v>
      </c>
      <c r="L217" s="126" t="s">
        <v>4666</v>
      </c>
      <c r="M217" s="126" t="s">
        <v>4666</v>
      </c>
      <c r="N217" s="126" t="s">
        <v>4666</v>
      </c>
      <c r="O217" s="126" t="s">
        <v>4666</v>
      </c>
      <c r="P217" s="126" t="s">
        <v>4666</v>
      </c>
      <c r="Q217" s="126" t="s">
        <v>4666</v>
      </c>
      <c r="R217" s="126" t="s">
        <v>4666</v>
      </c>
      <c r="S217" s="126" t="s">
        <v>4666</v>
      </c>
      <c r="T217" s="126" t="s">
        <v>4666</v>
      </c>
    </row>
    <row r="218" spans="1:20">
      <c r="A218" s="63" t="s">
        <v>197</v>
      </c>
      <c r="B218" s="125" t="s">
        <v>4666</v>
      </c>
      <c r="C218" s="125" t="s">
        <v>4666</v>
      </c>
      <c r="D218" s="125" t="s">
        <v>4666</v>
      </c>
      <c r="E218" s="125" t="s">
        <v>4666</v>
      </c>
      <c r="F218" s="125" t="s">
        <v>4666</v>
      </c>
      <c r="G218" s="125" t="s">
        <v>4666</v>
      </c>
      <c r="H218" s="125" t="s">
        <v>4666</v>
      </c>
      <c r="I218" s="125" t="s">
        <v>4666</v>
      </c>
      <c r="J218" s="66">
        <v>4.7376411817432516</v>
      </c>
      <c r="K218" s="125" t="s">
        <v>4666</v>
      </c>
      <c r="L218" s="125" t="s">
        <v>4666</v>
      </c>
      <c r="M218" s="65">
        <v>6.3889774397461047E-2</v>
      </c>
      <c r="N218" s="125" t="s">
        <v>4666</v>
      </c>
      <c r="O218" s="125" t="s">
        <v>4666</v>
      </c>
      <c r="P218" s="125" t="s">
        <v>4666</v>
      </c>
      <c r="Q218" s="66">
        <v>2122366.1666353252</v>
      </c>
      <c r="R218" s="125" t="s">
        <v>4666</v>
      </c>
      <c r="S218" s="67">
        <f t="shared" si="3"/>
        <v>0.32110133014071357</v>
      </c>
      <c r="T218" s="67">
        <f>Q218/'סכום נכסי הקרן'!$C$41</f>
        <v>1.7611432594581696E-2</v>
      </c>
    </row>
    <row r="219" spans="1:20">
      <c r="A219" s="68" t="s">
        <v>72</v>
      </c>
      <c r="B219" s="125" t="s">
        <v>4666</v>
      </c>
      <c r="C219" s="125" t="s">
        <v>4666</v>
      </c>
      <c r="D219" s="125" t="s">
        <v>4666</v>
      </c>
      <c r="E219" s="125" t="s">
        <v>4666</v>
      </c>
      <c r="F219" s="125" t="s">
        <v>4666</v>
      </c>
      <c r="G219" s="125" t="s">
        <v>4666</v>
      </c>
      <c r="H219" s="125" t="s">
        <v>4666</v>
      </c>
      <c r="I219" s="125" t="s">
        <v>4666</v>
      </c>
      <c r="J219" s="66">
        <v>4.9322340072197335</v>
      </c>
      <c r="K219" s="125" t="s">
        <v>4666</v>
      </c>
      <c r="L219" s="125" t="s">
        <v>4666</v>
      </c>
      <c r="M219" s="65">
        <v>7.4380385701932519E-2</v>
      </c>
      <c r="N219" s="125" t="s">
        <v>4666</v>
      </c>
      <c r="O219" s="125" t="s">
        <v>4666</v>
      </c>
      <c r="P219" s="125" t="s">
        <v>4666</v>
      </c>
      <c r="Q219" s="66">
        <v>330577.44920768298</v>
      </c>
      <c r="R219" s="125" t="s">
        <v>4666</v>
      </c>
      <c r="S219" s="67">
        <f t="shared" si="3"/>
        <v>5.0014394463983258E-2</v>
      </c>
      <c r="T219" s="67">
        <f>Q219/'סכום נכסי הקרן'!$C$41</f>
        <v>2.7431376147687226E-3</v>
      </c>
    </row>
    <row r="220" spans="1:20">
      <c r="A220" s="69" t="s">
        <v>823</v>
      </c>
      <c r="B220" s="54" t="s">
        <v>824</v>
      </c>
      <c r="C220" s="70" t="s">
        <v>29</v>
      </c>
      <c r="D220" s="70" t="s">
        <v>825</v>
      </c>
      <c r="E220" s="54" t="s">
        <v>337</v>
      </c>
      <c r="F220" s="70" t="s">
        <v>338</v>
      </c>
      <c r="G220" s="54" t="s">
        <v>826</v>
      </c>
      <c r="H220" s="54" t="s">
        <v>827</v>
      </c>
      <c r="I220" s="126" t="s">
        <v>4666</v>
      </c>
      <c r="J220" s="72">
        <v>6.8599999999995216</v>
      </c>
      <c r="K220" s="70" t="s">
        <v>140</v>
      </c>
      <c r="L220" s="71">
        <v>3.7499999999999999E-2</v>
      </c>
      <c r="M220" s="71">
        <v>6.1399999999996929E-2</v>
      </c>
      <c r="N220" s="72">
        <v>4094018.5907999999</v>
      </c>
      <c r="O220" s="79">
        <v>85.582329999999999</v>
      </c>
      <c r="P220" s="126" t="s">
        <v>4666</v>
      </c>
      <c r="Q220" s="72">
        <v>12708.125325535</v>
      </c>
      <c r="R220" s="73">
        <v>8.1880371815999994E-3</v>
      </c>
      <c r="S220" s="73">
        <f t="shared" si="3"/>
        <v>1.9226634921783146E-3</v>
      </c>
      <c r="T220" s="73">
        <f>Q220/'סכום נכסי הקרן'!$C$41</f>
        <v>1.0545225234577159E-4</v>
      </c>
    </row>
    <row r="221" spans="1:20">
      <c r="A221" s="69" t="s">
        <v>828</v>
      </c>
      <c r="B221" s="54" t="s">
        <v>829</v>
      </c>
      <c r="C221" s="70" t="s">
        <v>29</v>
      </c>
      <c r="D221" s="70" t="s">
        <v>825</v>
      </c>
      <c r="E221" s="54" t="s">
        <v>443</v>
      </c>
      <c r="F221" s="70" t="s">
        <v>326</v>
      </c>
      <c r="G221" s="54" t="s">
        <v>831</v>
      </c>
      <c r="H221" s="54" t="s">
        <v>315</v>
      </c>
      <c r="I221" s="126" t="s">
        <v>4666</v>
      </c>
      <c r="J221" s="72">
        <v>2.640000000000009</v>
      </c>
      <c r="K221" s="70" t="s">
        <v>140</v>
      </c>
      <c r="L221" s="71">
        <v>3.2549999999999996E-2</v>
      </c>
      <c r="M221" s="71">
        <v>8.6600000000001232E-2</v>
      </c>
      <c r="N221" s="72">
        <v>12295135.704000002</v>
      </c>
      <c r="O221" s="79">
        <v>87.799629999999993</v>
      </c>
      <c r="P221" s="126" t="s">
        <v>4666</v>
      </c>
      <c r="Q221" s="72">
        <v>39153.766193275995</v>
      </c>
      <c r="R221" s="73">
        <v>1.2295135704000001E-2</v>
      </c>
      <c r="S221" s="73">
        <f t="shared" si="3"/>
        <v>5.9237310706902442E-3</v>
      </c>
      <c r="T221" s="73">
        <f>Q221/'סכום נכסי הקרן'!$C$41</f>
        <v>3.2489865555578002E-4</v>
      </c>
    </row>
    <row r="222" spans="1:20">
      <c r="A222" s="69" t="s">
        <v>832</v>
      </c>
      <c r="B222" s="54" t="s">
        <v>833</v>
      </c>
      <c r="C222" s="70" t="s">
        <v>29</v>
      </c>
      <c r="D222" s="70" t="s">
        <v>825</v>
      </c>
      <c r="E222" s="54" t="s">
        <v>406</v>
      </c>
      <c r="F222" s="70" t="s">
        <v>326</v>
      </c>
      <c r="G222" s="54" t="s">
        <v>831</v>
      </c>
      <c r="H222" s="54" t="s">
        <v>315</v>
      </c>
      <c r="I222" s="126" t="s">
        <v>4666</v>
      </c>
      <c r="J222" s="72">
        <v>1.9899999999999842</v>
      </c>
      <c r="K222" s="70" t="s">
        <v>140</v>
      </c>
      <c r="L222" s="71">
        <v>3.2750000000000001E-2</v>
      </c>
      <c r="M222" s="71">
        <v>8.3099999999999008E-2</v>
      </c>
      <c r="N222" s="72">
        <v>17403633.789696001</v>
      </c>
      <c r="O222" s="79">
        <v>91.480680000000007</v>
      </c>
      <c r="P222" s="126" t="s">
        <v>4666</v>
      </c>
      <c r="Q222" s="72">
        <v>57745.331467205993</v>
      </c>
      <c r="R222" s="73">
        <v>2.3204845052928001E-2</v>
      </c>
      <c r="S222" s="73">
        <f t="shared" si="3"/>
        <v>8.7365239019673076E-3</v>
      </c>
      <c r="T222" s="73">
        <f>Q222/'סכום נכסי הקרן'!$C$41</f>
        <v>4.7917179833239284E-4</v>
      </c>
    </row>
    <row r="223" spans="1:20">
      <c r="A223" s="69" t="s">
        <v>834</v>
      </c>
      <c r="B223" s="54" t="s">
        <v>835</v>
      </c>
      <c r="C223" s="70" t="s">
        <v>29</v>
      </c>
      <c r="D223" s="70" t="s">
        <v>825</v>
      </c>
      <c r="E223" s="54" t="s">
        <v>406</v>
      </c>
      <c r="F223" s="70" t="s">
        <v>326</v>
      </c>
      <c r="G223" s="54" t="s">
        <v>831</v>
      </c>
      <c r="H223" s="54" t="s">
        <v>315</v>
      </c>
      <c r="I223" s="126" t="s">
        <v>4666</v>
      </c>
      <c r="J223" s="72">
        <v>3.8299999999998899</v>
      </c>
      <c r="K223" s="70" t="s">
        <v>140</v>
      </c>
      <c r="L223" s="71">
        <v>7.1289999999999992E-2</v>
      </c>
      <c r="M223" s="71">
        <v>7.4999999999997527E-2</v>
      </c>
      <c r="N223" s="72">
        <v>9940748.0160000008</v>
      </c>
      <c r="O223" s="79">
        <v>101.25705000000001</v>
      </c>
      <c r="P223" s="126" t="s">
        <v>4666</v>
      </c>
      <c r="Q223" s="72">
        <v>36508.323603100005</v>
      </c>
      <c r="R223" s="73">
        <v>1.9881496032000002E-2</v>
      </c>
      <c r="S223" s="73">
        <f t="shared" si="3"/>
        <v>5.5234914005191536E-3</v>
      </c>
      <c r="T223" s="73">
        <f>Q223/'סכום נכסי הקרן'!$C$41</f>
        <v>3.0294672539776156E-4</v>
      </c>
    </row>
    <row r="224" spans="1:20">
      <c r="A224" s="69" t="s">
        <v>836</v>
      </c>
      <c r="B224" s="54" t="s">
        <v>837</v>
      </c>
      <c r="C224" s="70" t="s">
        <v>29</v>
      </c>
      <c r="D224" s="70" t="s">
        <v>825</v>
      </c>
      <c r="E224" s="54" t="s">
        <v>838</v>
      </c>
      <c r="F224" s="70" t="s">
        <v>474</v>
      </c>
      <c r="G224" s="54" t="s">
        <v>839</v>
      </c>
      <c r="H224" s="54" t="s">
        <v>315</v>
      </c>
      <c r="I224" s="126" t="s">
        <v>4666</v>
      </c>
      <c r="J224" s="72">
        <v>9.460000000000246</v>
      </c>
      <c r="K224" s="70" t="s">
        <v>140</v>
      </c>
      <c r="L224" s="71">
        <v>6.3750000000000001E-2</v>
      </c>
      <c r="M224" s="71">
        <v>6.8700000000001926E-2</v>
      </c>
      <c r="N224" s="72">
        <v>24878029.903200001</v>
      </c>
      <c r="O224" s="79">
        <v>94.761250000000004</v>
      </c>
      <c r="P224" s="126" t="s">
        <v>4666</v>
      </c>
      <c r="Q224" s="72">
        <v>85505.553369918998</v>
      </c>
      <c r="R224" s="73">
        <v>3.5893853561102293E-2</v>
      </c>
      <c r="S224" s="73">
        <f t="shared" si="3"/>
        <v>1.2936479742807911E-2</v>
      </c>
      <c r="T224" s="73">
        <f>Q224/'סכום נכסי הקרן'!$C$41</f>
        <v>7.0952661859666872E-4</v>
      </c>
    </row>
    <row r="225" spans="1:20">
      <c r="A225" s="69" t="s">
        <v>840</v>
      </c>
      <c r="B225" s="54" t="s">
        <v>841</v>
      </c>
      <c r="C225" s="70" t="s">
        <v>29</v>
      </c>
      <c r="D225" s="70" t="s">
        <v>825</v>
      </c>
      <c r="E225" s="54" t="s">
        <v>842</v>
      </c>
      <c r="F225" s="70" t="s">
        <v>326</v>
      </c>
      <c r="G225" s="54" t="s">
        <v>839</v>
      </c>
      <c r="H225" s="54" t="s">
        <v>827</v>
      </c>
      <c r="I225" s="126" t="s">
        <v>4666</v>
      </c>
      <c r="J225" s="72">
        <v>2.1899999999999791</v>
      </c>
      <c r="K225" s="70" t="s">
        <v>140</v>
      </c>
      <c r="L225" s="71">
        <v>3.0769999999999999E-2</v>
      </c>
      <c r="M225" s="71">
        <v>8.6099999999998011E-2</v>
      </c>
      <c r="N225" s="72">
        <v>13964134.976160001</v>
      </c>
      <c r="O225" s="79">
        <v>89.040419999999997</v>
      </c>
      <c r="P225" s="126" t="s">
        <v>4666</v>
      </c>
      <c r="Q225" s="72">
        <v>45097.118234704998</v>
      </c>
      <c r="R225" s="73">
        <v>2.3273558293600002E-2</v>
      </c>
      <c r="S225" s="73">
        <f t="shared" si="3"/>
        <v>6.8229247517800976E-3</v>
      </c>
      <c r="T225" s="73">
        <f>Q225/'סכום נכסי הקרן'!$C$41</f>
        <v>3.7421669761137668E-4</v>
      </c>
    </row>
    <row r="226" spans="1:20">
      <c r="A226" s="69" t="s">
        <v>843</v>
      </c>
      <c r="B226" s="54" t="s">
        <v>844</v>
      </c>
      <c r="C226" s="70" t="s">
        <v>29</v>
      </c>
      <c r="D226" s="70" t="s">
        <v>825</v>
      </c>
      <c r="E226" s="54" t="s">
        <v>845</v>
      </c>
      <c r="F226" s="70" t="s">
        <v>1086</v>
      </c>
      <c r="G226" s="54" t="s">
        <v>846</v>
      </c>
      <c r="H226" s="54" t="s">
        <v>315</v>
      </c>
      <c r="I226" s="126" t="s">
        <v>4666</v>
      </c>
      <c r="J226" s="72">
        <v>5.5499999999988372</v>
      </c>
      <c r="K226" s="70" t="s">
        <v>142</v>
      </c>
      <c r="L226" s="71">
        <v>4.3749999999999997E-2</v>
      </c>
      <c r="M226" s="71">
        <v>5.4799999999990308E-2</v>
      </c>
      <c r="N226" s="72">
        <v>2615986.3199999994</v>
      </c>
      <c r="O226" s="79">
        <v>94.237790000000004</v>
      </c>
      <c r="P226" s="126" t="s">
        <v>4666</v>
      </c>
      <c r="Q226" s="72">
        <v>9889.5878307699986</v>
      </c>
      <c r="R226" s="73">
        <v>1.7439908799999995E-3</v>
      </c>
      <c r="S226" s="73">
        <f t="shared" si="3"/>
        <v>1.4962355963476402E-3</v>
      </c>
      <c r="T226" s="73">
        <f>Q226/'סכום נכסי הקרן'!$C$41</f>
        <v>8.2063977558556649E-5</v>
      </c>
    </row>
    <row r="227" spans="1:20">
      <c r="A227" s="69" t="s">
        <v>847</v>
      </c>
      <c r="B227" s="54" t="s">
        <v>848</v>
      </c>
      <c r="C227" s="70" t="s">
        <v>29</v>
      </c>
      <c r="D227" s="70" t="s">
        <v>825</v>
      </c>
      <c r="E227" s="54" t="s">
        <v>845</v>
      </c>
      <c r="F227" s="70" t="s">
        <v>1086</v>
      </c>
      <c r="G227" s="54" t="s">
        <v>846</v>
      </c>
      <c r="H227" s="54" t="s">
        <v>315</v>
      </c>
      <c r="I227" s="126" t="s">
        <v>4666</v>
      </c>
      <c r="J227" s="72">
        <v>4.5399999999997007</v>
      </c>
      <c r="K227" s="70" t="s">
        <v>142</v>
      </c>
      <c r="L227" s="71">
        <v>7.3749999999999996E-2</v>
      </c>
      <c r="M227" s="71">
        <v>5.3199999999996479E-2</v>
      </c>
      <c r="N227" s="72">
        <v>5362771.9560000012</v>
      </c>
      <c r="O227" s="79">
        <v>111.22803999999999</v>
      </c>
      <c r="P227" s="126" t="s">
        <v>4666</v>
      </c>
      <c r="Q227" s="72">
        <v>23928.817815117</v>
      </c>
      <c r="R227" s="73">
        <v>6.7034649450000011E-3</v>
      </c>
      <c r="S227" s="73">
        <f t="shared" si="3"/>
        <v>3.6202872764928974E-3</v>
      </c>
      <c r="T227" s="73">
        <f>Q227/'סכום נכסי הקרן'!$C$41</f>
        <v>1.9856176028618775E-4</v>
      </c>
    </row>
    <row r="228" spans="1:20">
      <c r="A228" s="69" t="s">
        <v>849</v>
      </c>
      <c r="B228" s="54" t="s">
        <v>850</v>
      </c>
      <c r="C228" s="70" t="s">
        <v>29</v>
      </c>
      <c r="D228" s="70" t="s">
        <v>825</v>
      </c>
      <c r="E228" s="54" t="s">
        <v>845</v>
      </c>
      <c r="F228" s="70" t="s">
        <v>1086</v>
      </c>
      <c r="G228" s="54" t="s">
        <v>846</v>
      </c>
      <c r="H228" s="54" t="s">
        <v>315</v>
      </c>
      <c r="I228" s="126" t="s">
        <v>4666</v>
      </c>
      <c r="J228" s="72">
        <v>5.6899999999995048</v>
      </c>
      <c r="K228" s="70" t="s">
        <v>140</v>
      </c>
      <c r="L228" s="71">
        <v>8.1250000000000003E-2</v>
      </c>
      <c r="M228" s="71">
        <v>6.5299999999994446E-2</v>
      </c>
      <c r="N228" s="72">
        <v>4970374.0080000004</v>
      </c>
      <c r="O228" s="79">
        <v>111.16779</v>
      </c>
      <c r="P228" s="126" t="s">
        <v>4666</v>
      </c>
      <c r="Q228" s="72">
        <v>20040.825368054997</v>
      </c>
      <c r="R228" s="73">
        <v>9.9407480160000009E-3</v>
      </c>
      <c r="S228" s="73">
        <f t="shared" si="3"/>
        <v>3.0320572311996951E-3</v>
      </c>
      <c r="T228" s="73">
        <f>Q228/'סכום נכסי הקרן'!$C$41</f>
        <v>1.6629912908422678E-4</v>
      </c>
    </row>
    <row r="229" spans="1:20">
      <c r="A229" s="127" t="s">
        <v>4666</v>
      </c>
      <c r="B229" s="126" t="s">
        <v>4666</v>
      </c>
      <c r="C229" s="126" t="s">
        <v>4666</v>
      </c>
      <c r="D229" s="126" t="s">
        <v>4666</v>
      </c>
      <c r="E229" s="126" t="s">
        <v>4666</v>
      </c>
      <c r="F229" s="126" t="s">
        <v>4666</v>
      </c>
      <c r="G229" s="126" t="s">
        <v>4666</v>
      </c>
      <c r="H229" s="126" t="s">
        <v>4666</v>
      </c>
      <c r="I229" s="126" t="s">
        <v>4666</v>
      </c>
      <c r="J229" s="126" t="s">
        <v>4666</v>
      </c>
      <c r="K229" s="126" t="s">
        <v>4666</v>
      </c>
      <c r="L229" s="126" t="s">
        <v>4666</v>
      </c>
      <c r="M229" s="126" t="s">
        <v>4666</v>
      </c>
      <c r="N229" s="126" t="s">
        <v>4666</v>
      </c>
      <c r="O229" s="126" t="s">
        <v>4666</v>
      </c>
      <c r="P229" s="126" t="s">
        <v>4666</v>
      </c>
      <c r="Q229" s="126" t="s">
        <v>4666</v>
      </c>
      <c r="R229" s="126" t="s">
        <v>4666</v>
      </c>
      <c r="S229" s="126" t="s">
        <v>4666</v>
      </c>
      <c r="T229" s="126" t="s">
        <v>4666</v>
      </c>
    </row>
    <row r="230" spans="1:20">
      <c r="A230" s="68" t="s">
        <v>71</v>
      </c>
      <c r="B230" s="125" t="s">
        <v>4666</v>
      </c>
      <c r="C230" s="125" t="s">
        <v>4666</v>
      </c>
      <c r="D230" s="125" t="s">
        <v>4666</v>
      </c>
      <c r="E230" s="125" t="s">
        <v>4666</v>
      </c>
      <c r="F230" s="125" t="s">
        <v>4666</v>
      </c>
      <c r="G230" s="125" t="s">
        <v>4666</v>
      </c>
      <c r="H230" s="125" t="s">
        <v>4666</v>
      </c>
      <c r="I230" s="125" t="s">
        <v>4666</v>
      </c>
      <c r="J230" s="66">
        <v>4.7017396274726773</v>
      </c>
      <c r="K230" s="125" t="s">
        <v>4666</v>
      </c>
      <c r="L230" s="125" t="s">
        <v>4666</v>
      </c>
      <c r="M230" s="65">
        <v>6.1954300927888027E-2</v>
      </c>
      <c r="N230" s="125" t="s">
        <v>4666</v>
      </c>
      <c r="O230" s="125" t="s">
        <v>4666</v>
      </c>
      <c r="P230" s="125" t="s">
        <v>4666</v>
      </c>
      <c r="Q230" s="66">
        <v>1791788.7174276421</v>
      </c>
      <c r="R230" s="125" t="s">
        <v>4666</v>
      </c>
      <c r="S230" s="67">
        <f t="shared" si="3"/>
        <v>0.27108693567673031</v>
      </c>
      <c r="T230" s="67">
        <f>Q230/'סכום נכסי הקרן'!$C$41</f>
        <v>1.4868294979812971E-2</v>
      </c>
    </row>
    <row r="231" spans="1:20">
      <c r="A231" s="69" t="s">
        <v>851</v>
      </c>
      <c r="B231" s="54" t="s">
        <v>852</v>
      </c>
      <c r="C231" s="70" t="s">
        <v>29</v>
      </c>
      <c r="D231" s="70" t="s">
        <v>825</v>
      </c>
      <c r="E231" s="126" t="s">
        <v>4666</v>
      </c>
      <c r="F231" s="70" t="s">
        <v>853</v>
      </c>
      <c r="G231" s="54" t="s">
        <v>314</v>
      </c>
      <c r="H231" s="54" t="s">
        <v>827</v>
      </c>
      <c r="I231" s="126" t="s">
        <v>4666</v>
      </c>
      <c r="J231" s="72">
        <v>7.1599999999998927</v>
      </c>
      <c r="K231" s="70" t="s">
        <v>142</v>
      </c>
      <c r="L231" s="71">
        <v>4.2519999999999995E-2</v>
      </c>
      <c r="M231" s="71">
        <v>4.3599999999998168E-2</v>
      </c>
      <c r="N231" s="72">
        <v>5231972.6399999987</v>
      </c>
      <c r="O231" s="79">
        <v>100.85723</v>
      </c>
      <c r="P231" s="126" t="s">
        <v>4666</v>
      </c>
      <c r="Q231" s="72">
        <v>21168.501314258003</v>
      </c>
      <c r="R231" s="73">
        <v>4.1855781119999992E-3</v>
      </c>
      <c r="S231" s="73">
        <f t="shared" si="3"/>
        <v>3.2026678694513982E-3</v>
      </c>
      <c r="T231" s="73">
        <f>Q231/'סכום נכסי הקרן'!$C$41</f>
        <v>1.7565660435277114E-4</v>
      </c>
    </row>
    <row r="232" spans="1:20">
      <c r="A232" s="69" t="s">
        <v>854</v>
      </c>
      <c r="B232" s="54" t="s">
        <v>855</v>
      </c>
      <c r="C232" s="70" t="s">
        <v>29</v>
      </c>
      <c r="D232" s="70" t="s">
        <v>825</v>
      </c>
      <c r="E232" s="126" t="s">
        <v>4666</v>
      </c>
      <c r="F232" s="70" t="s">
        <v>853</v>
      </c>
      <c r="G232" s="54" t="s">
        <v>856</v>
      </c>
      <c r="H232" s="54" t="s">
        <v>827</v>
      </c>
      <c r="I232" s="126" t="s">
        <v>4666</v>
      </c>
      <c r="J232" s="72">
        <v>0.68999999991562966</v>
      </c>
      <c r="K232" s="70" t="s">
        <v>140</v>
      </c>
      <c r="L232" s="71">
        <v>4.4999999999999998E-2</v>
      </c>
      <c r="M232" s="71">
        <v>6.0699999996657643E-2</v>
      </c>
      <c r="N232" s="72">
        <v>3400.7822159999992</v>
      </c>
      <c r="O232" s="79">
        <v>99.935000000000002</v>
      </c>
      <c r="P232" s="126" t="s">
        <v>4666</v>
      </c>
      <c r="Q232" s="72">
        <v>12.326621716</v>
      </c>
      <c r="R232" s="73">
        <v>6.8015644319999983E-6</v>
      </c>
      <c r="S232" s="73">
        <f t="shared" si="3"/>
        <v>1.8649442736942683E-6</v>
      </c>
      <c r="T232" s="73">
        <f>Q232/'סכום נכסי הקרן'!$C$41</f>
        <v>1.0228652853734558E-7</v>
      </c>
    </row>
    <row r="233" spans="1:20">
      <c r="A233" s="69" t="s">
        <v>857</v>
      </c>
      <c r="B233" s="54" t="s">
        <v>858</v>
      </c>
      <c r="C233" s="70" t="s">
        <v>29</v>
      </c>
      <c r="D233" s="70" t="s">
        <v>825</v>
      </c>
      <c r="E233" s="126" t="s">
        <v>4666</v>
      </c>
      <c r="F233" s="70" t="s">
        <v>853</v>
      </c>
      <c r="G233" s="54" t="s">
        <v>859</v>
      </c>
      <c r="H233" s="54" t="s">
        <v>860</v>
      </c>
      <c r="I233" s="126" t="s">
        <v>4666</v>
      </c>
      <c r="J233" s="72">
        <v>6.4099999999999691</v>
      </c>
      <c r="K233" s="70" t="s">
        <v>140</v>
      </c>
      <c r="L233" s="71">
        <v>0.03</v>
      </c>
      <c r="M233" s="71">
        <v>6.2900000000000192E-2</v>
      </c>
      <c r="N233" s="72">
        <v>9679149.3839999996</v>
      </c>
      <c r="O233" s="79">
        <v>82.705669999999998</v>
      </c>
      <c r="P233" s="126" t="s">
        <v>4666</v>
      </c>
      <c r="Q233" s="72">
        <v>29034.878630829</v>
      </c>
      <c r="R233" s="73">
        <v>5.5309425051428569E-3</v>
      </c>
      <c r="S233" s="73">
        <f t="shared" si="3"/>
        <v>4.3928037938965681E-3</v>
      </c>
      <c r="T233" s="73">
        <f>Q233/'סכום נכסי הקרן'!$C$41</f>
        <v>2.4093194470271973E-4</v>
      </c>
    </row>
    <row r="234" spans="1:20">
      <c r="A234" s="69" t="s">
        <v>861</v>
      </c>
      <c r="B234" s="54" t="s">
        <v>862</v>
      </c>
      <c r="C234" s="70" t="s">
        <v>29</v>
      </c>
      <c r="D234" s="70" t="s">
        <v>825</v>
      </c>
      <c r="E234" s="126" t="s">
        <v>4666</v>
      </c>
      <c r="F234" s="70" t="s">
        <v>853</v>
      </c>
      <c r="G234" s="54" t="s">
        <v>859</v>
      </c>
      <c r="H234" s="54" t="s">
        <v>860</v>
      </c>
      <c r="I234" s="126" t="s">
        <v>4666</v>
      </c>
      <c r="J234" s="72">
        <v>7.0499999999999901</v>
      </c>
      <c r="K234" s="70" t="s">
        <v>140</v>
      </c>
      <c r="L234" s="71">
        <v>3.5000000000000003E-2</v>
      </c>
      <c r="M234" s="71">
        <v>6.3599999999999046E-2</v>
      </c>
      <c r="N234" s="72">
        <v>3923979.4800000004</v>
      </c>
      <c r="O234" s="79">
        <v>83.612889999999993</v>
      </c>
      <c r="P234" s="126" t="s">
        <v>4666</v>
      </c>
      <c r="Q234" s="72">
        <v>11900.015087142001</v>
      </c>
      <c r="R234" s="73">
        <v>7.8479589600000017E-3</v>
      </c>
      <c r="S234" s="73">
        <f t="shared" si="3"/>
        <v>1.8004012376590136E-3</v>
      </c>
      <c r="T234" s="73">
        <f>Q234/'סכום נכסי הקרן'!$C$41</f>
        <v>9.8746539063971486E-5</v>
      </c>
    </row>
    <row r="235" spans="1:20">
      <c r="A235" s="69" t="s">
        <v>863</v>
      </c>
      <c r="B235" s="54" t="s">
        <v>864</v>
      </c>
      <c r="C235" s="70" t="s">
        <v>29</v>
      </c>
      <c r="D235" s="70" t="s">
        <v>825</v>
      </c>
      <c r="E235" s="126" t="s">
        <v>4666</v>
      </c>
      <c r="F235" s="70" t="s">
        <v>853</v>
      </c>
      <c r="G235" s="54" t="s">
        <v>865</v>
      </c>
      <c r="H235" s="54" t="s">
        <v>860</v>
      </c>
      <c r="I235" s="126" t="s">
        <v>4666</v>
      </c>
      <c r="J235" s="72">
        <v>3.5400000000000218</v>
      </c>
      <c r="K235" s="70" t="s">
        <v>140</v>
      </c>
      <c r="L235" s="71">
        <v>3.2000000000000001E-2</v>
      </c>
      <c r="M235" s="71">
        <v>9.8800000000000179E-2</v>
      </c>
      <c r="N235" s="72">
        <v>8371156.2240000013</v>
      </c>
      <c r="O235" s="79">
        <v>81.108329999999995</v>
      </c>
      <c r="P235" s="126" t="s">
        <v>4666</v>
      </c>
      <c r="Q235" s="72">
        <v>24626.261104011999</v>
      </c>
      <c r="R235" s="73">
        <v>6.6969249792000014E-3</v>
      </c>
      <c r="S235" s="73">
        <f t="shared" si="3"/>
        <v>3.7258062822528391E-3</v>
      </c>
      <c r="T235" s="73">
        <f>Q235/'סכום נכסי הקרן'!$C$41</f>
        <v>2.0434915723211173E-4</v>
      </c>
    </row>
    <row r="236" spans="1:20">
      <c r="A236" s="69" t="s">
        <v>866</v>
      </c>
      <c r="B236" s="54" t="s">
        <v>867</v>
      </c>
      <c r="C236" s="70" t="s">
        <v>29</v>
      </c>
      <c r="D236" s="70" t="s">
        <v>825</v>
      </c>
      <c r="E236" s="126" t="s">
        <v>4666</v>
      </c>
      <c r="F236" s="70" t="s">
        <v>853</v>
      </c>
      <c r="G236" s="54" t="s">
        <v>868</v>
      </c>
      <c r="H236" s="54" t="s">
        <v>827</v>
      </c>
      <c r="I236" s="126" t="s">
        <v>4666</v>
      </c>
      <c r="J236" s="72">
        <v>7.1799999999998629</v>
      </c>
      <c r="K236" s="70" t="s">
        <v>142</v>
      </c>
      <c r="L236" s="71">
        <v>4.2500000000000003E-2</v>
      </c>
      <c r="M236" s="71">
        <v>4.3899999999999315E-2</v>
      </c>
      <c r="N236" s="72">
        <v>10463945.279999997</v>
      </c>
      <c r="O236" s="79">
        <v>102.01258</v>
      </c>
      <c r="P236" s="126" t="s">
        <v>4666</v>
      </c>
      <c r="Q236" s="72">
        <v>42821.984918205002</v>
      </c>
      <c r="R236" s="73">
        <v>8.3711562239999985E-3</v>
      </c>
      <c r="S236" s="73">
        <f t="shared" si="3"/>
        <v>6.4787106639095909E-3</v>
      </c>
      <c r="T236" s="73">
        <f>Q236/'סכום נכסי הקרן'!$C$41</f>
        <v>3.5533760046163799E-4</v>
      </c>
    </row>
    <row r="237" spans="1:20">
      <c r="A237" s="69" t="s">
        <v>869</v>
      </c>
      <c r="B237" s="54" t="s">
        <v>870</v>
      </c>
      <c r="C237" s="70" t="s">
        <v>29</v>
      </c>
      <c r="D237" s="70" t="s">
        <v>825</v>
      </c>
      <c r="E237" s="126" t="s">
        <v>4666</v>
      </c>
      <c r="F237" s="70" t="s">
        <v>871</v>
      </c>
      <c r="G237" s="54" t="s">
        <v>868</v>
      </c>
      <c r="H237" s="54" t="s">
        <v>827</v>
      </c>
      <c r="I237" s="126" t="s">
        <v>4666</v>
      </c>
      <c r="J237" s="72">
        <v>7.370000000000581</v>
      </c>
      <c r="K237" s="70" t="s">
        <v>140</v>
      </c>
      <c r="L237" s="71">
        <v>5.8749999999999997E-2</v>
      </c>
      <c r="M237" s="71">
        <v>5.4800000000004408E-2</v>
      </c>
      <c r="N237" s="72">
        <v>5231972.6399999987</v>
      </c>
      <c r="O237" s="79">
        <v>106.23860000000001</v>
      </c>
      <c r="P237" s="126" t="s">
        <v>4666</v>
      </c>
      <c r="Q237" s="72">
        <v>20160.223736943997</v>
      </c>
      <c r="R237" s="73">
        <v>4.7563387636363622E-3</v>
      </c>
      <c r="S237" s="73">
        <f t="shared" si="3"/>
        <v>3.0501214915849189E-3</v>
      </c>
      <c r="T237" s="73">
        <f>Q237/'סכום נכסי הקרן'!$C$41</f>
        <v>1.6728989889513326E-4</v>
      </c>
    </row>
    <row r="238" spans="1:20">
      <c r="A238" s="69" t="s">
        <v>872</v>
      </c>
      <c r="B238" s="54" t="s">
        <v>873</v>
      </c>
      <c r="C238" s="70" t="s">
        <v>29</v>
      </c>
      <c r="D238" s="70" t="s">
        <v>825</v>
      </c>
      <c r="E238" s="126" t="s">
        <v>4666</v>
      </c>
      <c r="F238" s="70" t="s">
        <v>830</v>
      </c>
      <c r="G238" s="54" t="s">
        <v>868</v>
      </c>
      <c r="H238" s="54" t="s">
        <v>827</v>
      </c>
      <c r="I238" s="126" t="s">
        <v>4666</v>
      </c>
      <c r="J238" s="72">
        <v>3.3300000000000263</v>
      </c>
      <c r="K238" s="70" t="s">
        <v>143</v>
      </c>
      <c r="L238" s="71">
        <v>4.6249999999999999E-2</v>
      </c>
      <c r="M238" s="71">
        <v>5.8300000000000268E-2</v>
      </c>
      <c r="N238" s="72">
        <v>7847958.9600000009</v>
      </c>
      <c r="O238" s="79">
        <v>97.506600000000006</v>
      </c>
      <c r="P238" s="126" t="s">
        <v>4666</v>
      </c>
      <c r="Q238" s="72">
        <v>35360.410182676002</v>
      </c>
      <c r="R238" s="73">
        <v>1.5695917920000003E-2</v>
      </c>
      <c r="S238" s="73">
        <f t="shared" si="3"/>
        <v>5.3498189532388265E-3</v>
      </c>
      <c r="T238" s="73">
        <f>Q238/'סכום נכסי הקרן'!$C$41</f>
        <v>2.93421319204417E-4</v>
      </c>
    </row>
    <row r="239" spans="1:20">
      <c r="A239" s="69" t="s">
        <v>874</v>
      </c>
      <c r="B239" s="54" t="s">
        <v>875</v>
      </c>
      <c r="C239" s="70" t="s">
        <v>29</v>
      </c>
      <c r="D239" s="70" t="s">
        <v>825</v>
      </c>
      <c r="E239" s="126" t="s">
        <v>4666</v>
      </c>
      <c r="F239" s="70" t="s">
        <v>830</v>
      </c>
      <c r="G239" s="54" t="s">
        <v>826</v>
      </c>
      <c r="H239" s="54" t="s">
        <v>827</v>
      </c>
      <c r="I239" s="126" t="s">
        <v>4666</v>
      </c>
      <c r="J239" s="72">
        <v>6.910000000000343</v>
      </c>
      <c r="K239" s="70" t="s">
        <v>140</v>
      </c>
      <c r="L239" s="71">
        <v>6.7419999999999994E-2</v>
      </c>
      <c r="M239" s="71">
        <v>5.6400000000004606E-2</v>
      </c>
      <c r="N239" s="72">
        <v>3923979.4800000004</v>
      </c>
      <c r="O239" s="79">
        <v>107.58701000000001</v>
      </c>
      <c r="P239" s="126" t="s">
        <v>4666</v>
      </c>
      <c r="Q239" s="72">
        <v>15312.077755303002</v>
      </c>
      <c r="R239" s="73">
        <v>3.1391835840000005E-3</v>
      </c>
      <c r="S239" s="73">
        <f t="shared" si="3"/>
        <v>2.3166259487826827E-3</v>
      </c>
      <c r="T239" s="73">
        <f>Q239/'סכום נכסי הקרן'!$C$41</f>
        <v>1.2705989640705018E-4</v>
      </c>
    </row>
    <row r="240" spans="1:20">
      <c r="A240" s="69" t="s">
        <v>876</v>
      </c>
      <c r="B240" s="54" t="s">
        <v>877</v>
      </c>
      <c r="C240" s="70" t="s">
        <v>29</v>
      </c>
      <c r="D240" s="70" t="s">
        <v>825</v>
      </c>
      <c r="E240" s="126" t="s">
        <v>4666</v>
      </c>
      <c r="F240" s="70" t="s">
        <v>830</v>
      </c>
      <c r="G240" s="54" t="s">
        <v>826</v>
      </c>
      <c r="H240" s="54" t="s">
        <v>827</v>
      </c>
      <c r="I240" s="126" t="s">
        <v>4666</v>
      </c>
      <c r="J240" s="72">
        <v>4.9499999999999629</v>
      </c>
      <c r="K240" s="70" t="s">
        <v>140</v>
      </c>
      <c r="L240" s="71">
        <v>3.9329999999999997E-2</v>
      </c>
      <c r="M240" s="71">
        <v>5.8699999999999787E-2</v>
      </c>
      <c r="N240" s="72">
        <v>5532811.0668000011</v>
      </c>
      <c r="O240" s="79">
        <v>92.249899999999997</v>
      </c>
      <c r="P240" s="126" t="s">
        <v>4666</v>
      </c>
      <c r="Q240" s="72">
        <v>18512.253978565997</v>
      </c>
      <c r="R240" s="73">
        <v>3.6885407112000005E-3</v>
      </c>
      <c r="S240" s="73">
        <f t="shared" si="3"/>
        <v>2.8007935057898221E-3</v>
      </c>
      <c r="T240" s="73">
        <f>Q240/'סכום נכסי הקרן'!$C$41</f>
        <v>1.5361501622227443E-4</v>
      </c>
    </row>
    <row r="241" spans="1:20">
      <c r="A241" s="69" t="s">
        <v>878</v>
      </c>
      <c r="B241" s="54" t="s">
        <v>879</v>
      </c>
      <c r="C241" s="70" t="s">
        <v>29</v>
      </c>
      <c r="D241" s="70" t="s">
        <v>825</v>
      </c>
      <c r="E241" s="126" t="s">
        <v>4666</v>
      </c>
      <c r="F241" s="70" t="s">
        <v>4372</v>
      </c>
      <c r="G241" s="54" t="s">
        <v>826</v>
      </c>
      <c r="H241" s="54" t="s">
        <v>315</v>
      </c>
      <c r="I241" s="126" t="s">
        <v>4666</v>
      </c>
      <c r="J241" s="72">
        <v>2.5500000000000851</v>
      </c>
      <c r="K241" s="70" t="s">
        <v>140</v>
      </c>
      <c r="L241" s="71">
        <v>4.7500000000000001E-2</v>
      </c>
      <c r="M241" s="71">
        <v>7.3500000000001328E-2</v>
      </c>
      <c r="N241" s="72">
        <v>6016768.5359999994</v>
      </c>
      <c r="O241" s="79">
        <v>94.50067</v>
      </c>
      <c r="P241" s="126" t="s">
        <v>4666</v>
      </c>
      <c r="Q241" s="72">
        <v>20622.709891515002</v>
      </c>
      <c r="R241" s="73">
        <v>4.3349881919802873E-3</v>
      </c>
      <c r="S241" s="73">
        <f t="shared" si="3"/>
        <v>3.120092885653947E-3</v>
      </c>
      <c r="T241" s="73">
        <f>Q241/'סכום נכסי הקרן'!$C$41</f>
        <v>1.7112761731771214E-4</v>
      </c>
    </row>
    <row r="242" spans="1:20">
      <c r="A242" s="69" t="s">
        <v>880</v>
      </c>
      <c r="B242" s="54" t="s">
        <v>881</v>
      </c>
      <c r="C242" s="70" t="s">
        <v>29</v>
      </c>
      <c r="D242" s="70" t="s">
        <v>825</v>
      </c>
      <c r="E242" s="126" t="s">
        <v>4666</v>
      </c>
      <c r="F242" s="70" t="s">
        <v>4372</v>
      </c>
      <c r="G242" s="54" t="s">
        <v>826</v>
      </c>
      <c r="H242" s="54" t="s">
        <v>315</v>
      </c>
      <c r="I242" s="126" t="s">
        <v>4666</v>
      </c>
      <c r="J242" s="72">
        <v>5.6200000000006574</v>
      </c>
      <c r="K242" s="70" t="s">
        <v>140</v>
      </c>
      <c r="L242" s="71">
        <v>5.1249999999999997E-2</v>
      </c>
      <c r="M242" s="71">
        <v>7.2100000000010322E-2</v>
      </c>
      <c r="N242" s="72">
        <v>4303297.4963999996</v>
      </c>
      <c r="O242" s="79">
        <v>89.959670000000003</v>
      </c>
      <c r="P242" s="126" t="s">
        <v>4666</v>
      </c>
      <c r="Q242" s="72">
        <v>14040.958769369001</v>
      </c>
      <c r="R242" s="73">
        <v>3.2798123680696551E-3</v>
      </c>
      <c r="S242" s="73">
        <f t="shared" si="3"/>
        <v>2.1243132349979578E-3</v>
      </c>
      <c r="T242" s="73">
        <f>Q242/'סכום נכסי הקרן'!$C$41</f>
        <v>1.1651212821681394E-4</v>
      </c>
    </row>
    <row r="243" spans="1:20">
      <c r="A243" s="69" t="s">
        <v>882</v>
      </c>
      <c r="B243" s="54" t="s">
        <v>883</v>
      </c>
      <c r="C243" s="70" t="s">
        <v>29</v>
      </c>
      <c r="D243" s="70" t="s">
        <v>825</v>
      </c>
      <c r="E243" s="126" t="s">
        <v>4666</v>
      </c>
      <c r="F243" s="70" t="s">
        <v>4538</v>
      </c>
      <c r="G243" s="54" t="s">
        <v>831</v>
      </c>
      <c r="H243" s="54" t="s">
        <v>315</v>
      </c>
      <c r="I243" s="126" t="s">
        <v>4666</v>
      </c>
      <c r="J243" s="72">
        <v>6.9600000000002735</v>
      </c>
      <c r="K243" s="70" t="s">
        <v>140</v>
      </c>
      <c r="L243" s="71">
        <v>3.3000000000000002E-2</v>
      </c>
      <c r="M243" s="71">
        <v>5.270000000000194E-2</v>
      </c>
      <c r="N243" s="72">
        <v>7847958.9600000009</v>
      </c>
      <c r="O243" s="79">
        <v>88.376000000000005</v>
      </c>
      <c r="P243" s="126" t="s">
        <v>4666</v>
      </c>
      <c r="Q243" s="72">
        <v>25155.828187445</v>
      </c>
      <c r="R243" s="73">
        <v>1.9619897400000004E-3</v>
      </c>
      <c r="S243" s="73">
        <f t="shared" si="3"/>
        <v>3.8059266203746313E-3</v>
      </c>
      <c r="T243" s="73">
        <f>Q243/'סכום נכסי הקרן'!$C$41</f>
        <v>2.0874351440798732E-4</v>
      </c>
    </row>
    <row r="244" spans="1:20">
      <c r="A244" s="69" t="s">
        <v>884</v>
      </c>
      <c r="B244" s="54" t="s">
        <v>885</v>
      </c>
      <c r="C244" s="70" t="s">
        <v>29</v>
      </c>
      <c r="D244" s="70" t="s">
        <v>825</v>
      </c>
      <c r="E244" s="126" t="s">
        <v>4666</v>
      </c>
      <c r="F244" s="70" t="s">
        <v>853</v>
      </c>
      <c r="G244" s="54" t="s">
        <v>886</v>
      </c>
      <c r="H244" s="54" t="s">
        <v>860</v>
      </c>
      <c r="I244" s="126" t="s">
        <v>4666</v>
      </c>
      <c r="J244" s="72">
        <v>6.5199999999998672</v>
      </c>
      <c r="K244" s="70" t="s">
        <v>142</v>
      </c>
      <c r="L244" s="71">
        <v>5.7999999999999996E-2</v>
      </c>
      <c r="M244" s="71">
        <v>4.5799999999999258E-2</v>
      </c>
      <c r="N244" s="72">
        <v>3923979.4800000004</v>
      </c>
      <c r="O244" s="79">
        <v>110.29677</v>
      </c>
      <c r="P244" s="126" t="s">
        <v>4666</v>
      </c>
      <c r="Q244" s="72">
        <v>17362.294762665999</v>
      </c>
      <c r="R244" s="73">
        <v>7.8479589600000017E-3</v>
      </c>
      <c r="S244" s="73">
        <f t="shared" si="3"/>
        <v>2.6268115418677089E-3</v>
      </c>
      <c r="T244" s="73">
        <f>Q244/'סכום נכסי הקרן'!$C$41</f>
        <v>1.4407263398130238E-4</v>
      </c>
    </row>
    <row r="245" spans="1:20">
      <c r="A245" s="69" t="s">
        <v>887</v>
      </c>
      <c r="B245" s="54" t="s">
        <v>888</v>
      </c>
      <c r="C245" s="70" t="s">
        <v>29</v>
      </c>
      <c r="D245" s="70" t="s">
        <v>825</v>
      </c>
      <c r="E245" s="126" t="s">
        <v>4666</v>
      </c>
      <c r="F245" s="70" t="s">
        <v>830</v>
      </c>
      <c r="G245" s="54" t="s">
        <v>831</v>
      </c>
      <c r="H245" s="54" t="s">
        <v>827</v>
      </c>
      <c r="I245" s="126" t="s">
        <v>4666</v>
      </c>
      <c r="J245" s="72">
        <v>7.2599999999997618</v>
      </c>
      <c r="K245" s="70" t="s">
        <v>140</v>
      </c>
      <c r="L245" s="71">
        <v>6.1740000000000003E-2</v>
      </c>
      <c r="M245" s="71">
        <v>5.679999999999772E-2</v>
      </c>
      <c r="N245" s="72">
        <v>3923979.4800000004</v>
      </c>
      <c r="O245" s="79">
        <v>103.84925</v>
      </c>
      <c r="P245" s="126" t="s">
        <v>4666</v>
      </c>
      <c r="Q245" s="72">
        <v>14780.109363852</v>
      </c>
      <c r="R245" s="73">
        <v>1.2262435875000002E-3</v>
      </c>
      <c r="S245" s="73">
        <f t="shared" si="3"/>
        <v>2.2361423070939661E-3</v>
      </c>
      <c r="T245" s="73">
        <f>Q245/'סכום נכסי הקרן'!$C$41</f>
        <v>1.2264561313408414E-4</v>
      </c>
    </row>
    <row r="246" spans="1:20">
      <c r="A246" s="69" t="s">
        <v>889</v>
      </c>
      <c r="B246" s="54" t="s">
        <v>890</v>
      </c>
      <c r="C246" s="70" t="s">
        <v>29</v>
      </c>
      <c r="D246" s="70" t="s">
        <v>825</v>
      </c>
      <c r="E246" s="126" t="s">
        <v>4666</v>
      </c>
      <c r="F246" s="70" t="s">
        <v>4539</v>
      </c>
      <c r="G246" s="54" t="s">
        <v>831</v>
      </c>
      <c r="H246" s="54" t="s">
        <v>315</v>
      </c>
      <c r="I246" s="126" t="s">
        <v>4666</v>
      </c>
      <c r="J246" s="72">
        <v>6.720000000000133</v>
      </c>
      <c r="K246" s="70" t="s">
        <v>140</v>
      </c>
      <c r="L246" s="71">
        <v>6.4000000000000001E-2</v>
      </c>
      <c r="M246" s="71">
        <v>5.4599999999999559E-2</v>
      </c>
      <c r="N246" s="72">
        <v>3400782.216</v>
      </c>
      <c r="O246" s="79">
        <v>109.184</v>
      </c>
      <c r="P246" s="126" t="s">
        <v>4666</v>
      </c>
      <c r="Q246" s="72">
        <v>13467.45016846</v>
      </c>
      <c r="R246" s="73">
        <v>3.4007822160000002E-3</v>
      </c>
      <c r="S246" s="73">
        <f t="shared" si="3"/>
        <v>2.0375448076200529E-3</v>
      </c>
      <c r="T246" s="73">
        <f>Q246/'סכום נכסי הקרן'!$C$41</f>
        <v>1.1175314353919153E-4</v>
      </c>
    </row>
    <row r="247" spans="1:20">
      <c r="A247" s="69" t="s">
        <v>891</v>
      </c>
      <c r="B247" s="54" t="s">
        <v>892</v>
      </c>
      <c r="C247" s="70" t="s">
        <v>29</v>
      </c>
      <c r="D247" s="70" t="s">
        <v>825</v>
      </c>
      <c r="E247" s="126" t="s">
        <v>4666</v>
      </c>
      <c r="F247" s="70" t="s">
        <v>830</v>
      </c>
      <c r="G247" s="54" t="s">
        <v>831</v>
      </c>
      <c r="H247" s="54" t="s">
        <v>827</v>
      </c>
      <c r="I247" s="126" t="s">
        <v>4666</v>
      </c>
      <c r="J247" s="72">
        <v>4.0499999999999785</v>
      </c>
      <c r="K247" s="70" t="s">
        <v>142</v>
      </c>
      <c r="L247" s="71">
        <v>4.1250000000000002E-2</v>
      </c>
      <c r="M247" s="71">
        <v>4.0000000000000639E-2</v>
      </c>
      <c r="N247" s="72">
        <v>7769479.3703999994</v>
      </c>
      <c r="O247" s="79">
        <v>101.70789000000001</v>
      </c>
      <c r="P247" s="126" t="s">
        <v>4666</v>
      </c>
      <c r="Q247" s="72">
        <v>31700.360408693996</v>
      </c>
      <c r="R247" s="73">
        <v>7.769479370399999E-3</v>
      </c>
      <c r="S247" s="73">
        <f t="shared" si="3"/>
        <v>4.7960752735277954E-3</v>
      </c>
      <c r="T247" s="73">
        <f>Q247/'סכום נכסי הקרן'!$C$41</f>
        <v>2.6305016040033226E-4</v>
      </c>
    </row>
    <row r="248" spans="1:20">
      <c r="A248" s="69" t="s">
        <v>893</v>
      </c>
      <c r="B248" s="54" t="s">
        <v>894</v>
      </c>
      <c r="C248" s="70" t="s">
        <v>29</v>
      </c>
      <c r="D248" s="70" t="s">
        <v>825</v>
      </c>
      <c r="E248" s="126" t="s">
        <v>4666</v>
      </c>
      <c r="F248" s="70" t="s">
        <v>4356</v>
      </c>
      <c r="G248" s="54" t="s">
        <v>831</v>
      </c>
      <c r="H248" s="54" t="s">
        <v>827</v>
      </c>
      <c r="I248" s="126" t="s">
        <v>4666</v>
      </c>
      <c r="J248" s="72">
        <v>6.7799999999997427</v>
      </c>
      <c r="K248" s="70" t="s">
        <v>140</v>
      </c>
      <c r="L248" s="71">
        <v>6.7979999999999999E-2</v>
      </c>
      <c r="M248" s="71">
        <v>5.8299999999997951E-2</v>
      </c>
      <c r="N248" s="72">
        <v>7847958.9600000009</v>
      </c>
      <c r="O248" s="79">
        <v>109.3091</v>
      </c>
      <c r="P248" s="126" t="s">
        <v>4666</v>
      </c>
      <c r="Q248" s="72">
        <v>31114.340306467999</v>
      </c>
      <c r="R248" s="73">
        <v>7.8479589600000017E-3</v>
      </c>
      <c r="S248" s="73">
        <f t="shared" si="3"/>
        <v>4.707413930696327E-3</v>
      </c>
      <c r="T248" s="73">
        <f>Q248/'סכום נכסי הקרן'!$C$41</f>
        <v>2.581873550599207E-4</v>
      </c>
    </row>
    <row r="249" spans="1:20">
      <c r="A249" s="69" t="s">
        <v>895</v>
      </c>
      <c r="B249" s="54" t="s">
        <v>896</v>
      </c>
      <c r="C249" s="70" t="s">
        <v>29</v>
      </c>
      <c r="D249" s="70" t="s">
        <v>825</v>
      </c>
      <c r="E249" s="126" t="s">
        <v>4666</v>
      </c>
      <c r="F249" s="70" t="s">
        <v>853</v>
      </c>
      <c r="G249" s="54" t="s">
        <v>831</v>
      </c>
      <c r="H249" s="54" t="s">
        <v>315</v>
      </c>
      <c r="I249" s="126" t="s">
        <v>4666</v>
      </c>
      <c r="J249" s="72">
        <v>6.589999999999816</v>
      </c>
      <c r="K249" s="70" t="s">
        <v>140</v>
      </c>
      <c r="L249" s="71">
        <v>0.06</v>
      </c>
      <c r="M249" s="71">
        <v>6.029999999999925E-2</v>
      </c>
      <c r="N249" s="72">
        <v>6539965.8000000007</v>
      </c>
      <c r="O249" s="79">
        <v>101.31632999999999</v>
      </c>
      <c r="P249" s="126" t="s">
        <v>4666</v>
      </c>
      <c r="Q249" s="72">
        <v>24032.696222560004</v>
      </c>
      <c r="R249" s="73">
        <v>5.4499715000000002E-3</v>
      </c>
      <c r="S249" s="73">
        <f t="shared" si="3"/>
        <v>3.6360034593680359E-3</v>
      </c>
      <c r="T249" s="73">
        <f>Q249/'סכום נכסי הקרן'!$C$41</f>
        <v>1.9942374517808569E-4</v>
      </c>
    </row>
    <row r="250" spans="1:20">
      <c r="A250" s="69" t="s">
        <v>897</v>
      </c>
      <c r="B250" s="54" t="s">
        <v>898</v>
      </c>
      <c r="C250" s="70" t="s">
        <v>29</v>
      </c>
      <c r="D250" s="70" t="s">
        <v>825</v>
      </c>
      <c r="E250" s="126" t="s">
        <v>4666</v>
      </c>
      <c r="F250" s="70" t="s">
        <v>830</v>
      </c>
      <c r="G250" s="54" t="s">
        <v>831</v>
      </c>
      <c r="H250" s="54" t="s">
        <v>827</v>
      </c>
      <c r="I250" s="126" t="s">
        <v>4666</v>
      </c>
      <c r="J250" s="72">
        <v>3.2899999999999867</v>
      </c>
      <c r="K250" s="70" t="s">
        <v>140</v>
      </c>
      <c r="L250" s="71">
        <v>8.1250000000000003E-2</v>
      </c>
      <c r="M250" s="71">
        <v>6.7399999999998211E-2</v>
      </c>
      <c r="N250" s="72">
        <v>5231972.6399999987</v>
      </c>
      <c r="O250" s="79">
        <v>105.57917</v>
      </c>
      <c r="P250" s="126" t="s">
        <v>4666</v>
      </c>
      <c r="Q250" s="72">
        <v>20035.087780194004</v>
      </c>
      <c r="R250" s="73">
        <v>2.9896986514285706E-3</v>
      </c>
      <c r="S250" s="73">
        <f t="shared" si="3"/>
        <v>3.0311891684106597E-3</v>
      </c>
      <c r="T250" s="73">
        <f>Q250/'סכום נכסי הקרן'!$C$41</f>
        <v>1.6625151847703847E-4</v>
      </c>
    </row>
    <row r="251" spans="1:20">
      <c r="A251" s="69" t="s">
        <v>899</v>
      </c>
      <c r="B251" s="54" t="s">
        <v>900</v>
      </c>
      <c r="C251" s="70" t="s">
        <v>29</v>
      </c>
      <c r="D251" s="70" t="s">
        <v>825</v>
      </c>
      <c r="E251" s="126" t="s">
        <v>4666</v>
      </c>
      <c r="F251" s="70" t="s">
        <v>4540</v>
      </c>
      <c r="G251" s="54" t="s">
        <v>831</v>
      </c>
      <c r="H251" s="54" t="s">
        <v>827</v>
      </c>
      <c r="I251" s="126" t="s">
        <v>4666</v>
      </c>
      <c r="J251" s="72">
        <v>6.9900000000003146</v>
      </c>
      <c r="K251" s="70" t="s">
        <v>140</v>
      </c>
      <c r="L251" s="71">
        <v>7.85E-2</v>
      </c>
      <c r="M251" s="71">
        <v>6.8700000000003314E-2</v>
      </c>
      <c r="N251" s="72">
        <v>4970374.0080000004</v>
      </c>
      <c r="O251" s="79">
        <v>107.25458</v>
      </c>
      <c r="P251" s="126" t="s">
        <v>4666</v>
      </c>
      <c r="Q251" s="72">
        <v>19335.369909502999</v>
      </c>
      <c r="R251" s="73">
        <v>3.9762992064000004E-3</v>
      </c>
      <c r="S251" s="73">
        <f t="shared" si="3"/>
        <v>2.9253260320046058E-3</v>
      </c>
      <c r="T251" s="73">
        <f>Q251/'סכום נכסי הקרן'!$C$41</f>
        <v>1.6044524701049176E-4</v>
      </c>
    </row>
    <row r="252" spans="1:20">
      <c r="A252" s="69" t="s">
        <v>901</v>
      </c>
      <c r="B252" s="54" t="s">
        <v>902</v>
      </c>
      <c r="C252" s="70" t="s">
        <v>29</v>
      </c>
      <c r="D252" s="70" t="s">
        <v>825</v>
      </c>
      <c r="E252" s="126" t="s">
        <v>4666</v>
      </c>
      <c r="F252" s="70" t="s">
        <v>830</v>
      </c>
      <c r="G252" s="54" t="s">
        <v>839</v>
      </c>
      <c r="H252" s="54" t="s">
        <v>827</v>
      </c>
      <c r="I252" s="126" t="s">
        <v>4666</v>
      </c>
      <c r="J252" s="72">
        <v>4.0499999999999581</v>
      </c>
      <c r="K252" s="70" t="s">
        <v>142</v>
      </c>
      <c r="L252" s="71">
        <v>7.2499999999999995E-2</v>
      </c>
      <c r="M252" s="71">
        <v>5.7500000000000578E-2</v>
      </c>
      <c r="N252" s="72">
        <v>9339071.1623999998</v>
      </c>
      <c r="O252" s="79">
        <v>105.85034</v>
      </c>
      <c r="P252" s="126" t="s">
        <v>4666</v>
      </c>
      <c r="Q252" s="72">
        <v>39656.425652132995</v>
      </c>
      <c r="R252" s="73">
        <v>7.4712569299199994E-3</v>
      </c>
      <c r="S252" s="73">
        <f t="shared" si="3"/>
        <v>5.9997804458565831E-3</v>
      </c>
      <c r="T252" s="73">
        <f>Q252/'סכום נכסי הקרן'!$C$41</f>
        <v>3.2906973277933155E-4</v>
      </c>
    </row>
    <row r="253" spans="1:20">
      <c r="A253" s="69" t="s">
        <v>903</v>
      </c>
      <c r="B253" s="54" t="s">
        <v>904</v>
      </c>
      <c r="C253" s="70" t="s">
        <v>29</v>
      </c>
      <c r="D253" s="70" t="s">
        <v>825</v>
      </c>
      <c r="E253" s="126" t="s">
        <v>4666</v>
      </c>
      <c r="F253" s="70" t="s">
        <v>830</v>
      </c>
      <c r="G253" s="54" t="s">
        <v>839</v>
      </c>
      <c r="H253" s="54" t="s">
        <v>827</v>
      </c>
      <c r="I253" s="126" t="s">
        <v>4666</v>
      </c>
      <c r="J253" s="72">
        <v>7.1299999999998942</v>
      </c>
      <c r="K253" s="70" t="s">
        <v>140</v>
      </c>
      <c r="L253" s="71">
        <v>7.1190000000000003E-2</v>
      </c>
      <c r="M253" s="71">
        <v>6.1899999999999233E-2</v>
      </c>
      <c r="N253" s="72">
        <v>5231972.6399999987</v>
      </c>
      <c r="O253" s="79">
        <v>106.28433</v>
      </c>
      <c r="P253" s="126" t="s">
        <v>4666</v>
      </c>
      <c r="Q253" s="72">
        <v>20168.901201624001</v>
      </c>
      <c r="R253" s="73">
        <v>3.4879817599999989E-3</v>
      </c>
      <c r="S253" s="73">
        <f t="shared" si="3"/>
        <v>3.0514343401851279E-3</v>
      </c>
      <c r="T253" s="73">
        <f>Q253/'סכום נכסי הקרן'!$C$41</f>
        <v>1.673619046530021E-4</v>
      </c>
    </row>
    <row r="254" spans="1:20">
      <c r="A254" s="69" t="s">
        <v>905</v>
      </c>
      <c r="B254" s="54" t="s">
        <v>906</v>
      </c>
      <c r="C254" s="70" t="s">
        <v>29</v>
      </c>
      <c r="D254" s="70" t="s">
        <v>825</v>
      </c>
      <c r="E254" s="126" t="s">
        <v>4666</v>
      </c>
      <c r="F254" s="70" t="s">
        <v>4356</v>
      </c>
      <c r="G254" s="54" t="s">
        <v>839</v>
      </c>
      <c r="H254" s="54" t="s">
        <v>827</v>
      </c>
      <c r="I254" s="126" t="s">
        <v>4666</v>
      </c>
      <c r="J254" s="72">
        <v>2.8499999999999659</v>
      </c>
      <c r="K254" s="70" t="s">
        <v>140</v>
      </c>
      <c r="L254" s="71">
        <v>2.6249999999999999E-2</v>
      </c>
      <c r="M254" s="71">
        <v>6.1399999999998407E-2</v>
      </c>
      <c r="N254" s="72">
        <v>6632833.3143600002</v>
      </c>
      <c r="O254" s="79">
        <v>90.603380000000001</v>
      </c>
      <c r="P254" s="126" t="s">
        <v>4666</v>
      </c>
      <c r="Q254" s="72">
        <v>21796.713438174997</v>
      </c>
      <c r="R254" s="73">
        <v>5.3418519323203449E-3</v>
      </c>
      <c r="S254" s="73">
        <f t="shared" si="3"/>
        <v>3.2977126132714826E-3</v>
      </c>
      <c r="T254" s="73">
        <f>Q254/'סכום נכסי הקרן'!$C$41</f>
        <v>1.8086951984746304E-4</v>
      </c>
    </row>
    <row r="255" spans="1:20">
      <c r="A255" s="69" t="s">
        <v>907</v>
      </c>
      <c r="B255" s="54" t="s">
        <v>908</v>
      </c>
      <c r="C255" s="70" t="s">
        <v>29</v>
      </c>
      <c r="D255" s="70" t="s">
        <v>825</v>
      </c>
      <c r="E255" s="126" t="s">
        <v>4666</v>
      </c>
      <c r="F255" s="70" t="s">
        <v>4356</v>
      </c>
      <c r="G255" s="54" t="s">
        <v>839</v>
      </c>
      <c r="H255" s="54" t="s">
        <v>827</v>
      </c>
      <c r="I255" s="126" t="s">
        <v>4666</v>
      </c>
      <c r="J255" s="72">
        <v>1.6400000000000574</v>
      </c>
      <c r="K255" s="70" t="s">
        <v>140</v>
      </c>
      <c r="L255" s="71">
        <v>7.0499999999999993E-2</v>
      </c>
      <c r="M255" s="71">
        <v>5.8700000000004054E-2</v>
      </c>
      <c r="N255" s="72">
        <v>2615986.3199999994</v>
      </c>
      <c r="O255" s="79">
        <v>103.52607999999999</v>
      </c>
      <c r="P255" s="126" t="s">
        <v>4666</v>
      </c>
      <c r="Q255" s="72">
        <v>9822.7435963459975</v>
      </c>
      <c r="R255" s="73">
        <v>3.2955149017009273E-3</v>
      </c>
      <c r="S255" s="73">
        <f t="shared" si="3"/>
        <v>1.4861224627502401E-3</v>
      </c>
      <c r="T255" s="73">
        <f>Q255/'סכום נכסי הקרן'!$C$41</f>
        <v>8.1509302899960385E-5</v>
      </c>
    </row>
    <row r="256" spans="1:20">
      <c r="A256" s="69" t="s">
        <v>909</v>
      </c>
      <c r="B256" s="54" t="s">
        <v>910</v>
      </c>
      <c r="C256" s="70" t="s">
        <v>29</v>
      </c>
      <c r="D256" s="70" t="s">
        <v>825</v>
      </c>
      <c r="E256" s="126" t="s">
        <v>4666</v>
      </c>
      <c r="F256" s="70" t="s">
        <v>4541</v>
      </c>
      <c r="G256" s="54" t="s">
        <v>839</v>
      </c>
      <c r="H256" s="54" t="s">
        <v>315</v>
      </c>
      <c r="I256" s="126" t="s">
        <v>4666</v>
      </c>
      <c r="J256" s="72">
        <v>3.1599999999992971</v>
      </c>
      <c r="K256" s="70" t="s">
        <v>140</v>
      </c>
      <c r="L256" s="71">
        <v>5.5E-2</v>
      </c>
      <c r="M256" s="71">
        <v>8.1199999999979525E-2</v>
      </c>
      <c r="N256" s="72">
        <v>1831190.4240000001</v>
      </c>
      <c r="O256" s="79">
        <v>94.118110000000001</v>
      </c>
      <c r="P256" s="126" t="s">
        <v>4666</v>
      </c>
      <c r="Q256" s="72">
        <v>6251.0686287399985</v>
      </c>
      <c r="R256" s="73">
        <v>1.8311904240000002E-3</v>
      </c>
      <c r="S256" s="73">
        <f t="shared" si="3"/>
        <v>9.4574936363193117E-4</v>
      </c>
      <c r="T256" s="73">
        <f>Q256/'סכום נכסי הקרן'!$C$41</f>
        <v>5.1871479827483951E-5</v>
      </c>
    </row>
    <row r="257" spans="1:20">
      <c r="A257" s="69" t="s">
        <v>911</v>
      </c>
      <c r="B257" s="54" t="s">
        <v>912</v>
      </c>
      <c r="C257" s="70" t="s">
        <v>29</v>
      </c>
      <c r="D257" s="70" t="s">
        <v>825</v>
      </c>
      <c r="E257" s="126" t="s">
        <v>4666</v>
      </c>
      <c r="F257" s="70" t="s">
        <v>4541</v>
      </c>
      <c r="G257" s="54" t="s">
        <v>839</v>
      </c>
      <c r="H257" s="54" t="s">
        <v>315</v>
      </c>
      <c r="I257" s="126" t="s">
        <v>4666</v>
      </c>
      <c r="J257" s="72">
        <v>2.7300000000002438</v>
      </c>
      <c r="K257" s="70" t="s">
        <v>140</v>
      </c>
      <c r="L257" s="71">
        <v>0.06</v>
      </c>
      <c r="M257" s="71">
        <v>7.7400000000006339E-2</v>
      </c>
      <c r="N257" s="72">
        <v>8242972.89432</v>
      </c>
      <c r="O257" s="79">
        <v>97.244669999999999</v>
      </c>
      <c r="P257" s="126" t="s">
        <v>4666</v>
      </c>
      <c r="Q257" s="72">
        <v>29073.493445567001</v>
      </c>
      <c r="R257" s="73">
        <v>1.0990630525759999E-2</v>
      </c>
      <c r="S257" s="73">
        <f t="shared" si="3"/>
        <v>4.3986459848297027E-3</v>
      </c>
      <c r="T257" s="73">
        <f>Q257/'סכום נכסי הקרן'!$C$41</f>
        <v>2.4125237112941343E-4</v>
      </c>
    </row>
    <row r="258" spans="1:20">
      <c r="A258" s="69" t="s">
        <v>913</v>
      </c>
      <c r="B258" s="54" t="s">
        <v>914</v>
      </c>
      <c r="C258" s="70" t="s">
        <v>29</v>
      </c>
      <c r="D258" s="70" t="s">
        <v>825</v>
      </c>
      <c r="E258" s="126" t="s">
        <v>4666</v>
      </c>
      <c r="F258" s="70" t="s">
        <v>4356</v>
      </c>
      <c r="G258" s="54" t="s">
        <v>839</v>
      </c>
      <c r="H258" s="54" t="s">
        <v>315</v>
      </c>
      <c r="I258" s="126" t="s">
        <v>4666</v>
      </c>
      <c r="J258" s="72">
        <v>1.080000000000148</v>
      </c>
      <c r="K258" s="70" t="s">
        <v>140</v>
      </c>
      <c r="L258" s="71">
        <v>4.2500000000000003E-2</v>
      </c>
      <c r="M258" s="71">
        <v>6.8200000000012931E-2</v>
      </c>
      <c r="N258" s="72">
        <v>5755169.9040000001</v>
      </c>
      <c r="O258" s="79">
        <v>98.778559999999999</v>
      </c>
      <c r="P258" s="126" t="s">
        <v>4666</v>
      </c>
      <c r="Q258" s="72">
        <v>20619.036910686998</v>
      </c>
      <c r="R258" s="73">
        <v>1.211614716631579E-2</v>
      </c>
      <c r="S258" s="73">
        <f t="shared" si="3"/>
        <v>3.119537185582963E-3</v>
      </c>
      <c r="T258" s="73">
        <f>Q258/'סכום נכסי הקרן'!$C$41</f>
        <v>1.7109713885678939E-4</v>
      </c>
    </row>
    <row r="259" spans="1:20">
      <c r="A259" s="69" t="s">
        <v>915</v>
      </c>
      <c r="B259" s="54" t="s">
        <v>916</v>
      </c>
      <c r="C259" s="70" t="s">
        <v>29</v>
      </c>
      <c r="D259" s="70" t="s">
        <v>825</v>
      </c>
      <c r="E259" s="126" t="s">
        <v>4666</v>
      </c>
      <c r="F259" s="70" t="s">
        <v>4356</v>
      </c>
      <c r="G259" s="54" t="s">
        <v>839</v>
      </c>
      <c r="H259" s="54" t="s">
        <v>315</v>
      </c>
      <c r="I259" s="126" t="s">
        <v>4666</v>
      </c>
      <c r="J259" s="72">
        <v>4.1900000000001558</v>
      </c>
      <c r="K259" s="70" t="s">
        <v>140</v>
      </c>
      <c r="L259" s="71">
        <v>7.8750000000000001E-2</v>
      </c>
      <c r="M259" s="71">
        <v>6.4100000000003168E-2</v>
      </c>
      <c r="N259" s="72">
        <v>2615986.3199999994</v>
      </c>
      <c r="O259" s="79">
        <v>106.73112999999999</v>
      </c>
      <c r="P259" s="126" t="s">
        <v>4666</v>
      </c>
      <c r="Q259" s="72">
        <v>10126.843799697001</v>
      </c>
      <c r="R259" s="73">
        <v>6.5399657999999986E-3</v>
      </c>
      <c r="S259" s="73">
        <f t="shared" si="3"/>
        <v>1.5321310079895721E-3</v>
      </c>
      <c r="T259" s="73">
        <f>Q259/'סכום נכסי הקרן'!$C$41</f>
        <v>8.4032731852752877E-5</v>
      </c>
    </row>
    <row r="260" spans="1:20">
      <c r="A260" s="69" t="s">
        <v>917</v>
      </c>
      <c r="B260" s="54" t="s">
        <v>918</v>
      </c>
      <c r="C260" s="70" t="s">
        <v>29</v>
      </c>
      <c r="D260" s="70" t="s">
        <v>825</v>
      </c>
      <c r="E260" s="126" t="s">
        <v>4666</v>
      </c>
      <c r="F260" s="70" t="s">
        <v>4542</v>
      </c>
      <c r="G260" s="54" t="s">
        <v>839</v>
      </c>
      <c r="H260" s="54" t="s">
        <v>827</v>
      </c>
      <c r="I260" s="126" t="s">
        <v>4666</v>
      </c>
      <c r="J260" s="72">
        <v>4.1200000000001182</v>
      </c>
      <c r="K260" s="70" t="s">
        <v>142</v>
      </c>
      <c r="L260" s="71">
        <v>4.8750000000000002E-2</v>
      </c>
      <c r="M260" s="71">
        <v>4.6300000000000938E-2</v>
      </c>
      <c r="N260" s="72">
        <v>7167802.5167999994</v>
      </c>
      <c r="O260" s="79">
        <v>102.81483</v>
      </c>
      <c r="P260" s="126" t="s">
        <v>4666</v>
      </c>
      <c r="Q260" s="72">
        <v>29563.742223220997</v>
      </c>
      <c r="R260" s="73">
        <v>7.1678025167999995E-3</v>
      </c>
      <c r="S260" s="73">
        <f t="shared" si="3"/>
        <v>4.4728176980238128E-3</v>
      </c>
      <c r="T260" s="73">
        <f>Q260/'סכום נכסי הקרן'!$C$41</f>
        <v>2.4532046429729369E-4</v>
      </c>
    </row>
    <row r="261" spans="1:20">
      <c r="A261" s="69" t="s">
        <v>919</v>
      </c>
      <c r="B261" s="54" t="s">
        <v>920</v>
      </c>
      <c r="C261" s="70" t="s">
        <v>29</v>
      </c>
      <c r="D261" s="70" t="s">
        <v>825</v>
      </c>
      <c r="E261" s="126" t="s">
        <v>4666</v>
      </c>
      <c r="F261" s="70" t="s">
        <v>4543</v>
      </c>
      <c r="G261" s="54" t="s">
        <v>839</v>
      </c>
      <c r="H261" s="54" t="s">
        <v>827</v>
      </c>
      <c r="I261" s="126" t="s">
        <v>4666</v>
      </c>
      <c r="J261" s="72">
        <v>6.9500000000001148</v>
      </c>
      <c r="K261" s="70" t="s">
        <v>140</v>
      </c>
      <c r="L261" s="71">
        <v>5.9000000000000004E-2</v>
      </c>
      <c r="M261" s="71">
        <v>5.5800000000001182E-2</v>
      </c>
      <c r="N261" s="72">
        <v>7324761.6960000005</v>
      </c>
      <c r="O261" s="79">
        <v>103.72427999999999</v>
      </c>
      <c r="P261" s="126" t="s">
        <v>4666</v>
      </c>
      <c r="Q261" s="72">
        <v>27556.336224384002</v>
      </c>
      <c r="R261" s="73">
        <v>1.4649523392000001E-2</v>
      </c>
      <c r="S261" s="73">
        <f t="shared" si="3"/>
        <v>4.1691091549400866E-3</v>
      </c>
      <c r="T261" s="73">
        <f>Q261/'סכום נכסי הקרן'!$C$41</f>
        <v>2.2866297324120334E-4</v>
      </c>
    </row>
    <row r="262" spans="1:20">
      <c r="A262" s="69" t="s">
        <v>921</v>
      </c>
      <c r="B262" s="54" t="s">
        <v>922</v>
      </c>
      <c r="C262" s="70" t="s">
        <v>29</v>
      </c>
      <c r="D262" s="70" t="s">
        <v>825</v>
      </c>
      <c r="E262" s="126" t="s">
        <v>4666</v>
      </c>
      <c r="F262" s="70" t="s">
        <v>4544</v>
      </c>
      <c r="G262" s="54" t="s">
        <v>839</v>
      </c>
      <c r="H262" s="54" t="s">
        <v>827</v>
      </c>
      <c r="I262" s="126" t="s">
        <v>4666</v>
      </c>
      <c r="J262" s="72">
        <v>6.8199999999999799</v>
      </c>
      <c r="K262" s="70" t="s">
        <v>140</v>
      </c>
      <c r="L262" s="71">
        <v>3.15E-2</v>
      </c>
      <c r="M262" s="71">
        <v>5.7099999999999519E-2</v>
      </c>
      <c r="N262" s="72">
        <v>5231972.6399999987</v>
      </c>
      <c r="O262" s="79">
        <v>84.473249999999993</v>
      </c>
      <c r="P262" s="126" t="s">
        <v>4666</v>
      </c>
      <c r="Q262" s="72">
        <v>16029.952049087</v>
      </c>
      <c r="R262" s="73">
        <v>8.0694616474928527E-3</v>
      </c>
      <c r="S262" s="73">
        <f t="shared" si="3"/>
        <v>2.4252360436059078E-3</v>
      </c>
      <c r="T262" s="73">
        <f>Q262/'סכום נכסי הקרן'!$C$41</f>
        <v>1.3301683019873559E-4</v>
      </c>
    </row>
    <row r="263" spans="1:20">
      <c r="A263" s="69" t="s">
        <v>923</v>
      </c>
      <c r="B263" s="54" t="s">
        <v>924</v>
      </c>
      <c r="C263" s="70" t="s">
        <v>29</v>
      </c>
      <c r="D263" s="70" t="s">
        <v>825</v>
      </c>
      <c r="E263" s="126" t="s">
        <v>4666</v>
      </c>
      <c r="F263" s="70" t="s">
        <v>4540</v>
      </c>
      <c r="G263" s="54" t="s">
        <v>839</v>
      </c>
      <c r="H263" s="54" t="s">
        <v>315</v>
      </c>
      <c r="I263" s="126" t="s">
        <v>4666</v>
      </c>
      <c r="J263" s="72">
        <v>7.1700000000001207</v>
      </c>
      <c r="K263" s="70" t="s">
        <v>140</v>
      </c>
      <c r="L263" s="71">
        <v>6.25E-2</v>
      </c>
      <c r="M263" s="71">
        <v>5.6100000000001343E-2</v>
      </c>
      <c r="N263" s="72">
        <v>6539965.8000000007</v>
      </c>
      <c r="O263" s="79">
        <v>104.44441999999999</v>
      </c>
      <c r="P263" s="126" t="s">
        <v>4666</v>
      </c>
      <c r="Q263" s="72">
        <v>24774.691856506</v>
      </c>
      <c r="R263" s="73">
        <v>1.0905341143866215E-2</v>
      </c>
      <c r="S263" s="73">
        <f t="shared" si="3"/>
        <v>3.7482629689494472E-3</v>
      </c>
      <c r="T263" s="73">
        <f>Q263/'סכום נכסי הקרן'!$C$41</f>
        <v>2.055808382839518E-4</v>
      </c>
    </row>
    <row r="264" spans="1:20">
      <c r="A264" s="69" t="s">
        <v>925</v>
      </c>
      <c r="B264" s="54" t="s">
        <v>926</v>
      </c>
      <c r="C264" s="70" t="s">
        <v>29</v>
      </c>
      <c r="D264" s="70" t="s">
        <v>825</v>
      </c>
      <c r="E264" s="126" t="s">
        <v>4666</v>
      </c>
      <c r="F264" s="70" t="s">
        <v>4538</v>
      </c>
      <c r="G264" s="54" t="s">
        <v>839</v>
      </c>
      <c r="H264" s="54" t="s">
        <v>315</v>
      </c>
      <c r="I264" s="126" t="s">
        <v>4666</v>
      </c>
      <c r="J264" s="72">
        <v>4.1299999999996801</v>
      </c>
      <c r="K264" s="70" t="s">
        <v>140</v>
      </c>
      <c r="L264" s="71">
        <v>4.4999999999999998E-2</v>
      </c>
      <c r="M264" s="71">
        <v>5.9399999999995554E-2</v>
      </c>
      <c r="N264" s="72">
        <v>7889029.9452239992</v>
      </c>
      <c r="O264" s="79">
        <v>95.608500000000006</v>
      </c>
      <c r="P264" s="126" t="s">
        <v>4666</v>
      </c>
      <c r="Q264" s="72">
        <v>27356.949252498001</v>
      </c>
      <c r="R264" s="73">
        <v>1.3148383242039999E-2</v>
      </c>
      <c r="S264" s="73">
        <f t="shared" si="3"/>
        <v>4.1389430964663869E-3</v>
      </c>
      <c r="T264" s="73">
        <f>Q264/'סכום נכסי הקרן'!$C$41</f>
        <v>2.2700845656504706E-4</v>
      </c>
    </row>
    <row r="265" spans="1:20">
      <c r="A265" s="69" t="s">
        <v>927</v>
      </c>
      <c r="B265" s="54" t="s">
        <v>928</v>
      </c>
      <c r="C265" s="70" t="s">
        <v>29</v>
      </c>
      <c r="D265" s="70" t="s">
        <v>825</v>
      </c>
      <c r="E265" s="126" t="s">
        <v>4666</v>
      </c>
      <c r="F265" s="70" t="s">
        <v>4541</v>
      </c>
      <c r="G265" s="54" t="s">
        <v>839</v>
      </c>
      <c r="H265" s="54" t="s">
        <v>315</v>
      </c>
      <c r="I265" s="126" t="s">
        <v>4666</v>
      </c>
      <c r="J265" s="72">
        <v>2.7100000000001301</v>
      </c>
      <c r="K265" s="70" t="s">
        <v>140</v>
      </c>
      <c r="L265" s="71">
        <v>6.8750000000000006E-2</v>
      </c>
      <c r="M265" s="71">
        <v>5.73000000000028E-2</v>
      </c>
      <c r="N265" s="72">
        <v>6539965.8000000007</v>
      </c>
      <c r="O265" s="79">
        <v>106.19404</v>
      </c>
      <c r="P265" s="126" t="s">
        <v>4666</v>
      </c>
      <c r="Q265" s="72">
        <v>25189.71088436299</v>
      </c>
      <c r="R265" s="73">
        <v>9.6270255868247442E-3</v>
      </c>
      <c r="S265" s="73">
        <f t="shared" si="3"/>
        <v>3.8110528701331119E-3</v>
      </c>
      <c r="T265" s="73">
        <f>Q265/'סכום נכסי הקרן'!$C$41</f>
        <v>2.0902467363596345E-4</v>
      </c>
    </row>
    <row r="266" spans="1:20">
      <c r="A266" s="69" t="s">
        <v>929</v>
      </c>
      <c r="B266" s="54" t="s">
        <v>930</v>
      </c>
      <c r="C266" s="70" t="s">
        <v>29</v>
      </c>
      <c r="D266" s="70" t="s">
        <v>825</v>
      </c>
      <c r="E266" s="126" t="s">
        <v>4666</v>
      </c>
      <c r="F266" s="70" t="s">
        <v>830</v>
      </c>
      <c r="G266" s="54" t="s">
        <v>839</v>
      </c>
      <c r="H266" s="54" t="s">
        <v>827</v>
      </c>
      <c r="I266" s="126" t="s">
        <v>4666</v>
      </c>
      <c r="J266" s="72">
        <v>3.6599999999999211</v>
      </c>
      <c r="K266" s="70" t="s">
        <v>143</v>
      </c>
      <c r="L266" s="71">
        <v>7.4160000000000004E-2</v>
      </c>
      <c r="M266" s="71">
        <v>6.1499999999999083E-2</v>
      </c>
      <c r="N266" s="72">
        <v>8894353.4879999999</v>
      </c>
      <c r="O266" s="79">
        <v>104.88656</v>
      </c>
      <c r="P266" s="126" t="s">
        <v>4666</v>
      </c>
      <c r="Q266" s="72">
        <v>43108.289110746002</v>
      </c>
      <c r="R266" s="73">
        <v>1.368362075076923E-2</v>
      </c>
      <c r="S266" s="73">
        <f t="shared" ref="S266:S312" si="4">IFERROR(Q266/$Q$9,0)</f>
        <v>6.5220267789584483E-3</v>
      </c>
      <c r="T266" s="73">
        <f>Q266/'סכום נכסי הקרן'!$C$41</f>
        <v>3.5771335779689347E-4</v>
      </c>
    </row>
    <row r="267" spans="1:20">
      <c r="A267" s="69" t="s">
        <v>931</v>
      </c>
      <c r="B267" s="54" t="s">
        <v>932</v>
      </c>
      <c r="C267" s="70" t="s">
        <v>29</v>
      </c>
      <c r="D267" s="70" t="s">
        <v>825</v>
      </c>
      <c r="E267" s="126" t="s">
        <v>4666</v>
      </c>
      <c r="F267" s="70" t="s">
        <v>871</v>
      </c>
      <c r="G267" s="54" t="s">
        <v>839</v>
      </c>
      <c r="H267" s="54" t="s">
        <v>827</v>
      </c>
      <c r="I267" s="126" t="s">
        <v>4666</v>
      </c>
      <c r="J267" s="72">
        <v>2.8600000000003298</v>
      </c>
      <c r="K267" s="70" t="s">
        <v>140</v>
      </c>
      <c r="L267" s="71">
        <v>4.7E-2</v>
      </c>
      <c r="M267" s="71">
        <v>6.5800000000007602E-2</v>
      </c>
      <c r="N267" s="72">
        <v>4970374.0080000004</v>
      </c>
      <c r="O267" s="79">
        <v>96.442890000000006</v>
      </c>
      <c r="P267" s="126" t="s">
        <v>4666</v>
      </c>
      <c r="Q267" s="72">
        <v>17386.286666440996</v>
      </c>
      <c r="R267" s="73">
        <v>1.0022936091954024E-2</v>
      </c>
      <c r="S267" s="73">
        <f t="shared" si="4"/>
        <v>2.6304413736732979E-3</v>
      </c>
      <c r="T267" s="73">
        <f>Q267/'סכום נכסי הקרן'!$C$41</f>
        <v>1.4427171923001746E-4</v>
      </c>
    </row>
    <row r="268" spans="1:20">
      <c r="A268" s="69" t="s">
        <v>933</v>
      </c>
      <c r="B268" s="54" t="s">
        <v>934</v>
      </c>
      <c r="C268" s="70" t="s">
        <v>29</v>
      </c>
      <c r="D268" s="70" t="s">
        <v>825</v>
      </c>
      <c r="E268" s="126" t="s">
        <v>4666</v>
      </c>
      <c r="F268" s="70" t="s">
        <v>4356</v>
      </c>
      <c r="G268" s="54" t="s">
        <v>839</v>
      </c>
      <c r="H268" s="54" t="s">
        <v>827</v>
      </c>
      <c r="I268" s="126" t="s">
        <v>4666</v>
      </c>
      <c r="J268" s="72">
        <v>3.7700000000001901</v>
      </c>
      <c r="K268" s="70" t="s">
        <v>140</v>
      </c>
      <c r="L268" s="71">
        <v>7.9500000000000001E-2</v>
      </c>
      <c r="M268" s="71">
        <v>6.9200000000003217E-2</v>
      </c>
      <c r="N268" s="72">
        <v>3923979.4800000004</v>
      </c>
      <c r="O268" s="79">
        <v>103.98742</v>
      </c>
      <c r="P268" s="126" t="s">
        <v>4666</v>
      </c>
      <c r="Q268" s="72">
        <v>14799.773623146999</v>
      </c>
      <c r="R268" s="73">
        <v>6.0368915076923083E-3</v>
      </c>
      <c r="S268" s="73">
        <f t="shared" si="4"/>
        <v>2.2391173921264733E-3</v>
      </c>
      <c r="T268" s="73">
        <f>Q268/'סכום נכסי הקרן'!$C$41</f>
        <v>1.2280878751112637E-4</v>
      </c>
    </row>
    <row r="269" spans="1:20">
      <c r="A269" s="69" t="s">
        <v>935</v>
      </c>
      <c r="B269" s="54" t="s">
        <v>936</v>
      </c>
      <c r="C269" s="70" t="s">
        <v>29</v>
      </c>
      <c r="D269" s="70" t="s">
        <v>825</v>
      </c>
      <c r="E269" s="126" t="s">
        <v>4666</v>
      </c>
      <c r="F269" s="70" t="s">
        <v>830</v>
      </c>
      <c r="G269" s="54" t="s">
        <v>937</v>
      </c>
      <c r="H269" s="54" t="s">
        <v>860</v>
      </c>
      <c r="I269" s="126" t="s">
        <v>4666</v>
      </c>
      <c r="J269" s="72">
        <v>3.1599999999995103</v>
      </c>
      <c r="K269" s="70" t="s">
        <v>140</v>
      </c>
      <c r="L269" s="71">
        <v>6.8750000000000006E-2</v>
      </c>
      <c r="M269" s="71">
        <v>7.3999999999989255E-2</v>
      </c>
      <c r="N269" s="72">
        <v>2825265.2256000005</v>
      </c>
      <c r="O269" s="79">
        <v>98.033000000000001</v>
      </c>
      <c r="P269" s="126" t="s">
        <v>4666</v>
      </c>
      <c r="Q269" s="72">
        <v>10045.673822511999</v>
      </c>
      <c r="R269" s="73">
        <v>5.6505304512000009E-3</v>
      </c>
      <c r="S269" s="73">
        <f t="shared" si="4"/>
        <v>1.5198504750394471E-3</v>
      </c>
      <c r="T269" s="73">
        <f>Q269/'סכום נכסי הקרן'!$C$41</f>
        <v>8.3359181923259009E-5</v>
      </c>
    </row>
    <row r="270" spans="1:20">
      <c r="A270" s="69" t="s">
        <v>938</v>
      </c>
      <c r="B270" s="54" t="s">
        <v>939</v>
      </c>
      <c r="C270" s="70" t="s">
        <v>29</v>
      </c>
      <c r="D270" s="70" t="s">
        <v>825</v>
      </c>
      <c r="E270" s="126" t="s">
        <v>4666</v>
      </c>
      <c r="F270" s="70" t="s">
        <v>853</v>
      </c>
      <c r="G270" s="54" t="s">
        <v>839</v>
      </c>
      <c r="H270" s="54" t="s">
        <v>315</v>
      </c>
      <c r="I270" s="126" t="s">
        <v>4666</v>
      </c>
      <c r="J270" s="72">
        <v>1.5599999999997423</v>
      </c>
      <c r="K270" s="70" t="s">
        <v>140</v>
      </c>
      <c r="L270" s="71">
        <v>5.7500000000000002E-2</v>
      </c>
      <c r="M270" s="71">
        <v>6.4899999999985067E-2</v>
      </c>
      <c r="N270" s="72">
        <v>2217048.4062000001</v>
      </c>
      <c r="O270" s="79">
        <v>100.52222</v>
      </c>
      <c r="P270" s="126" t="s">
        <v>4666</v>
      </c>
      <c r="Q270" s="72">
        <v>8083.227681843</v>
      </c>
      <c r="R270" s="73">
        <v>3.1672120088571429E-3</v>
      </c>
      <c r="S270" s="73">
        <f t="shared" si="4"/>
        <v>1.2229440900788733E-3</v>
      </c>
      <c r="T270" s="73">
        <f>Q270/'סכום נכסי הקרן'!$C$41</f>
        <v>6.7074768578279608E-5</v>
      </c>
    </row>
    <row r="271" spans="1:20">
      <c r="A271" s="69" t="s">
        <v>940</v>
      </c>
      <c r="B271" s="54" t="s">
        <v>941</v>
      </c>
      <c r="C271" s="70" t="s">
        <v>29</v>
      </c>
      <c r="D271" s="70" t="s">
        <v>825</v>
      </c>
      <c r="E271" s="126" t="s">
        <v>4666</v>
      </c>
      <c r="F271" s="70" t="s">
        <v>4542</v>
      </c>
      <c r="G271" s="54" t="s">
        <v>839</v>
      </c>
      <c r="H271" s="54" t="s">
        <v>827</v>
      </c>
      <c r="I271" s="126" t="s">
        <v>4666</v>
      </c>
      <c r="J271" s="72">
        <v>3.7100000000002802</v>
      </c>
      <c r="K271" s="70" t="s">
        <v>142</v>
      </c>
      <c r="L271" s="71">
        <v>0.04</v>
      </c>
      <c r="M271" s="71">
        <v>4.8000000000003984E-2</v>
      </c>
      <c r="N271" s="72">
        <v>6278367.1679999996</v>
      </c>
      <c r="O271" s="79">
        <v>99.467669999999998</v>
      </c>
      <c r="P271" s="126" t="s">
        <v>4666</v>
      </c>
      <c r="Q271" s="72">
        <v>25052.222671845004</v>
      </c>
      <c r="R271" s="73">
        <v>6.2783671679999993E-3</v>
      </c>
      <c r="S271" s="73">
        <f t="shared" si="4"/>
        <v>3.7902517244061311E-3</v>
      </c>
      <c r="T271" s="73">
        <f>Q271/'סכום נכסי הקרן'!$C$41</f>
        <v>2.0788379397750718E-4</v>
      </c>
    </row>
    <row r="272" spans="1:20">
      <c r="A272" s="69" t="s">
        <v>942</v>
      </c>
      <c r="B272" s="54" t="s">
        <v>943</v>
      </c>
      <c r="C272" s="70" t="s">
        <v>29</v>
      </c>
      <c r="D272" s="70" t="s">
        <v>825</v>
      </c>
      <c r="E272" s="126" t="s">
        <v>4666</v>
      </c>
      <c r="F272" s="70" t="s">
        <v>4545</v>
      </c>
      <c r="G272" s="54" t="s">
        <v>839</v>
      </c>
      <c r="H272" s="54" t="s">
        <v>827</v>
      </c>
      <c r="I272" s="126" t="s">
        <v>4666</v>
      </c>
      <c r="J272" s="72">
        <v>3.7099999999998716</v>
      </c>
      <c r="K272" s="70" t="s">
        <v>142</v>
      </c>
      <c r="L272" s="71">
        <v>4.6249999999999999E-2</v>
      </c>
      <c r="M272" s="71">
        <v>4.6499999999997606E-2</v>
      </c>
      <c r="N272" s="72">
        <v>5362771.9560000012</v>
      </c>
      <c r="O272" s="79">
        <v>99.669370000000001</v>
      </c>
      <c r="P272" s="126" t="s">
        <v>4666</v>
      </c>
      <c r="Q272" s="72">
        <v>21442.165730594006</v>
      </c>
      <c r="R272" s="73">
        <v>8.9379532600000026E-3</v>
      </c>
      <c r="S272" s="73">
        <f t="shared" si="4"/>
        <v>3.2440716618219591E-3</v>
      </c>
      <c r="T272" s="73">
        <f>Q272/'סכום נכסי הקרן'!$C$41</f>
        <v>1.7792747659791148E-4</v>
      </c>
    </row>
    <row r="273" spans="1:20">
      <c r="A273" s="69" t="s">
        <v>944</v>
      </c>
      <c r="B273" s="54" t="s">
        <v>945</v>
      </c>
      <c r="C273" s="70" t="s">
        <v>29</v>
      </c>
      <c r="D273" s="70" t="s">
        <v>825</v>
      </c>
      <c r="E273" s="126" t="s">
        <v>4666</v>
      </c>
      <c r="F273" s="70" t="s">
        <v>4539</v>
      </c>
      <c r="G273" s="54" t="s">
        <v>839</v>
      </c>
      <c r="H273" s="54" t="s">
        <v>827</v>
      </c>
      <c r="I273" s="126" t="s">
        <v>4666</v>
      </c>
      <c r="J273" s="72">
        <v>4.0499999999996792</v>
      </c>
      <c r="K273" s="70" t="s">
        <v>142</v>
      </c>
      <c r="L273" s="71">
        <v>4.6249999999999999E-2</v>
      </c>
      <c r="M273" s="71">
        <v>5.3599999999996283E-2</v>
      </c>
      <c r="N273" s="72">
        <v>3688540.7112000003</v>
      </c>
      <c r="O273" s="79">
        <v>99.122050000000002</v>
      </c>
      <c r="P273" s="126" t="s">
        <v>4666</v>
      </c>
      <c r="Q273" s="72">
        <v>14667.039570753999</v>
      </c>
      <c r="R273" s="73">
        <v>2.4590271408E-3</v>
      </c>
      <c r="S273" s="73">
        <f t="shared" si="4"/>
        <v>2.2190355224432938E-3</v>
      </c>
      <c r="T273" s="73">
        <f>Q273/'סכום נכסי הקרן'!$C$41</f>
        <v>1.2170735795883054E-4</v>
      </c>
    </row>
    <row r="274" spans="1:20">
      <c r="A274" s="69" t="s">
        <v>946</v>
      </c>
      <c r="B274" s="54" t="s">
        <v>947</v>
      </c>
      <c r="C274" s="70" t="s">
        <v>29</v>
      </c>
      <c r="D274" s="70" t="s">
        <v>825</v>
      </c>
      <c r="E274" s="126" t="s">
        <v>4666</v>
      </c>
      <c r="F274" s="70" t="s">
        <v>4542</v>
      </c>
      <c r="G274" s="54" t="s">
        <v>839</v>
      </c>
      <c r="H274" s="54" t="s">
        <v>827</v>
      </c>
      <c r="I274" s="126" t="s">
        <v>4666</v>
      </c>
      <c r="J274" s="72">
        <v>6.5899999999995558</v>
      </c>
      <c r="K274" s="70" t="s">
        <v>142</v>
      </c>
      <c r="L274" s="71">
        <v>7.8750000000000001E-2</v>
      </c>
      <c r="M274" s="71">
        <v>5.9399999999996206E-2</v>
      </c>
      <c r="N274" s="72">
        <v>7063163.0639999993</v>
      </c>
      <c r="O274" s="79">
        <v>114.7979</v>
      </c>
      <c r="P274" s="126" t="s">
        <v>4666</v>
      </c>
      <c r="Q274" s="72">
        <v>32527.508955794001</v>
      </c>
      <c r="R274" s="73">
        <v>9.417550751999999E-3</v>
      </c>
      <c r="S274" s="73">
        <f t="shared" si="4"/>
        <v>4.9212179104926668E-3</v>
      </c>
      <c r="T274" s="73">
        <f>Q274/'סכום נכסי הקרן'!$C$41</f>
        <v>2.6991385390994562E-4</v>
      </c>
    </row>
    <row r="275" spans="1:20">
      <c r="A275" s="69" t="s">
        <v>948</v>
      </c>
      <c r="B275" s="54" t="s">
        <v>949</v>
      </c>
      <c r="C275" s="70" t="s">
        <v>29</v>
      </c>
      <c r="D275" s="70" t="s">
        <v>825</v>
      </c>
      <c r="E275" s="126" t="s">
        <v>4666</v>
      </c>
      <c r="F275" s="70" t="s">
        <v>973</v>
      </c>
      <c r="G275" s="54" t="s">
        <v>839</v>
      </c>
      <c r="H275" s="54" t="s">
        <v>315</v>
      </c>
      <c r="I275" s="126" t="s">
        <v>4666</v>
      </c>
      <c r="J275" s="72">
        <v>6.8399999999992831</v>
      </c>
      <c r="K275" s="70" t="s">
        <v>140</v>
      </c>
      <c r="L275" s="71">
        <v>4.2790000000000002E-2</v>
      </c>
      <c r="M275" s="71">
        <v>5.5599999999994452E-2</v>
      </c>
      <c r="N275" s="72">
        <v>7847958.9600000009</v>
      </c>
      <c r="O275" s="79">
        <v>92.668040000000005</v>
      </c>
      <c r="P275" s="126" t="s">
        <v>4666</v>
      </c>
      <c r="Q275" s="72">
        <v>26377.538411918995</v>
      </c>
      <c r="R275" s="73">
        <v>1.5732618973541479E-3</v>
      </c>
      <c r="S275" s="73">
        <f t="shared" si="4"/>
        <v>3.9907640835287993E-3</v>
      </c>
      <c r="T275" s="73">
        <f>Q275/'סכום נכסי הקרן'!$C$41</f>
        <v>2.1888128780763841E-4</v>
      </c>
    </row>
    <row r="276" spans="1:20">
      <c r="A276" s="69" t="s">
        <v>950</v>
      </c>
      <c r="B276" s="54" t="s">
        <v>951</v>
      </c>
      <c r="C276" s="70" t="s">
        <v>29</v>
      </c>
      <c r="D276" s="70" t="s">
        <v>825</v>
      </c>
      <c r="E276" s="126" t="s">
        <v>4666</v>
      </c>
      <c r="F276" s="70" t="s">
        <v>4538</v>
      </c>
      <c r="G276" s="54" t="s">
        <v>952</v>
      </c>
      <c r="H276" s="54" t="s">
        <v>315</v>
      </c>
      <c r="I276" s="126" t="s">
        <v>4666</v>
      </c>
      <c r="J276" s="72">
        <v>1.3999999999999366</v>
      </c>
      <c r="K276" s="70" t="s">
        <v>140</v>
      </c>
      <c r="L276" s="71">
        <v>6.5000000000000002E-2</v>
      </c>
      <c r="M276" s="71">
        <v>6.4599999999997215E-2</v>
      </c>
      <c r="N276" s="72">
        <v>2615986.3199999994</v>
      </c>
      <c r="O276" s="79">
        <v>99.831829999999997</v>
      </c>
      <c r="P276" s="126" t="s">
        <v>4666</v>
      </c>
      <c r="Q276" s="72">
        <v>9472.2264199839992</v>
      </c>
      <c r="R276" s="73">
        <v>5.2319726399999988E-3</v>
      </c>
      <c r="S276" s="73">
        <f t="shared" si="4"/>
        <v>1.4330913066112232E-3</v>
      </c>
      <c r="T276" s="73">
        <f>Q276/'סכום נכסי הקרן'!$C$41</f>
        <v>7.8600705070902026E-5</v>
      </c>
    </row>
    <row r="277" spans="1:20">
      <c r="A277" s="69" t="s">
        <v>953</v>
      </c>
      <c r="B277" s="54" t="s">
        <v>954</v>
      </c>
      <c r="C277" s="70" t="s">
        <v>29</v>
      </c>
      <c r="D277" s="70" t="s">
        <v>825</v>
      </c>
      <c r="E277" s="126" t="s">
        <v>4666</v>
      </c>
      <c r="F277" s="70" t="s">
        <v>4542</v>
      </c>
      <c r="G277" s="54" t="s">
        <v>952</v>
      </c>
      <c r="H277" s="54" t="s">
        <v>315</v>
      </c>
      <c r="I277" s="126" t="s">
        <v>4666</v>
      </c>
      <c r="J277" s="72">
        <v>4.089999999999903</v>
      </c>
      <c r="K277" s="70" t="s">
        <v>140</v>
      </c>
      <c r="L277" s="71">
        <v>4.1250000000000002E-2</v>
      </c>
      <c r="M277" s="71">
        <v>5.7799999999997402E-2</v>
      </c>
      <c r="N277" s="72">
        <v>4447176.7439999999</v>
      </c>
      <c r="O277" s="79">
        <v>93.508880000000005</v>
      </c>
      <c r="P277" s="126" t="s">
        <v>4666</v>
      </c>
      <c r="Q277" s="72">
        <v>15082.897427705002</v>
      </c>
      <c r="R277" s="73">
        <v>1.1117941859999999E-2</v>
      </c>
      <c r="S277" s="73">
        <f t="shared" si="4"/>
        <v>2.2819523334609367E-3</v>
      </c>
      <c r="T277" s="73">
        <f>Q277/'סכום נכסי הקרן'!$C$41</f>
        <v>1.2515815392974002E-4</v>
      </c>
    </row>
    <row r="278" spans="1:20">
      <c r="A278" s="69" t="s">
        <v>956</v>
      </c>
      <c r="B278" s="54" t="s">
        <v>957</v>
      </c>
      <c r="C278" s="70" t="s">
        <v>29</v>
      </c>
      <c r="D278" s="70" t="s">
        <v>825</v>
      </c>
      <c r="E278" s="126" t="s">
        <v>4666</v>
      </c>
      <c r="F278" s="70" t="s">
        <v>4546</v>
      </c>
      <c r="G278" s="54" t="s">
        <v>952</v>
      </c>
      <c r="H278" s="54" t="s">
        <v>827</v>
      </c>
      <c r="I278" s="126" t="s">
        <v>4666</v>
      </c>
      <c r="J278" s="72">
        <v>4.4000000000000767</v>
      </c>
      <c r="K278" s="70" t="s">
        <v>142</v>
      </c>
      <c r="L278" s="71">
        <v>6.6250000000000003E-2</v>
      </c>
      <c r="M278" s="71">
        <v>6.1400000000001231E-2</v>
      </c>
      <c r="N278" s="72">
        <v>4447176.7439999999</v>
      </c>
      <c r="O278" s="79">
        <v>101.70061</v>
      </c>
      <c r="P278" s="126" t="s">
        <v>4666</v>
      </c>
      <c r="Q278" s="72">
        <v>18143.687435734002</v>
      </c>
      <c r="R278" s="73">
        <v>5.929568992E-3</v>
      </c>
      <c r="S278" s="73">
        <f t="shared" si="4"/>
        <v>2.7450315882615482E-3</v>
      </c>
      <c r="T278" s="73">
        <f>Q278/'סכום נכסי הקרן'!$C$41</f>
        <v>1.5055664442585904E-4</v>
      </c>
    </row>
    <row r="279" spans="1:20">
      <c r="A279" s="69" t="s">
        <v>958</v>
      </c>
      <c r="B279" s="54" t="s">
        <v>959</v>
      </c>
      <c r="C279" s="70" t="s">
        <v>29</v>
      </c>
      <c r="D279" s="70" t="s">
        <v>825</v>
      </c>
      <c r="E279" s="126" t="s">
        <v>4666</v>
      </c>
      <c r="F279" s="70" t="s">
        <v>830</v>
      </c>
      <c r="G279" s="54" t="s">
        <v>960</v>
      </c>
      <c r="H279" s="54" t="s">
        <v>860</v>
      </c>
      <c r="I279" s="126" t="s">
        <v>4666</v>
      </c>
      <c r="J279" s="72">
        <v>4.5399999999999121</v>
      </c>
      <c r="K279" s="70" t="s">
        <v>140</v>
      </c>
      <c r="L279" s="71">
        <v>7.7499999999999999E-2</v>
      </c>
      <c r="M279" s="71">
        <v>7.2199999999998349E-2</v>
      </c>
      <c r="N279" s="72">
        <v>5401226.9549040012</v>
      </c>
      <c r="O279" s="79">
        <v>104.81171999999999</v>
      </c>
      <c r="P279" s="126" t="s">
        <v>4666</v>
      </c>
      <c r="Q279" s="72">
        <v>20532.878587669999</v>
      </c>
      <c r="R279" s="73">
        <v>2.7006134774520004E-3</v>
      </c>
      <c r="S279" s="73">
        <f t="shared" si="4"/>
        <v>3.106501945689693E-3</v>
      </c>
      <c r="T279" s="73">
        <f>Q279/'סכום נכסי הקרן'!$C$41</f>
        <v>1.7038219554392947E-4</v>
      </c>
    </row>
    <row r="280" spans="1:20">
      <c r="A280" s="69" t="s">
        <v>961</v>
      </c>
      <c r="B280" s="54" t="s">
        <v>962</v>
      </c>
      <c r="C280" s="70" t="s">
        <v>29</v>
      </c>
      <c r="D280" s="70" t="s">
        <v>825</v>
      </c>
      <c r="E280" s="126" t="s">
        <v>4666</v>
      </c>
      <c r="F280" s="70" t="s">
        <v>4545</v>
      </c>
      <c r="G280" s="54" t="s">
        <v>952</v>
      </c>
      <c r="H280" s="54" t="s">
        <v>315</v>
      </c>
      <c r="I280" s="126" t="s">
        <v>4666</v>
      </c>
      <c r="J280" s="72">
        <v>4.2700000000001515</v>
      </c>
      <c r="K280" s="70" t="s">
        <v>143</v>
      </c>
      <c r="L280" s="71">
        <v>8.3750000000000005E-2</v>
      </c>
      <c r="M280" s="71">
        <v>6.930000000000254E-2</v>
      </c>
      <c r="N280" s="72">
        <v>7847958.9600000009</v>
      </c>
      <c r="O280" s="79">
        <v>105.74071000000001</v>
      </c>
      <c r="P280" s="126" t="s">
        <v>4666</v>
      </c>
      <c r="Q280" s="72">
        <v>38346.480157997008</v>
      </c>
      <c r="R280" s="73">
        <v>1.1211369942857144E-2</v>
      </c>
      <c r="S280" s="73">
        <f t="shared" si="4"/>
        <v>5.8015935131814668E-3</v>
      </c>
      <c r="T280" s="73">
        <f>Q280/'סכום נכסי הקרן'!$C$41</f>
        <v>3.1819978152623286E-4</v>
      </c>
    </row>
    <row r="281" spans="1:20">
      <c r="A281" s="69" t="s">
        <v>963</v>
      </c>
      <c r="B281" s="54" t="s">
        <v>964</v>
      </c>
      <c r="C281" s="70" t="s">
        <v>29</v>
      </c>
      <c r="D281" s="70" t="s">
        <v>825</v>
      </c>
      <c r="E281" s="126" t="s">
        <v>4666</v>
      </c>
      <c r="F281" s="70" t="s">
        <v>4542</v>
      </c>
      <c r="G281" s="54" t="s">
        <v>952</v>
      </c>
      <c r="H281" s="54" t="s">
        <v>827</v>
      </c>
      <c r="I281" s="126" t="s">
        <v>4666</v>
      </c>
      <c r="J281" s="72">
        <v>5.8900000000000539</v>
      </c>
      <c r="K281" s="70" t="s">
        <v>142</v>
      </c>
      <c r="L281" s="71">
        <v>6.6250000000000003E-2</v>
      </c>
      <c r="M281" s="71">
        <v>5.5000000000000548E-2</v>
      </c>
      <c r="N281" s="72">
        <v>10463945.279999997</v>
      </c>
      <c r="O281" s="79">
        <v>109.26631999999999</v>
      </c>
      <c r="P281" s="126" t="s">
        <v>4666</v>
      </c>
      <c r="Q281" s="72">
        <v>45866.899057230992</v>
      </c>
      <c r="R281" s="73">
        <v>1.3951927039999996E-2</v>
      </c>
      <c r="S281" s="73">
        <f t="shared" si="4"/>
        <v>6.9393879945115677E-3</v>
      </c>
      <c r="T281" s="73">
        <f>Q281/'סכום נכסי הקרן'!$C$41</f>
        <v>3.8060435271144386E-4</v>
      </c>
    </row>
    <row r="282" spans="1:20">
      <c r="A282" s="69" t="s">
        <v>965</v>
      </c>
      <c r="B282" s="54" t="s">
        <v>966</v>
      </c>
      <c r="C282" s="70" t="s">
        <v>29</v>
      </c>
      <c r="D282" s="70" t="s">
        <v>825</v>
      </c>
      <c r="E282" s="126" t="s">
        <v>4666</v>
      </c>
      <c r="F282" s="70" t="s">
        <v>4539</v>
      </c>
      <c r="G282" s="54" t="s">
        <v>960</v>
      </c>
      <c r="H282" s="54" t="s">
        <v>860</v>
      </c>
      <c r="I282" s="126" t="s">
        <v>4666</v>
      </c>
      <c r="J282" s="72">
        <v>3.8500000000002608</v>
      </c>
      <c r="K282" s="70" t="s">
        <v>142</v>
      </c>
      <c r="L282" s="71">
        <v>6.1249999999999999E-2</v>
      </c>
      <c r="M282" s="71">
        <v>4.0400000000001476E-2</v>
      </c>
      <c r="N282" s="72">
        <v>5231972.6399999987</v>
      </c>
      <c r="O282" s="79">
        <v>111.74012999999999</v>
      </c>
      <c r="P282" s="126" t="s">
        <v>4666</v>
      </c>
      <c r="Q282" s="72">
        <v>23452.667139713998</v>
      </c>
      <c r="R282" s="73">
        <v>8.7199543999999986E-3</v>
      </c>
      <c r="S282" s="73">
        <f t="shared" si="4"/>
        <v>3.5482485220013995E-3</v>
      </c>
      <c r="T282" s="73">
        <f>Q282/'סכום נכסי הקרן'!$C$41</f>
        <v>1.9461065342416182E-4</v>
      </c>
    </row>
    <row r="283" spans="1:20">
      <c r="A283" s="69" t="s">
        <v>967</v>
      </c>
      <c r="B283" s="54" t="s">
        <v>968</v>
      </c>
      <c r="C283" s="70" t="s">
        <v>29</v>
      </c>
      <c r="D283" s="70" t="s">
        <v>825</v>
      </c>
      <c r="E283" s="126" t="s">
        <v>4666</v>
      </c>
      <c r="F283" s="70" t="s">
        <v>4539</v>
      </c>
      <c r="G283" s="54" t="s">
        <v>960</v>
      </c>
      <c r="H283" s="54" t="s">
        <v>860</v>
      </c>
      <c r="I283" s="126" t="s">
        <v>4666</v>
      </c>
      <c r="J283" s="72">
        <v>3.3199999999999084</v>
      </c>
      <c r="K283" s="70" t="s">
        <v>140</v>
      </c>
      <c r="L283" s="71">
        <v>7.3499999999999996E-2</v>
      </c>
      <c r="M283" s="71">
        <v>5.7099999999999727E-2</v>
      </c>
      <c r="N283" s="72">
        <v>4185578.1120000007</v>
      </c>
      <c r="O283" s="79">
        <v>106.43532999999999</v>
      </c>
      <c r="P283" s="126" t="s">
        <v>4666</v>
      </c>
      <c r="Q283" s="72">
        <v>16158.045671364</v>
      </c>
      <c r="R283" s="73">
        <v>2.7903854080000004E-3</v>
      </c>
      <c r="S283" s="73">
        <f t="shared" si="4"/>
        <v>2.4446158439166586E-3</v>
      </c>
      <c r="T283" s="73">
        <f>Q283/'סכום נכסי הקרן'!$C$41</f>
        <v>1.3407975337852957E-4</v>
      </c>
    </row>
    <row r="284" spans="1:20">
      <c r="A284" s="69" t="s">
        <v>969</v>
      </c>
      <c r="B284" s="54" t="s">
        <v>970</v>
      </c>
      <c r="C284" s="70" t="s">
        <v>29</v>
      </c>
      <c r="D284" s="70" t="s">
        <v>825</v>
      </c>
      <c r="E284" s="126" t="s">
        <v>4666</v>
      </c>
      <c r="F284" s="70" t="s">
        <v>830</v>
      </c>
      <c r="G284" s="54" t="s">
        <v>960</v>
      </c>
      <c r="H284" s="54" t="s">
        <v>860</v>
      </c>
      <c r="I284" s="126" t="s">
        <v>4666</v>
      </c>
      <c r="J284" s="72">
        <v>4.1299999999998862</v>
      </c>
      <c r="K284" s="70" t="s">
        <v>140</v>
      </c>
      <c r="L284" s="71">
        <v>7.4999999999999997E-2</v>
      </c>
      <c r="M284" s="71">
        <v>7.4599999999998709E-2</v>
      </c>
      <c r="N284" s="72">
        <v>6278367.1679999996</v>
      </c>
      <c r="O284" s="79">
        <v>100.63467</v>
      </c>
      <c r="P284" s="126" t="s">
        <v>4666</v>
      </c>
      <c r="Q284" s="72">
        <v>22916.161712389003</v>
      </c>
      <c r="R284" s="73">
        <v>6.2783671679999993E-3</v>
      </c>
      <c r="S284" s="73">
        <f t="shared" si="4"/>
        <v>3.4670784538717902E-3</v>
      </c>
      <c r="T284" s="73">
        <f>Q284/'סכום נכסי הקרן'!$C$41</f>
        <v>1.9015872174597235E-4</v>
      </c>
    </row>
    <row r="285" spans="1:20">
      <c r="A285" s="69" t="s">
        <v>971</v>
      </c>
      <c r="B285" s="54" t="s">
        <v>972</v>
      </c>
      <c r="C285" s="70" t="s">
        <v>29</v>
      </c>
      <c r="D285" s="70" t="s">
        <v>825</v>
      </c>
      <c r="E285" s="126" t="s">
        <v>4666</v>
      </c>
      <c r="F285" s="70" t="s">
        <v>973</v>
      </c>
      <c r="G285" s="54" t="s">
        <v>952</v>
      </c>
      <c r="H285" s="54" t="s">
        <v>827</v>
      </c>
      <c r="I285" s="126" t="s">
        <v>4666</v>
      </c>
      <c r="J285" s="72">
        <v>6.5700000000000456</v>
      </c>
      <c r="K285" s="70" t="s">
        <v>140</v>
      </c>
      <c r="L285" s="71">
        <v>5.1249999999999997E-2</v>
      </c>
      <c r="M285" s="71">
        <v>5.8300000000000136E-2</v>
      </c>
      <c r="N285" s="72">
        <v>5624370.5880000005</v>
      </c>
      <c r="O285" s="79">
        <v>96.784880000000001</v>
      </c>
      <c r="P285" s="126" t="s">
        <v>4666</v>
      </c>
      <c r="Q285" s="72">
        <v>19743.719741837001</v>
      </c>
      <c r="R285" s="73">
        <v>1.1248741176000001E-2</v>
      </c>
      <c r="S285" s="73">
        <f t="shared" si="4"/>
        <v>2.9871069237218245E-3</v>
      </c>
      <c r="T285" s="73">
        <f>Q285/'סכום נכסי הקרן'!$C$41</f>
        <v>1.6383374125819274E-4</v>
      </c>
    </row>
    <row r="286" spans="1:20">
      <c r="A286" s="69" t="s">
        <v>974</v>
      </c>
      <c r="B286" s="54" t="s">
        <v>975</v>
      </c>
      <c r="C286" s="70" t="s">
        <v>29</v>
      </c>
      <c r="D286" s="70" t="s">
        <v>825</v>
      </c>
      <c r="E286" s="126" t="s">
        <v>4666</v>
      </c>
      <c r="F286" s="70" t="s">
        <v>4538</v>
      </c>
      <c r="G286" s="54" t="s">
        <v>952</v>
      </c>
      <c r="H286" s="54" t="s">
        <v>827</v>
      </c>
      <c r="I286" s="126" t="s">
        <v>4666</v>
      </c>
      <c r="J286" s="72">
        <v>6.960000000000222</v>
      </c>
      <c r="K286" s="70" t="s">
        <v>140</v>
      </c>
      <c r="L286" s="71">
        <v>6.4000000000000001E-2</v>
      </c>
      <c r="M286" s="71">
        <v>5.7900000000001978E-2</v>
      </c>
      <c r="N286" s="72">
        <v>6539965.8000000007</v>
      </c>
      <c r="O286" s="79">
        <v>105.33633</v>
      </c>
      <c r="P286" s="126" t="s">
        <v>4666</v>
      </c>
      <c r="Q286" s="72">
        <v>24986.258552013998</v>
      </c>
      <c r="R286" s="73">
        <v>5.2319726400000006E-3</v>
      </c>
      <c r="S286" s="73">
        <f t="shared" si="4"/>
        <v>3.7802717468922243E-3</v>
      </c>
      <c r="T286" s="73">
        <f>Q286/'סכום נכסי הקרן'!$C$41</f>
        <v>2.0733642252562128E-4</v>
      </c>
    </row>
    <row r="287" spans="1:20">
      <c r="A287" s="69" t="s">
        <v>976</v>
      </c>
      <c r="B287" s="54" t="s">
        <v>977</v>
      </c>
      <c r="C287" s="70" t="s">
        <v>29</v>
      </c>
      <c r="D287" s="70" t="s">
        <v>825</v>
      </c>
      <c r="E287" s="126" t="s">
        <v>4666</v>
      </c>
      <c r="F287" s="70" t="s">
        <v>830</v>
      </c>
      <c r="G287" s="54" t="s">
        <v>960</v>
      </c>
      <c r="H287" s="54" t="s">
        <v>860</v>
      </c>
      <c r="I287" s="126" t="s">
        <v>4666</v>
      </c>
      <c r="J287" s="72">
        <v>3.9400000000000004</v>
      </c>
      <c r="K287" s="70" t="s">
        <v>140</v>
      </c>
      <c r="L287" s="71">
        <v>7.6249999999999998E-2</v>
      </c>
      <c r="M287" s="71">
        <v>8.2700000000000398E-2</v>
      </c>
      <c r="N287" s="72">
        <v>7847958.9600000009</v>
      </c>
      <c r="O287" s="79">
        <v>99.136600000000001</v>
      </c>
      <c r="P287" s="126" t="s">
        <v>4666</v>
      </c>
      <c r="Q287" s="72">
        <v>28218.783460432995</v>
      </c>
      <c r="R287" s="73">
        <v>1.5695917920000003E-2</v>
      </c>
      <c r="S287" s="73">
        <f t="shared" si="4"/>
        <v>4.2693334668365548E-3</v>
      </c>
      <c r="T287" s="73">
        <f>Q287/'סכום נכסי הקרן'!$C$41</f>
        <v>2.3415997231165093E-4</v>
      </c>
    </row>
    <row r="288" spans="1:20">
      <c r="A288" s="69" t="s">
        <v>978</v>
      </c>
      <c r="B288" s="54" t="s">
        <v>979</v>
      </c>
      <c r="C288" s="70" t="s">
        <v>29</v>
      </c>
      <c r="D288" s="70" t="s">
        <v>825</v>
      </c>
      <c r="E288" s="126" t="s">
        <v>4666</v>
      </c>
      <c r="F288" s="70" t="s">
        <v>4541</v>
      </c>
      <c r="G288" s="54" t="s">
        <v>960</v>
      </c>
      <c r="H288" s="54" t="s">
        <v>860</v>
      </c>
      <c r="I288" s="126" t="s">
        <v>4666</v>
      </c>
      <c r="J288" s="72">
        <v>2.9200000000000954</v>
      </c>
      <c r="K288" s="70" t="s">
        <v>140</v>
      </c>
      <c r="L288" s="71">
        <v>5.2999999999999999E-2</v>
      </c>
      <c r="M288" s="71">
        <v>9.1900000000003798E-2</v>
      </c>
      <c r="N288" s="72">
        <v>8096477.6604000004</v>
      </c>
      <c r="O288" s="79">
        <v>90.461830000000006</v>
      </c>
      <c r="P288" s="126" t="s">
        <v>4666</v>
      </c>
      <c r="Q288" s="72">
        <v>26564.953657257007</v>
      </c>
      <c r="R288" s="73">
        <v>5.3976517735999999E-3</v>
      </c>
      <c r="S288" s="73">
        <f t="shared" si="4"/>
        <v>4.019118891248943E-3</v>
      </c>
      <c r="T288" s="73">
        <f>Q288/'סכום נכסי הקרן'!$C$41</f>
        <v>2.2043646288173982E-4</v>
      </c>
    </row>
    <row r="289" spans="1:20">
      <c r="A289" s="69" t="s">
        <v>980</v>
      </c>
      <c r="B289" s="54" t="s">
        <v>981</v>
      </c>
      <c r="C289" s="70" t="s">
        <v>29</v>
      </c>
      <c r="D289" s="70" t="s">
        <v>825</v>
      </c>
      <c r="E289" s="126" t="s">
        <v>4666</v>
      </c>
      <c r="F289" s="70" t="s">
        <v>4545</v>
      </c>
      <c r="G289" s="54" t="s">
        <v>952</v>
      </c>
      <c r="H289" s="54" t="s">
        <v>315</v>
      </c>
      <c r="I289" s="126" t="s">
        <v>4666</v>
      </c>
      <c r="J289" s="72">
        <v>6.1700000000006874</v>
      </c>
      <c r="K289" s="70" t="s">
        <v>140</v>
      </c>
      <c r="L289" s="71">
        <v>4.1250000000000002E-2</v>
      </c>
      <c r="M289" s="71">
        <v>6.6600000000008514E-2</v>
      </c>
      <c r="N289" s="72">
        <v>2746785.6359999995</v>
      </c>
      <c r="O289" s="79">
        <v>85.646919999999994</v>
      </c>
      <c r="P289" s="126" t="s">
        <v>4666</v>
      </c>
      <c r="Q289" s="72">
        <v>8532.6524416889988</v>
      </c>
      <c r="R289" s="73">
        <v>2.7467856359999995E-3</v>
      </c>
      <c r="S289" s="73">
        <f t="shared" si="4"/>
        <v>1.290939373104659E-3</v>
      </c>
      <c r="T289" s="73">
        <f>Q289/'סכום נכסי הקרן'!$C$41</f>
        <v>7.0804103312686851E-5</v>
      </c>
    </row>
    <row r="290" spans="1:20">
      <c r="A290" s="69" t="s">
        <v>982</v>
      </c>
      <c r="B290" s="54" t="s">
        <v>983</v>
      </c>
      <c r="C290" s="70" t="s">
        <v>29</v>
      </c>
      <c r="D290" s="70" t="s">
        <v>825</v>
      </c>
      <c r="E290" s="126" t="s">
        <v>4666</v>
      </c>
      <c r="F290" s="70" t="s">
        <v>4545</v>
      </c>
      <c r="G290" s="54" t="s">
        <v>952</v>
      </c>
      <c r="H290" s="54" t="s">
        <v>315</v>
      </c>
      <c r="I290" s="126" t="s">
        <v>4666</v>
      </c>
      <c r="J290" s="72">
        <v>0.50000000000005873</v>
      </c>
      <c r="K290" s="70" t="s">
        <v>140</v>
      </c>
      <c r="L290" s="71">
        <v>6.25E-2</v>
      </c>
      <c r="M290" s="71">
        <v>6.6400000000005205E-2</v>
      </c>
      <c r="N290" s="72">
        <v>6983113.8826080002</v>
      </c>
      <c r="O290" s="79">
        <v>100.89442</v>
      </c>
      <c r="P290" s="126" t="s">
        <v>4666</v>
      </c>
      <c r="Q290" s="72">
        <v>25554.289711822999</v>
      </c>
      <c r="R290" s="73">
        <v>7.1548884443806918E-3</v>
      </c>
      <c r="S290" s="73">
        <f t="shared" si="4"/>
        <v>3.8662114701329135E-3</v>
      </c>
      <c r="T290" s="73">
        <f>Q290/'סכום נכסי הקרן'!$C$41</f>
        <v>2.120499552985536E-4</v>
      </c>
    </row>
    <row r="291" spans="1:20">
      <c r="A291" s="69" t="s">
        <v>984</v>
      </c>
      <c r="B291" s="54" t="s">
        <v>985</v>
      </c>
      <c r="C291" s="70" t="s">
        <v>29</v>
      </c>
      <c r="D291" s="70" t="s">
        <v>825</v>
      </c>
      <c r="E291" s="126" t="s">
        <v>4666</v>
      </c>
      <c r="F291" s="70" t="s">
        <v>4545</v>
      </c>
      <c r="G291" s="54" t="s">
        <v>952</v>
      </c>
      <c r="H291" s="54" t="s">
        <v>315</v>
      </c>
      <c r="I291" s="126" t="s">
        <v>4666</v>
      </c>
      <c r="J291" s="72">
        <v>4.6600000000006014</v>
      </c>
      <c r="K291" s="70" t="s">
        <v>142</v>
      </c>
      <c r="L291" s="71">
        <v>6.5000000000000002E-2</v>
      </c>
      <c r="M291" s="71">
        <v>4.970000000000771E-2</v>
      </c>
      <c r="N291" s="72">
        <v>3139183.5839999998</v>
      </c>
      <c r="O291" s="79">
        <v>108.95943</v>
      </c>
      <c r="P291" s="126" t="s">
        <v>4666</v>
      </c>
      <c r="Q291" s="72">
        <v>13721.422750386</v>
      </c>
      <c r="R291" s="73">
        <v>4.1855781120000001E-3</v>
      </c>
      <c r="S291" s="73">
        <f t="shared" si="4"/>
        <v>2.0759693430078348E-3</v>
      </c>
      <c r="T291" s="73">
        <f>Q291/'סכום נכסי הקרן'!$C$41</f>
        <v>1.1386061258848974E-4</v>
      </c>
    </row>
    <row r="292" spans="1:20">
      <c r="A292" s="69" t="s">
        <v>986</v>
      </c>
      <c r="B292" s="54" t="s">
        <v>987</v>
      </c>
      <c r="C292" s="70" t="s">
        <v>29</v>
      </c>
      <c r="D292" s="70" t="s">
        <v>825</v>
      </c>
      <c r="E292" s="126" t="s">
        <v>4666</v>
      </c>
      <c r="F292" s="70" t="s">
        <v>4538</v>
      </c>
      <c r="G292" s="54" t="s">
        <v>952</v>
      </c>
      <c r="H292" s="54" t="s">
        <v>827</v>
      </c>
      <c r="I292" s="126" t="s">
        <v>4666</v>
      </c>
      <c r="J292" s="72">
        <v>2.349999999999608</v>
      </c>
      <c r="K292" s="70" t="s">
        <v>142</v>
      </c>
      <c r="L292" s="71">
        <v>5.7500000000000002E-2</v>
      </c>
      <c r="M292" s="71">
        <v>4.2599999999992831E-2</v>
      </c>
      <c r="N292" s="72">
        <v>2380547.5512000006</v>
      </c>
      <c r="O292" s="79">
        <v>105.49755999999999</v>
      </c>
      <c r="P292" s="126" t="s">
        <v>4666</v>
      </c>
      <c r="Q292" s="72">
        <v>10074.810539497001</v>
      </c>
      <c r="R292" s="73">
        <v>3.6623808480000008E-3</v>
      </c>
      <c r="S292" s="73">
        <f t="shared" si="4"/>
        <v>1.5242586863683386E-3</v>
      </c>
      <c r="T292" s="73">
        <f>Q292/'סכום נכסי הקרן'!$C$41</f>
        <v>8.3600958924454923E-5</v>
      </c>
    </row>
    <row r="293" spans="1:20">
      <c r="A293" s="69" t="s">
        <v>988</v>
      </c>
      <c r="B293" s="54" t="s">
        <v>989</v>
      </c>
      <c r="C293" s="70" t="s">
        <v>29</v>
      </c>
      <c r="D293" s="70" t="s">
        <v>825</v>
      </c>
      <c r="E293" s="126" t="s">
        <v>4666</v>
      </c>
      <c r="F293" s="70" t="s">
        <v>4538</v>
      </c>
      <c r="G293" s="54" t="s">
        <v>952</v>
      </c>
      <c r="H293" s="54" t="s">
        <v>827</v>
      </c>
      <c r="I293" s="126" t="s">
        <v>4666</v>
      </c>
      <c r="J293" s="72">
        <v>4.3500000000001124</v>
      </c>
      <c r="K293" s="70" t="s">
        <v>142</v>
      </c>
      <c r="L293" s="71">
        <v>6.1249999999999999E-2</v>
      </c>
      <c r="M293" s="71">
        <v>4.6300000000001319E-2</v>
      </c>
      <c r="N293" s="72">
        <v>5231972.6399999987</v>
      </c>
      <c r="O293" s="79">
        <v>107.98211000000001</v>
      </c>
      <c r="P293" s="126" t="s">
        <v>4666</v>
      </c>
      <c r="Q293" s="72">
        <v>22663.913520627</v>
      </c>
      <c r="R293" s="73">
        <v>8.0491886769230754E-3</v>
      </c>
      <c r="S293" s="73">
        <f t="shared" si="4"/>
        <v>3.4289148084209312E-3</v>
      </c>
      <c r="T293" s="73">
        <f>Q293/'סכום נכסי הקרן'!$C$41</f>
        <v>1.8806556171724627E-4</v>
      </c>
    </row>
    <row r="294" spans="1:20">
      <c r="A294" s="69" t="s">
        <v>990</v>
      </c>
      <c r="B294" s="54" t="s">
        <v>991</v>
      </c>
      <c r="C294" s="70" t="s">
        <v>29</v>
      </c>
      <c r="D294" s="70" t="s">
        <v>825</v>
      </c>
      <c r="E294" s="126" t="s">
        <v>4666</v>
      </c>
      <c r="F294" s="70" t="s">
        <v>992</v>
      </c>
      <c r="G294" s="54" t="s">
        <v>993</v>
      </c>
      <c r="H294" s="54" t="s">
        <v>315</v>
      </c>
      <c r="I294" s="126" t="s">
        <v>4666</v>
      </c>
      <c r="J294" s="72">
        <v>4.3399999999998728</v>
      </c>
      <c r="K294" s="70" t="s">
        <v>142</v>
      </c>
      <c r="L294" s="71">
        <v>7.2499999999999995E-2</v>
      </c>
      <c r="M294" s="71">
        <v>5.1900000000000925E-2</v>
      </c>
      <c r="N294" s="72">
        <v>5231972.6399999987</v>
      </c>
      <c r="O294" s="79">
        <v>110.17251</v>
      </c>
      <c r="P294" s="126" t="s">
        <v>4666</v>
      </c>
      <c r="Q294" s="72">
        <v>23123.646611193995</v>
      </c>
      <c r="R294" s="73">
        <v>1.0463945279999998E-2</v>
      </c>
      <c r="S294" s="73">
        <f t="shared" si="4"/>
        <v>3.4984696803423928E-3</v>
      </c>
      <c r="T294" s="73">
        <f>Q294/'סכום נכסי הקרן'!$C$41</f>
        <v>1.9188043516524096E-4</v>
      </c>
    </row>
    <row r="295" spans="1:20">
      <c r="A295" s="69" t="s">
        <v>994</v>
      </c>
      <c r="B295" s="54" t="s">
        <v>995</v>
      </c>
      <c r="C295" s="70" t="s">
        <v>29</v>
      </c>
      <c r="D295" s="70" t="s">
        <v>825</v>
      </c>
      <c r="E295" s="126" t="s">
        <v>4666</v>
      </c>
      <c r="F295" s="70" t="s">
        <v>4538</v>
      </c>
      <c r="G295" s="54" t="s">
        <v>996</v>
      </c>
      <c r="H295" s="54" t="s">
        <v>860</v>
      </c>
      <c r="I295" s="126" t="s">
        <v>4666</v>
      </c>
      <c r="J295" s="72">
        <v>6.1099999999995696</v>
      </c>
      <c r="K295" s="70" t="s">
        <v>140</v>
      </c>
      <c r="L295" s="71">
        <v>3.7499999999999999E-2</v>
      </c>
      <c r="M295" s="71">
        <v>5.759999999999614E-2</v>
      </c>
      <c r="N295" s="72">
        <v>8371156.2240000013</v>
      </c>
      <c r="O295" s="79">
        <v>89.758499999999998</v>
      </c>
      <c r="P295" s="126" t="s">
        <v>4666</v>
      </c>
      <c r="Q295" s="72">
        <v>27252.640588552003</v>
      </c>
      <c r="R295" s="73">
        <v>8.371156224000002E-3</v>
      </c>
      <c r="S295" s="73">
        <f t="shared" si="4"/>
        <v>4.123161818351046E-3</v>
      </c>
      <c r="T295" s="73">
        <f>Q295/'סכום נכסי הקרן'!$C$41</f>
        <v>2.2614290139695459E-4</v>
      </c>
    </row>
    <row r="296" spans="1:20">
      <c r="A296" s="69" t="s">
        <v>997</v>
      </c>
      <c r="B296" s="54" t="s">
        <v>998</v>
      </c>
      <c r="C296" s="70" t="s">
        <v>29</v>
      </c>
      <c r="D296" s="70" t="s">
        <v>825</v>
      </c>
      <c r="E296" s="126" t="s">
        <v>4666</v>
      </c>
      <c r="F296" s="70" t="s">
        <v>4547</v>
      </c>
      <c r="G296" s="54" t="s">
        <v>993</v>
      </c>
      <c r="H296" s="54" t="s">
        <v>827</v>
      </c>
      <c r="I296" s="126" t="s">
        <v>4666</v>
      </c>
      <c r="J296" s="72">
        <v>6.1900000000004605</v>
      </c>
      <c r="K296" s="70" t="s">
        <v>140</v>
      </c>
      <c r="L296" s="71">
        <v>0.04</v>
      </c>
      <c r="M296" s="71">
        <v>5.6100000000003813E-2</v>
      </c>
      <c r="N296" s="72">
        <v>7847958.9600000009</v>
      </c>
      <c r="O296" s="79">
        <v>91.413669999999996</v>
      </c>
      <c r="P296" s="126" t="s">
        <v>4666</v>
      </c>
      <c r="Q296" s="72">
        <v>26020.486247973993</v>
      </c>
      <c r="R296" s="73">
        <v>1.5695917920000003E-2</v>
      </c>
      <c r="S296" s="73">
        <f t="shared" si="4"/>
        <v>3.9367442227834131E-3</v>
      </c>
      <c r="T296" s="73">
        <f>Q296/'סכום נכסי הקרן'!$C$41</f>
        <v>2.1591846253416741E-4</v>
      </c>
    </row>
    <row r="297" spans="1:20">
      <c r="A297" s="69" t="s">
        <v>999</v>
      </c>
      <c r="B297" s="54" t="s">
        <v>1000</v>
      </c>
      <c r="C297" s="70" t="s">
        <v>29</v>
      </c>
      <c r="D297" s="70" t="s">
        <v>825</v>
      </c>
      <c r="E297" s="126" t="s">
        <v>4666</v>
      </c>
      <c r="F297" s="70" t="s">
        <v>4539</v>
      </c>
      <c r="G297" s="54" t="s">
        <v>993</v>
      </c>
      <c r="H297" s="54" t="s">
        <v>827</v>
      </c>
      <c r="I297" s="126" t="s">
        <v>4666</v>
      </c>
      <c r="J297" s="72">
        <v>5.3599999999998618</v>
      </c>
      <c r="K297" s="70" t="s">
        <v>140</v>
      </c>
      <c r="L297" s="71">
        <v>3.7499999999999999E-2</v>
      </c>
      <c r="M297" s="71">
        <v>5.5699999999999174E-2</v>
      </c>
      <c r="N297" s="72">
        <v>4970374.0080000004</v>
      </c>
      <c r="O297" s="79">
        <v>91.905079999999998</v>
      </c>
      <c r="P297" s="126" t="s">
        <v>4666</v>
      </c>
      <c r="Q297" s="72">
        <v>16568.231656648004</v>
      </c>
      <c r="R297" s="73">
        <v>1.2425935020000001E-2</v>
      </c>
      <c r="S297" s="73">
        <f t="shared" si="4"/>
        <v>2.5066745346130808E-3</v>
      </c>
      <c r="T297" s="73">
        <f>Q297/'סכום נכסי הקרן'!$C$41</f>
        <v>1.3748348405640963E-4</v>
      </c>
    </row>
    <row r="298" spans="1:20">
      <c r="A298" s="69" t="s">
        <v>1001</v>
      </c>
      <c r="B298" s="54" t="s">
        <v>1002</v>
      </c>
      <c r="C298" s="70" t="s">
        <v>29</v>
      </c>
      <c r="D298" s="70" t="s">
        <v>825</v>
      </c>
      <c r="E298" s="126" t="s">
        <v>4666</v>
      </c>
      <c r="F298" s="70" t="s">
        <v>4541</v>
      </c>
      <c r="G298" s="54" t="s">
        <v>996</v>
      </c>
      <c r="H298" s="54" t="s">
        <v>860</v>
      </c>
      <c r="I298" s="126" t="s">
        <v>4666</v>
      </c>
      <c r="J298" s="72">
        <v>4.0200000000003415</v>
      </c>
      <c r="K298" s="70" t="s">
        <v>140</v>
      </c>
      <c r="L298" s="71">
        <v>5.1249999999999997E-2</v>
      </c>
      <c r="M298" s="71">
        <v>5.9700000000002536E-2</v>
      </c>
      <c r="N298" s="72">
        <v>5406458.9275440006</v>
      </c>
      <c r="O298" s="79">
        <v>96.576539999999994</v>
      </c>
      <c r="P298" s="126" t="s">
        <v>4666</v>
      </c>
      <c r="Q298" s="72">
        <v>18937.912834926999</v>
      </c>
      <c r="R298" s="73">
        <v>9.8299253228072737E-3</v>
      </c>
      <c r="S298" s="73">
        <f t="shared" si="4"/>
        <v>2.8651931495046372E-3</v>
      </c>
      <c r="T298" s="73">
        <f>Q298/'סכום נכסי הקרן'!$C$41</f>
        <v>1.5714714106243477E-4</v>
      </c>
    </row>
    <row r="299" spans="1:20">
      <c r="A299" s="69" t="s">
        <v>1003</v>
      </c>
      <c r="B299" s="54" t="s">
        <v>1004</v>
      </c>
      <c r="C299" s="70" t="s">
        <v>29</v>
      </c>
      <c r="D299" s="70" t="s">
        <v>825</v>
      </c>
      <c r="E299" s="126" t="s">
        <v>4666</v>
      </c>
      <c r="F299" s="70" t="s">
        <v>830</v>
      </c>
      <c r="G299" s="54" t="s">
        <v>993</v>
      </c>
      <c r="H299" s="54" t="s">
        <v>827</v>
      </c>
      <c r="I299" s="126" t="s">
        <v>4666</v>
      </c>
      <c r="J299" s="72">
        <v>4.4599999999999733</v>
      </c>
      <c r="K299" s="70" t="s">
        <v>142</v>
      </c>
      <c r="L299" s="71">
        <v>7.8750000000000001E-2</v>
      </c>
      <c r="M299" s="71">
        <v>7.1399999999998479E-2</v>
      </c>
      <c r="N299" s="72">
        <v>7795639.2335999999</v>
      </c>
      <c r="O299" s="79">
        <v>106.47931</v>
      </c>
      <c r="P299" s="126" t="s">
        <v>4666</v>
      </c>
      <c r="Q299" s="72">
        <v>33299.260016264998</v>
      </c>
      <c r="R299" s="73">
        <v>7.7956392335999996E-3</v>
      </c>
      <c r="S299" s="73">
        <f t="shared" si="4"/>
        <v>5.0379792384625749E-3</v>
      </c>
      <c r="T299" s="73">
        <f>Q299/'סכום נכסי הקרן'!$C$41</f>
        <v>2.7631785807989017E-4</v>
      </c>
    </row>
    <row r="300" spans="1:20">
      <c r="A300" s="69" t="s">
        <v>1005</v>
      </c>
      <c r="B300" s="54" t="s">
        <v>1006</v>
      </c>
      <c r="C300" s="70" t="s">
        <v>29</v>
      </c>
      <c r="D300" s="70" t="s">
        <v>825</v>
      </c>
      <c r="E300" s="126" t="s">
        <v>4666</v>
      </c>
      <c r="F300" s="70" t="s">
        <v>4545</v>
      </c>
      <c r="G300" s="54" t="s">
        <v>993</v>
      </c>
      <c r="H300" s="54" t="s">
        <v>827</v>
      </c>
      <c r="I300" s="126" t="s">
        <v>4666</v>
      </c>
      <c r="J300" s="72">
        <v>5.7799999999988794</v>
      </c>
      <c r="K300" s="70" t="s">
        <v>142</v>
      </c>
      <c r="L300" s="71">
        <v>6.1349999999999995E-2</v>
      </c>
      <c r="M300" s="71">
        <v>4.9699999999990058E-2</v>
      </c>
      <c r="N300" s="72">
        <v>2615986.3199999994</v>
      </c>
      <c r="O300" s="79">
        <v>108.23022</v>
      </c>
      <c r="P300" s="126" t="s">
        <v>4666</v>
      </c>
      <c r="Q300" s="72">
        <v>11357.993421024001</v>
      </c>
      <c r="R300" s="73">
        <v>2.6159863199999994E-3</v>
      </c>
      <c r="S300" s="73">
        <f t="shared" si="4"/>
        <v>1.7183965955328651E-3</v>
      </c>
      <c r="T300" s="73">
        <f>Q300/'סכום נכסי הקרן'!$C$41</f>
        <v>9.4248833537138044E-5</v>
      </c>
    </row>
    <row r="301" spans="1:20">
      <c r="A301" s="69" t="s">
        <v>1007</v>
      </c>
      <c r="B301" s="54" t="s">
        <v>1008</v>
      </c>
      <c r="C301" s="70" t="s">
        <v>29</v>
      </c>
      <c r="D301" s="70" t="s">
        <v>825</v>
      </c>
      <c r="E301" s="126" t="s">
        <v>4666</v>
      </c>
      <c r="F301" s="70" t="s">
        <v>4545</v>
      </c>
      <c r="G301" s="54" t="s">
        <v>993</v>
      </c>
      <c r="H301" s="54" t="s">
        <v>827</v>
      </c>
      <c r="I301" s="126" t="s">
        <v>4666</v>
      </c>
      <c r="J301" s="72">
        <v>4.100000000000251</v>
      </c>
      <c r="K301" s="70" t="s">
        <v>142</v>
      </c>
      <c r="L301" s="71">
        <v>7.1249999999999994E-2</v>
      </c>
      <c r="M301" s="71">
        <v>5.1200000000003902E-2</v>
      </c>
      <c r="N301" s="72">
        <v>7847958.9600000009</v>
      </c>
      <c r="O301" s="79">
        <v>108.44175</v>
      </c>
      <c r="P301" s="126" t="s">
        <v>4666</v>
      </c>
      <c r="Q301" s="72">
        <v>34140.578814514003</v>
      </c>
      <c r="R301" s="73">
        <v>1.0463945280000001E-2</v>
      </c>
      <c r="S301" s="73">
        <f t="shared" si="4"/>
        <v>5.1652657498275859E-3</v>
      </c>
      <c r="T301" s="73">
        <f>Q301/'סכום נכסי הקרן'!$C$41</f>
        <v>2.8329913658821024E-4</v>
      </c>
    </row>
    <row r="302" spans="1:20">
      <c r="A302" s="69" t="s">
        <v>1009</v>
      </c>
      <c r="B302" s="54" t="s">
        <v>1010</v>
      </c>
      <c r="C302" s="70" t="s">
        <v>29</v>
      </c>
      <c r="D302" s="70" t="s">
        <v>825</v>
      </c>
      <c r="E302" s="126" t="s">
        <v>4666</v>
      </c>
      <c r="F302" s="70" t="s">
        <v>4543</v>
      </c>
      <c r="G302" s="54" t="s">
        <v>846</v>
      </c>
      <c r="H302" s="54" t="s">
        <v>827</v>
      </c>
      <c r="I302" s="126" t="s">
        <v>4666</v>
      </c>
      <c r="J302" s="72">
        <v>3.9700000000002711</v>
      </c>
      <c r="K302" s="70" t="s">
        <v>140</v>
      </c>
      <c r="L302" s="71">
        <v>4.6249999999999999E-2</v>
      </c>
      <c r="M302" s="71">
        <v>5.7700000000002624E-2</v>
      </c>
      <c r="N302" s="72">
        <v>6540750.595896</v>
      </c>
      <c r="O302" s="79">
        <v>95.765129999999999</v>
      </c>
      <c r="P302" s="126" t="s">
        <v>4666</v>
      </c>
      <c r="Q302" s="72">
        <v>22718.650214339003</v>
      </c>
      <c r="R302" s="73">
        <v>1.189227381072E-2</v>
      </c>
      <c r="S302" s="73">
        <f t="shared" si="4"/>
        <v>3.4371961433925929E-3</v>
      </c>
      <c r="T302" s="73">
        <f>Q302/'סכום נכסי הקרן'!$C$41</f>
        <v>1.8851976778541378E-4</v>
      </c>
    </row>
    <row r="303" spans="1:20">
      <c r="A303" s="69" t="s">
        <v>1011</v>
      </c>
      <c r="B303" s="54" t="s">
        <v>1012</v>
      </c>
      <c r="C303" s="70" t="s">
        <v>29</v>
      </c>
      <c r="D303" s="70" t="s">
        <v>825</v>
      </c>
      <c r="E303" s="126" t="s">
        <v>4666</v>
      </c>
      <c r="F303" s="70" t="s">
        <v>830</v>
      </c>
      <c r="G303" s="54" t="s">
        <v>846</v>
      </c>
      <c r="H303" s="54" t="s">
        <v>827</v>
      </c>
      <c r="I303" s="126" t="s">
        <v>4666</v>
      </c>
      <c r="J303" s="72">
        <v>3.5300000000002458</v>
      </c>
      <c r="K303" s="70" t="s">
        <v>143</v>
      </c>
      <c r="L303" s="71">
        <v>8.8749999999999996E-2</v>
      </c>
      <c r="M303" s="71">
        <v>8.8900000000005072E-2</v>
      </c>
      <c r="N303" s="72">
        <v>5310452.2296000011</v>
      </c>
      <c r="O303" s="79">
        <v>99.901110000000003</v>
      </c>
      <c r="P303" s="126" t="s">
        <v>4666</v>
      </c>
      <c r="Q303" s="72">
        <v>24514.801999848998</v>
      </c>
      <c r="R303" s="73">
        <v>4.2483617836800011E-3</v>
      </c>
      <c r="S303" s="73">
        <f t="shared" si="4"/>
        <v>3.7089431852219573E-3</v>
      </c>
      <c r="T303" s="73">
        <f>Q303/'סכום נכסי הקרן'!$C$41</f>
        <v>2.0342426758258858E-4</v>
      </c>
    </row>
    <row r="304" spans="1:20">
      <c r="A304" s="69" t="s">
        <v>1013</v>
      </c>
      <c r="B304" s="54" t="s">
        <v>1014</v>
      </c>
      <c r="C304" s="70" t="s">
        <v>29</v>
      </c>
      <c r="D304" s="70" t="s">
        <v>825</v>
      </c>
      <c r="E304" s="126" t="s">
        <v>4666</v>
      </c>
      <c r="F304" s="70" t="s">
        <v>4547</v>
      </c>
      <c r="G304" s="54" t="s">
        <v>1015</v>
      </c>
      <c r="H304" s="54" t="s">
        <v>860</v>
      </c>
      <c r="I304" s="126" t="s">
        <v>4666</v>
      </c>
      <c r="J304" s="72">
        <v>3.5700000000000034</v>
      </c>
      <c r="K304" s="70" t="s">
        <v>140</v>
      </c>
      <c r="L304" s="71">
        <v>6.3750000000000001E-2</v>
      </c>
      <c r="M304" s="71">
        <v>5.8599999999998487E-2</v>
      </c>
      <c r="N304" s="72">
        <v>7324761.6960000005</v>
      </c>
      <c r="O304" s="79">
        <v>104.10454</v>
      </c>
      <c r="P304" s="126" t="s">
        <v>4666</v>
      </c>
      <c r="Q304" s="72">
        <v>27657.360593369998</v>
      </c>
      <c r="R304" s="73">
        <v>1.4649523392000001E-2</v>
      </c>
      <c r="S304" s="73">
        <f t="shared" si="4"/>
        <v>4.1843935388357536E-3</v>
      </c>
      <c r="T304" s="73">
        <f>Q304/'סכום נכסי הקרן'!$C$41</f>
        <v>2.2950127527069134E-4</v>
      </c>
    </row>
    <row r="305" spans="1:20">
      <c r="A305" s="69" t="s">
        <v>1016</v>
      </c>
      <c r="B305" s="54" t="s">
        <v>1017</v>
      </c>
      <c r="C305" s="70" t="s">
        <v>29</v>
      </c>
      <c r="D305" s="70" t="s">
        <v>825</v>
      </c>
      <c r="E305" s="126" t="s">
        <v>4666</v>
      </c>
      <c r="F305" s="70" t="s">
        <v>4541</v>
      </c>
      <c r="G305" s="54" t="s">
        <v>846</v>
      </c>
      <c r="H305" s="54" t="s">
        <v>827</v>
      </c>
      <c r="I305" s="126" t="s">
        <v>4666</v>
      </c>
      <c r="J305" s="72">
        <v>6.4899999999994806</v>
      </c>
      <c r="K305" s="70" t="s">
        <v>140</v>
      </c>
      <c r="L305" s="71">
        <v>8.5000000000000006E-2</v>
      </c>
      <c r="M305" s="71">
        <v>9.1799999999993165E-2</v>
      </c>
      <c r="N305" s="72">
        <v>10463945.279999997</v>
      </c>
      <c r="O305" s="79">
        <v>99.108279999999993</v>
      </c>
      <c r="P305" s="126" t="s">
        <v>4666</v>
      </c>
      <c r="Q305" s="72">
        <v>37614.296607399003</v>
      </c>
      <c r="R305" s="73">
        <v>1.3951927039999996E-2</v>
      </c>
      <c r="S305" s="73">
        <f t="shared" si="4"/>
        <v>5.690818513230873E-3</v>
      </c>
      <c r="T305" s="73">
        <f>Q305/'סכום נכסי הקרן'!$C$41</f>
        <v>3.1212410926433423E-4</v>
      </c>
    </row>
    <row r="306" spans="1:20">
      <c r="A306" s="69" t="s">
        <v>1018</v>
      </c>
      <c r="B306" s="54" t="s">
        <v>1019</v>
      </c>
      <c r="C306" s="70" t="s">
        <v>29</v>
      </c>
      <c r="D306" s="70" t="s">
        <v>825</v>
      </c>
      <c r="E306" s="126" t="s">
        <v>4666</v>
      </c>
      <c r="F306" s="70" t="s">
        <v>830</v>
      </c>
      <c r="G306" s="54" t="s">
        <v>846</v>
      </c>
      <c r="H306" s="54" t="s">
        <v>827</v>
      </c>
      <c r="I306" s="126" t="s">
        <v>4666</v>
      </c>
      <c r="J306" s="72">
        <v>3.6000000000005534</v>
      </c>
      <c r="K306" s="70" t="s">
        <v>143</v>
      </c>
      <c r="L306" s="71">
        <v>8.5000000000000006E-2</v>
      </c>
      <c r="M306" s="71">
        <v>7.9600000000007234E-2</v>
      </c>
      <c r="N306" s="72">
        <v>2615986.3199999994</v>
      </c>
      <c r="O306" s="79">
        <v>101.61441000000001</v>
      </c>
      <c r="P306" s="126" t="s">
        <v>4666</v>
      </c>
      <c r="Q306" s="72">
        <v>12283.364066397</v>
      </c>
      <c r="R306" s="73">
        <v>3.4879817599999989E-3</v>
      </c>
      <c r="S306" s="73">
        <f t="shared" si="4"/>
        <v>1.8583996495645384E-3</v>
      </c>
      <c r="T306" s="73">
        <f>Q306/'סכום נכסי הקרן'!$C$41</f>
        <v>1.0192757578349962E-4</v>
      </c>
    </row>
    <row r="307" spans="1:20">
      <c r="A307" s="69" t="s">
        <v>1020</v>
      </c>
      <c r="B307" s="54" t="s">
        <v>1021</v>
      </c>
      <c r="C307" s="70" t="s">
        <v>29</v>
      </c>
      <c r="D307" s="70" t="s">
        <v>825</v>
      </c>
      <c r="E307" s="126" t="s">
        <v>4666</v>
      </c>
      <c r="F307" s="70" t="s">
        <v>830</v>
      </c>
      <c r="G307" s="54" t="s">
        <v>846</v>
      </c>
      <c r="H307" s="54" t="s">
        <v>827</v>
      </c>
      <c r="I307" s="126" t="s">
        <v>4666</v>
      </c>
      <c r="J307" s="72">
        <v>3.9400000000002153</v>
      </c>
      <c r="K307" s="70" t="s">
        <v>143</v>
      </c>
      <c r="L307" s="71">
        <v>8.5000000000000006E-2</v>
      </c>
      <c r="M307" s="71">
        <v>8.2000000000001308E-2</v>
      </c>
      <c r="N307" s="72">
        <v>2615986.3199999994</v>
      </c>
      <c r="O307" s="79">
        <v>100.90441</v>
      </c>
      <c r="P307" s="126" t="s">
        <v>4666</v>
      </c>
      <c r="Q307" s="72">
        <v>12197.537766977001</v>
      </c>
      <c r="R307" s="73">
        <v>3.4879817599999989E-3</v>
      </c>
      <c r="S307" s="73">
        <f t="shared" si="4"/>
        <v>1.8454146428592594E-3</v>
      </c>
      <c r="T307" s="73">
        <f>Q307/'סכום נכסי הקרן'!$C$41</f>
        <v>1.0121538760841483E-4</v>
      </c>
    </row>
    <row r="308" spans="1:20">
      <c r="A308" s="69" t="s">
        <v>1022</v>
      </c>
      <c r="B308" s="54" t="s">
        <v>1023</v>
      </c>
      <c r="C308" s="70" t="s">
        <v>29</v>
      </c>
      <c r="D308" s="70" t="s">
        <v>825</v>
      </c>
      <c r="E308" s="126" t="s">
        <v>4666</v>
      </c>
      <c r="F308" s="70" t="s">
        <v>4372</v>
      </c>
      <c r="G308" s="54" t="s">
        <v>1024</v>
      </c>
      <c r="H308" s="54" t="s">
        <v>860</v>
      </c>
      <c r="I308" s="126" t="s">
        <v>4666</v>
      </c>
      <c r="J308" s="72">
        <v>3.5000000000004037</v>
      </c>
      <c r="K308" s="70" t="s">
        <v>142</v>
      </c>
      <c r="L308" s="71">
        <v>2.6249999999999999E-2</v>
      </c>
      <c r="M308" s="71">
        <v>0.1004000000000069</v>
      </c>
      <c r="N308" s="72">
        <v>4721855.3076000009</v>
      </c>
      <c r="O308" s="79">
        <v>78.332139999999995</v>
      </c>
      <c r="P308" s="126" t="s">
        <v>4666</v>
      </c>
      <c r="Q308" s="72">
        <v>14837.826387994002</v>
      </c>
      <c r="R308" s="73">
        <v>1.973343296863116E-2</v>
      </c>
      <c r="S308" s="73">
        <f t="shared" si="4"/>
        <v>2.2448745482666296E-3</v>
      </c>
      <c r="T308" s="73">
        <f>Q308/'סכום נכסי הקרן'!$C$41</f>
        <v>1.2312455003772325E-4</v>
      </c>
    </row>
    <row r="309" spans="1:20">
      <c r="A309" s="69" t="s">
        <v>1025</v>
      </c>
      <c r="B309" s="54" t="s">
        <v>1026</v>
      </c>
      <c r="C309" s="70" t="s">
        <v>29</v>
      </c>
      <c r="D309" s="70" t="s">
        <v>825</v>
      </c>
      <c r="E309" s="126" t="s">
        <v>4666</v>
      </c>
      <c r="F309" s="70" t="s">
        <v>973</v>
      </c>
      <c r="G309" s="54" t="s">
        <v>1024</v>
      </c>
      <c r="H309" s="54" t="s">
        <v>860</v>
      </c>
      <c r="I309" s="126" t="s">
        <v>4666</v>
      </c>
      <c r="J309" s="72">
        <v>3.5800000000001022</v>
      </c>
      <c r="K309" s="70" t="s">
        <v>140</v>
      </c>
      <c r="L309" s="71">
        <v>7.3749999999999996E-2</v>
      </c>
      <c r="M309" s="71">
        <v>6.6200000000001383E-2</v>
      </c>
      <c r="N309" s="72">
        <v>7847958.9600000009</v>
      </c>
      <c r="O309" s="79">
        <v>104.84385</v>
      </c>
      <c r="P309" s="126" t="s">
        <v>4666</v>
      </c>
      <c r="Q309" s="72">
        <v>29843.326326224</v>
      </c>
      <c r="R309" s="73">
        <v>7.1345081454545463E-3</v>
      </c>
      <c r="S309" s="73">
        <f t="shared" si="4"/>
        <v>4.5151171036455981E-3</v>
      </c>
      <c r="T309" s="73">
        <f>Q309/'סכום נכסי הקרן'!$C$41</f>
        <v>2.476404582087873E-4</v>
      </c>
    </row>
    <row r="310" spans="1:20">
      <c r="A310" s="69" t="s">
        <v>1027</v>
      </c>
      <c r="B310" s="54" t="s">
        <v>1028</v>
      </c>
      <c r="C310" s="70" t="s">
        <v>29</v>
      </c>
      <c r="D310" s="70" t="s">
        <v>825</v>
      </c>
      <c r="E310" s="126" t="s">
        <v>4666</v>
      </c>
      <c r="F310" s="70" t="s">
        <v>4542</v>
      </c>
      <c r="G310" s="54" t="s">
        <v>1029</v>
      </c>
      <c r="H310" s="54" t="s">
        <v>827</v>
      </c>
      <c r="I310" s="126" t="s">
        <v>4666</v>
      </c>
      <c r="J310" s="72">
        <v>1.92999999999997</v>
      </c>
      <c r="K310" s="70" t="s">
        <v>143</v>
      </c>
      <c r="L310" s="71">
        <v>0.06</v>
      </c>
      <c r="M310" s="71">
        <v>7.2499999999997455E-2</v>
      </c>
      <c r="N310" s="72">
        <v>6199887.5783999991</v>
      </c>
      <c r="O310" s="79">
        <v>99.523330000000001</v>
      </c>
      <c r="P310" s="126" t="s">
        <v>4666</v>
      </c>
      <c r="Q310" s="72">
        <v>28512.499990044998</v>
      </c>
      <c r="R310" s="73">
        <v>4.959910062719999E-3</v>
      </c>
      <c r="S310" s="73">
        <f t="shared" si="4"/>
        <v>4.3137710242313974E-3</v>
      </c>
      <c r="T310" s="73">
        <f>Q310/'סכום נכסי הקרן'!$C$41</f>
        <v>2.3659723735313851E-4</v>
      </c>
    </row>
    <row r="311" spans="1:20">
      <c r="A311" s="69" t="s">
        <v>1030</v>
      </c>
      <c r="B311" s="54" t="s">
        <v>1031</v>
      </c>
      <c r="C311" s="70" t="s">
        <v>29</v>
      </c>
      <c r="D311" s="70" t="s">
        <v>825</v>
      </c>
      <c r="E311" s="126" t="s">
        <v>4666</v>
      </c>
      <c r="F311" s="70" t="s">
        <v>4542</v>
      </c>
      <c r="G311" s="54" t="s">
        <v>1029</v>
      </c>
      <c r="H311" s="54" t="s">
        <v>827</v>
      </c>
      <c r="I311" s="126" t="s">
        <v>4666</v>
      </c>
      <c r="J311" s="72">
        <v>1.9099999999996318</v>
      </c>
      <c r="K311" s="70" t="s">
        <v>142</v>
      </c>
      <c r="L311" s="71">
        <v>0.05</v>
      </c>
      <c r="M311" s="71">
        <v>5.009999999999238E-2</v>
      </c>
      <c r="N311" s="72">
        <v>2615986.3199999994</v>
      </c>
      <c r="O311" s="79">
        <v>104.23363000000001</v>
      </c>
      <c r="P311" s="126" t="s">
        <v>4666</v>
      </c>
      <c r="Q311" s="72">
        <v>10938.580171833</v>
      </c>
      <c r="R311" s="73">
        <v>2.6159863199999994E-3</v>
      </c>
      <c r="S311" s="73">
        <f t="shared" si="4"/>
        <v>1.6549418748955807E-3</v>
      </c>
      <c r="T311" s="73">
        <f>Q311/'סכום נכסי הקרן'!$C$41</f>
        <v>9.0768534857522417E-5</v>
      </c>
    </row>
    <row r="312" spans="1:20">
      <c r="A312" s="69" t="s">
        <v>1032</v>
      </c>
      <c r="B312" s="54" t="s">
        <v>1033</v>
      </c>
      <c r="C312" s="70" t="s">
        <v>29</v>
      </c>
      <c r="D312" s="70" t="s">
        <v>825</v>
      </c>
      <c r="E312" s="126" t="s">
        <v>4666</v>
      </c>
      <c r="F312" s="70" t="s">
        <v>4547</v>
      </c>
      <c r="G312" s="54" t="s">
        <v>1024</v>
      </c>
      <c r="H312" s="54" t="s">
        <v>860</v>
      </c>
      <c r="I312" s="126" t="s">
        <v>4666</v>
      </c>
      <c r="J312" s="72">
        <v>6.0200000000002607</v>
      </c>
      <c r="K312" s="70" t="s">
        <v>140</v>
      </c>
      <c r="L312" s="71">
        <v>5.1249999999999997E-2</v>
      </c>
      <c r="M312" s="71">
        <v>7.800000000000179E-2</v>
      </c>
      <c r="N312" s="72">
        <v>5755169.9040000001</v>
      </c>
      <c r="O312" s="79">
        <v>85.774169999999998</v>
      </c>
      <c r="P312" s="126" t="s">
        <v>4666</v>
      </c>
      <c r="Q312" s="72">
        <v>17904.500617766</v>
      </c>
      <c r="R312" s="73">
        <v>2.877584952E-3</v>
      </c>
      <c r="S312" s="73">
        <f t="shared" si="4"/>
        <v>2.7088440506871959E-3</v>
      </c>
      <c r="T312" s="73">
        <f>Q312/'סכום נכסי הקרן'!$C$41</f>
        <v>1.4857186791161878E-4</v>
      </c>
    </row>
    <row r="313" spans="1:20">
      <c r="A313" s="129" t="s">
        <v>4666</v>
      </c>
      <c r="B313" s="128" t="s">
        <v>4666</v>
      </c>
      <c r="C313" s="128" t="s">
        <v>4666</v>
      </c>
      <c r="D313" s="128" t="s">
        <v>4666</v>
      </c>
      <c r="E313" s="128" t="s">
        <v>4666</v>
      </c>
      <c r="F313" s="128" t="s">
        <v>4666</v>
      </c>
      <c r="G313" s="128" t="s">
        <v>4666</v>
      </c>
      <c r="H313" s="128" t="s">
        <v>4666</v>
      </c>
      <c r="I313" s="128" t="s">
        <v>4666</v>
      </c>
      <c r="J313" s="128" t="s">
        <v>4666</v>
      </c>
      <c r="K313" s="128" t="s">
        <v>4666</v>
      </c>
      <c r="L313" s="128" t="s">
        <v>4666</v>
      </c>
      <c r="M313" s="128" t="s">
        <v>4666</v>
      </c>
      <c r="N313" s="128" t="s">
        <v>4666</v>
      </c>
      <c r="O313" s="128" t="s">
        <v>4666</v>
      </c>
      <c r="P313" s="128" t="s">
        <v>4666</v>
      </c>
      <c r="Q313" s="128" t="s">
        <v>4666</v>
      </c>
      <c r="R313" s="128" t="s">
        <v>4666</v>
      </c>
      <c r="S313" s="128" t="s">
        <v>4666</v>
      </c>
      <c r="T313" s="128" t="s">
        <v>4666</v>
      </c>
    </row>
    <row r="314" spans="1:20">
      <c r="A314" s="129" t="s">
        <v>4666</v>
      </c>
      <c r="B314" s="128" t="s">
        <v>4666</v>
      </c>
      <c r="C314" s="128" t="s">
        <v>4666</v>
      </c>
      <c r="D314" s="128" t="s">
        <v>4666</v>
      </c>
      <c r="E314" s="128" t="s">
        <v>4666</v>
      </c>
      <c r="F314" s="128" t="s">
        <v>4666</v>
      </c>
      <c r="G314" s="128" t="s">
        <v>4666</v>
      </c>
      <c r="H314" s="128" t="s">
        <v>4666</v>
      </c>
      <c r="I314" s="128" t="s">
        <v>4666</v>
      </c>
      <c r="J314" s="128" t="s">
        <v>4666</v>
      </c>
      <c r="K314" s="128" t="s">
        <v>4666</v>
      </c>
      <c r="L314" s="128" t="s">
        <v>4666</v>
      </c>
      <c r="M314" s="128" t="s">
        <v>4666</v>
      </c>
      <c r="N314" s="128" t="s">
        <v>4666</v>
      </c>
      <c r="O314" s="128" t="s">
        <v>4666</v>
      </c>
      <c r="P314" s="128" t="s">
        <v>4666</v>
      </c>
      <c r="Q314" s="128" t="s">
        <v>4666</v>
      </c>
      <c r="R314" s="128" t="s">
        <v>4666</v>
      </c>
      <c r="S314" s="128" t="s">
        <v>4666</v>
      </c>
      <c r="T314" s="128" t="s">
        <v>4666</v>
      </c>
    </row>
    <row r="315" spans="1:20">
      <c r="A315" s="129" t="s">
        <v>4666</v>
      </c>
      <c r="B315" s="128" t="s">
        <v>4666</v>
      </c>
      <c r="C315" s="128" t="s">
        <v>4666</v>
      </c>
      <c r="D315" s="128" t="s">
        <v>4666</v>
      </c>
      <c r="E315" s="128" t="s">
        <v>4666</v>
      </c>
      <c r="F315" s="128" t="s">
        <v>4666</v>
      </c>
      <c r="G315" s="128" t="s">
        <v>4666</v>
      </c>
      <c r="H315" s="128" t="s">
        <v>4666</v>
      </c>
      <c r="I315" s="128" t="s">
        <v>4666</v>
      </c>
      <c r="J315" s="128" t="s">
        <v>4666</v>
      </c>
      <c r="K315" s="128" t="s">
        <v>4666</v>
      </c>
      <c r="L315" s="128" t="s">
        <v>4666</v>
      </c>
      <c r="M315" s="128" t="s">
        <v>4666</v>
      </c>
      <c r="N315" s="128" t="s">
        <v>4666</v>
      </c>
      <c r="O315" s="128" t="s">
        <v>4666</v>
      </c>
      <c r="P315" s="128" t="s">
        <v>4666</v>
      </c>
      <c r="Q315" s="128" t="s">
        <v>4666</v>
      </c>
      <c r="R315" s="128" t="s">
        <v>4666</v>
      </c>
      <c r="S315" s="128" t="s">
        <v>4666</v>
      </c>
      <c r="T315" s="128" t="s">
        <v>4666</v>
      </c>
    </row>
    <row r="316" spans="1:20">
      <c r="A316" s="75" t="s">
        <v>221</v>
      </c>
      <c r="B316" s="133" t="s">
        <v>4666</v>
      </c>
      <c r="C316" s="133" t="s">
        <v>4666</v>
      </c>
      <c r="D316" s="133" t="s">
        <v>4666</v>
      </c>
      <c r="E316" s="133" t="s">
        <v>4666</v>
      </c>
      <c r="F316" s="133" t="s">
        <v>4666</v>
      </c>
      <c r="G316" s="133" t="s">
        <v>4666</v>
      </c>
      <c r="H316" s="133" t="s">
        <v>4666</v>
      </c>
      <c r="I316" s="133" t="s">
        <v>4666</v>
      </c>
      <c r="J316" s="133" t="s">
        <v>4666</v>
      </c>
      <c r="K316" s="128" t="s">
        <v>4666</v>
      </c>
      <c r="L316" s="128" t="s">
        <v>4666</v>
      </c>
      <c r="M316" s="128" t="s">
        <v>4666</v>
      </c>
      <c r="N316" s="128" t="s">
        <v>4666</v>
      </c>
      <c r="O316" s="128" t="s">
        <v>4666</v>
      </c>
      <c r="P316" s="128" t="s">
        <v>4666</v>
      </c>
      <c r="Q316" s="128" t="s">
        <v>4666</v>
      </c>
      <c r="R316" s="128" t="s">
        <v>4666</v>
      </c>
      <c r="S316" s="128" t="s">
        <v>4666</v>
      </c>
      <c r="T316" s="128" t="s">
        <v>4666</v>
      </c>
    </row>
    <row r="317" spans="1:20">
      <c r="A317" s="75" t="s">
        <v>120</v>
      </c>
      <c r="B317" s="133" t="s">
        <v>4666</v>
      </c>
      <c r="C317" s="133" t="s">
        <v>4666</v>
      </c>
      <c r="D317" s="133" t="s">
        <v>4666</v>
      </c>
      <c r="E317" s="133" t="s">
        <v>4666</v>
      </c>
      <c r="F317" s="133" t="s">
        <v>4666</v>
      </c>
      <c r="G317" s="133" t="s">
        <v>4666</v>
      </c>
      <c r="H317" s="133" t="s">
        <v>4666</v>
      </c>
      <c r="I317" s="133" t="s">
        <v>4666</v>
      </c>
      <c r="J317" s="133" t="s">
        <v>4666</v>
      </c>
      <c r="K317" s="128" t="s">
        <v>4666</v>
      </c>
      <c r="L317" s="128" t="s">
        <v>4666</v>
      </c>
      <c r="M317" s="128" t="s">
        <v>4666</v>
      </c>
      <c r="N317" s="128" t="s">
        <v>4666</v>
      </c>
      <c r="O317" s="128" t="s">
        <v>4666</v>
      </c>
      <c r="P317" s="128" t="s">
        <v>4666</v>
      </c>
      <c r="Q317" s="128" t="s">
        <v>4666</v>
      </c>
      <c r="R317" s="128" t="s">
        <v>4666</v>
      </c>
      <c r="S317" s="128" t="s">
        <v>4666</v>
      </c>
      <c r="T317" s="128" t="s">
        <v>4666</v>
      </c>
    </row>
    <row r="318" spans="1:20">
      <c r="A318" s="75" t="s">
        <v>204</v>
      </c>
      <c r="B318" s="133" t="s">
        <v>4666</v>
      </c>
      <c r="C318" s="133" t="s">
        <v>4666</v>
      </c>
      <c r="D318" s="133" t="s">
        <v>4666</v>
      </c>
      <c r="E318" s="133" t="s">
        <v>4666</v>
      </c>
      <c r="F318" s="133" t="s">
        <v>4666</v>
      </c>
      <c r="G318" s="133" t="s">
        <v>4666</v>
      </c>
      <c r="H318" s="133" t="s">
        <v>4666</v>
      </c>
      <c r="I318" s="133" t="s">
        <v>4666</v>
      </c>
      <c r="J318" s="133" t="s">
        <v>4666</v>
      </c>
      <c r="K318" s="128" t="s">
        <v>4666</v>
      </c>
      <c r="L318" s="128" t="s">
        <v>4666</v>
      </c>
      <c r="M318" s="128" t="s">
        <v>4666</v>
      </c>
      <c r="N318" s="128" t="s">
        <v>4666</v>
      </c>
      <c r="O318" s="128" t="s">
        <v>4666</v>
      </c>
      <c r="P318" s="128" t="s">
        <v>4666</v>
      </c>
      <c r="Q318" s="128" t="s">
        <v>4666</v>
      </c>
      <c r="R318" s="128" t="s">
        <v>4666</v>
      </c>
      <c r="S318" s="128" t="s">
        <v>4666</v>
      </c>
      <c r="T318" s="128" t="s">
        <v>4666</v>
      </c>
    </row>
    <row r="319" spans="1:20">
      <c r="A319" s="75" t="s">
        <v>212</v>
      </c>
      <c r="B319" s="133" t="s">
        <v>4666</v>
      </c>
      <c r="C319" s="133" t="s">
        <v>4666</v>
      </c>
      <c r="D319" s="133" t="s">
        <v>4666</v>
      </c>
      <c r="E319" s="133" t="s">
        <v>4666</v>
      </c>
      <c r="F319" s="133" t="s">
        <v>4666</v>
      </c>
      <c r="G319" s="133" t="s">
        <v>4666</v>
      </c>
      <c r="H319" s="133" t="s">
        <v>4666</v>
      </c>
      <c r="I319" s="133" t="s">
        <v>4666</v>
      </c>
      <c r="J319" s="133" t="s">
        <v>4666</v>
      </c>
      <c r="K319" s="128" t="s">
        <v>4666</v>
      </c>
      <c r="L319" s="128" t="s">
        <v>4666</v>
      </c>
      <c r="M319" s="128" t="s">
        <v>4666</v>
      </c>
      <c r="N319" s="128" t="s">
        <v>4666</v>
      </c>
      <c r="O319" s="128" t="s">
        <v>4666</v>
      </c>
      <c r="P319" s="128" t="s">
        <v>4666</v>
      </c>
      <c r="Q319" s="128" t="s">
        <v>4666</v>
      </c>
      <c r="R319" s="128" t="s">
        <v>4666</v>
      </c>
      <c r="S319" s="128" t="s">
        <v>4666</v>
      </c>
      <c r="T319" s="128" t="s">
        <v>4666</v>
      </c>
    </row>
    <row r="320" spans="1:20">
      <c r="A320" s="75" t="s">
        <v>217</v>
      </c>
      <c r="B320" s="134" t="s">
        <v>4666</v>
      </c>
      <c r="C320" s="134" t="s">
        <v>4666</v>
      </c>
      <c r="D320" s="134" t="s">
        <v>4666</v>
      </c>
      <c r="E320" s="134" t="s">
        <v>4666</v>
      </c>
      <c r="F320" s="134" t="s">
        <v>4666</v>
      </c>
      <c r="G320" s="134" t="s">
        <v>4666</v>
      </c>
      <c r="H320" s="134" t="s">
        <v>4666</v>
      </c>
      <c r="I320" s="134" t="s">
        <v>4666</v>
      </c>
      <c r="J320" s="134" t="s">
        <v>4666</v>
      </c>
      <c r="K320" s="128" t="s">
        <v>4666</v>
      </c>
      <c r="L320" s="128" t="s">
        <v>4666</v>
      </c>
      <c r="M320" s="128" t="s">
        <v>4666</v>
      </c>
      <c r="N320" s="128" t="s">
        <v>4666</v>
      </c>
      <c r="O320" s="128" t="s">
        <v>4666</v>
      </c>
      <c r="P320" s="128" t="s">
        <v>4666</v>
      </c>
      <c r="Q320" s="128" t="s">
        <v>4666</v>
      </c>
      <c r="R320" s="128" t="s">
        <v>4666</v>
      </c>
      <c r="S320" s="128" t="s">
        <v>4666</v>
      </c>
      <c r="T320" s="128" t="s">
        <v>4666</v>
      </c>
    </row>
    <row r="321" spans="1:5" hidden="1">
      <c r="B321" s="1"/>
      <c r="C321" s="1"/>
      <c r="D321" s="1"/>
      <c r="E321" s="1"/>
    </row>
    <row r="322" spans="1:5" hidden="1">
      <c r="B322" s="1"/>
      <c r="C322" s="1"/>
      <c r="D322" s="1"/>
      <c r="E322" s="1"/>
    </row>
    <row r="323" spans="1:5" hidden="1">
      <c r="B323" s="1"/>
      <c r="C323" s="1"/>
      <c r="D323" s="1"/>
      <c r="E323" s="1"/>
    </row>
    <row r="324" spans="1:5" hidden="1">
      <c r="B324" s="1"/>
      <c r="C324" s="1"/>
      <c r="D324" s="1"/>
      <c r="E324" s="1"/>
    </row>
    <row r="325" spans="1:5" hidden="1">
      <c r="B325" s="1"/>
      <c r="C325" s="1"/>
      <c r="D325" s="1"/>
      <c r="E325" s="1"/>
    </row>
    <row r="326" spans="1:5" hidden="1">
      <c r="B326" s="1"/>
      <c r="C326" s="1"/>
      <c r="D326" s="1"/>
      <c r="E326" s="1"/>
    </row>
    <row r="327" spans="1:5" hidden="1">
      <c r="B327" s="1"/>
      <c r="C327" s="1"/>
      <c r="D327" s="1"/>
      <c r="E327" s="1"/>
    </row>
    <row r="328" spans="1:5" hidden="1">
      <c r="B328" s="1"/>
      <c r="C328" s="1"/>
      <c r="D328" s="1"/>
      <c r="E328" s="1"/>
    </row>
    <row r="329" spans="1:5" hidden="1">
      <c r="B329" s="1"/>
      <c r="C329" s="1"/>
      <c r="D329" s="1"/>
      <c r="E329" s="1"/>
    </row>
    <row r="330" spans="1:5" hidden="1">
      <c r="B330" s="1"/>
      <c r="C330" s="1"/>
      <c r="D330" s="1"/>
      <c r="E330" s="1"/>
    </row>
    <row r="331" spans="1:5" hidden="1">
      <c r="B331" s="1"/>
      <c r="C331" s="1"/>
      <c r="D331" s="1"/>
      <c r="E331" s="1"/>
    </row>
    <row r="332" spans="1:5" hidden="1">
      <c r="B332" s="1"/>
      <c r="C332" s="1"/>
      <c r="D332" s="1"/>
      <c r="E332" s="1"/>
    </row>
    <row r="333" spans="1:5" hidden="1">
      <c r="B333" s="1"/>
      <c r="C333" s="1"/>
      <c r="D333" s="1"/>
      <c r="E333" s="1"/>
    </row>
    <row r="334" spans="1:5" hidden="1">
      <c r="B334" s="1"/>
      <c r="C334" s="1"/>
      <c r="D334" s="1"/>
      <c r="E334" s="1"/>
    </row>
    <row r="335" spans="1:5" hidden="1">
      <c r="A335" s="1"/>
      <c r="B335" s="1"/>
      <c r="C335" s="1"/>
      <c r="D335" s="1"/>
      <c r="E335" s="1"/>
    </row>
    <row r="336" spans="1:5" hidden="1">
      <c r="A336" s="1"/>
      <c r="B336" s="1"/>
      <c r="C336" s="1"/>
      <c r="D336" s="1"/>
      <c r="E336" s="1"/>
    </row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pans="1:5" hidden="1">
      <c r="A769" s="1"/>
      <c r="B769" s="1"/>
      <c r="C769" s="1"/>
      <c r="D769" s="1"/>
      <c r="E769" s="1"/>
    </row>
    <row r="770" spans="1:5" hidden="1">
      <c r="A770" s="1"/>
      <c r="B770" s="1"/>
      <c r="C770" s="1"/>
      <c r="D770" s="1"/>
      <c r="E770" s="1"/>
    </row>
    <row r="771" spans="1:5" hidden="1">
      <c r="A771" s="1"/>
      <c r="B771" s="1"/>
      <c r="C771" s="1"/>
      <c r="D771" s="1"/>
      <c r="E771" s="1"/>
    </row>
    <row r="772" spans="1:5" hidden="1">
      <c r="A772" s="1"/>
      <c r="B772" s="1"/>
      <c r="C772" s="1"/>
      <c r="D772" s="1"/>
      <c r="E772" s="1"/>
    </row>
    <row r="773" spans="1:5" hidden="1">
      <c r="A773" s="1"/>
      <c r="B773" s="1"/>
      <c r="C773" s="1"/>
      <c r="D773" s="1"/>
      <c r="E773" s="1"/>
    </row>
    <row r="774" spans="1:5" hidden="1">
      <c r="A774" s="1"/>
      <c r="B774" s="1"/>
      <c r="C774" s="1"/>
      <c r="D774" s="1"/>
      <c r="E774" s="1"/>
    </row>
    <row r="775" spans="1:5" hidden="1">
      <c r="A775" s="1"/>
      <c r="B775" s="1"/>
      <c r="C775" s="1"/>
      <c r="D775" s="1"/>
      <c r="E775" s="1"/>
    </row>
    <row r="776" spans="1:5" hidden="1">
      <c r="A776" s="1"/>
      <c r="B776" s="1"/>
      <c r="C776" s="1"/>
      <c r="D776" s="1"/>
      <c r="E776" s="1"/>
    </row>
    <row r="777" spans="1:5" hidden="1">
      <c r="A777" s="1"/>
      <c r="B777" s="1"/>
      <c r="C777" s="1"/>
      <c r="D777" s="1"/>
      <c r="E777" s="1"/>
    </row>
    <row r="778" spans="1:5" hidden="1">
      <c r="A778" s="1"/>
      <c r="B778" s="1"/>
      <c r="C778" s="1"/>
      <c r="D778" s="1"/>
      <c r="E778" s="1"/>
    </row>
    <row r="779" spans="1:5" hidden="1">
      <c r="A779" s="1"/>
      <c r="B779" s="1"/>
      <c r="C779" s="1"/>
      <c r="D779" s="1"/>
      <c r="E779" s="1"/>
    </row>
    <row r="780" spans="1:5" hidden="1">
      <c r="A780" s="1"/>
      <c r="B780" s="1"/>
      <c r="C780" s="1"/>
      <c r="D780" s="1"/>
      <c r="E780" s="1"/>
    </row>
    <row r="781" spans="1:5" hidden="1">
      <c r="A781" s="1"/>
      <c r="B781" s="1"/>
      <c r="C781" s="1"/>
      <c r="D781" s="1"/>
      <c r="E781" s="1"/>
    </row>
    <row r="782" spans="1:5" hidden="1">
      <c r="A782" s="1"/>
      <c r="B782" s="1"/>
      <c r="C782" s="1"/>
      <c r="D782" s="1"/>
      <c r="E782" s="1"/>
    </row>
    <row r="783" spans="1:5" hidden="1">
      <c r="B783" s="1"/>
      <c r="C783" s="1"/>
      <c r="D783" s="1"/>
      <c r="E783" s="1"/>
    </row>
    <row r="784" spans="1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A799" s="1"/>
      <c r="B799" s="1"/>
      <c r="C799" s="1"/>
      <c r="D799" s="1"/>
      <c r="E799" s="1"/>
    </row>
    <row r="800" spans="1:5" hidden="1">
      <c r="A800" s="1"/>
      <c r="B800" s="1"/>
      <c r="C800" s="1"/>
      <c r="D800" s="1"/>
      <c r="E800" s="1"/>
    </row>
    <row r="801" s="1" customFormat="1" hidden="1"/>
    <row r="802" s="1" customFormat="1" hidden="1"/>
    <row r="803" s="1" customFormat="1" hidden="1"/>
    <row r="804" s="1" customFormat="1" hidden="1"/>
    <row r="805" s="1" customFormat="1" hidden="1"/>
    <row r="806" s="1" customFormat="1" hidden="1"/>
    <row r="807" s="1" customFormat="1" hidden="1"/>
    <row r="808" s="1" customFormat="1" hidden="1"/>
    <row r="809" s="1" customFormat="1" hidden="1"/>
    <row r="810" s="1" customFormat="1" hidden="1"/>
    <row r="811" s="1" customFormat="1" hidden="1"/>
    <row r="812" s="1" customFormat="1" hidden="1"/>
    <row r="813" s="1" customFormat="1" hidden="1"/>
    <row r="814" s="1" customFormat="1" hidden="1"/>
    <row r="815" s="1" customFormat="1" hidden="1"/>
    <row r="816" s="1" customFormat="1" hidden="1"/>
    <row r="817" s="1" customFormat="1" hidden="1"/>
    <row r="818" s="1" customFormat="1" hidden="1"/>
    <row r="819" s="1" customFormat="1" hidden="1"/>
    <row r="820" s="1" customFormat="1" hidden="1"/>
    <row r="821" s="1" customFormat="1" hidden="1"/>
    <row r="822" s="1" customFormat="1" hidden="1"/>
    <row r="823" s="1" customFormat="1" hidden="1"/>
    <row r="824" s="1" customFormat="1" hidden="1"/>
    <row r="825" s="1" customFormat="1" hidden="1"/>
    <row r="826" s="1" customFormat="1" hidden="1"/>
    <row r="827" s="1" customFormat="1" hidden="1"/>
    <row r="828" s="1" customFormat="1" hidden="1"/>
    <row r="10000" spans="52:52" hidden="1">
      <c r="AZ10000"/>
    </row>
  </sheetData>
  <sheetProtection sheet="1" objects="1" scenarios="1"/>
  <mergeCells count="1">
    <mergeCell ref="A5:T5"/>
  </mergeCells>
  <phoneticPr fontId="4" type="noConversion"/>
  <conditionalFormatting sqref="A10:A312">
    <cfRule type="containsText" dxfId="8" priority="5" operator="containsText" text="הפרשה ">
      <formula>NOT(ISERROR(SEARCH("הפרשה ",A10)))</formula>
    </cfRule>
    <cfRule type="cellIs" dxfId="7" priority="6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7109375" style="2" bestFit="1" customWidth="1"/>
    <col min="2" max="2" width="41.7109375" style="2" bestFit="1" customWidth="1"/>
    <col min="3" max="3" width="13.28515625" style="2" customWidth="1"/>
    <col min="4" max="4" width="12.28515625" style="2" customWidth="1"/>
    <col min="5" max="5" width="14.42578125" style="2" customWidth="1"/>
    <col min="6" max="6" width="44.7109375" style="2" bestFit="1" customWidth="1"/>
    <col min="7" max="7" width="12.28515625" style="1" bestFit="1" customWidth="1"/>
    <col min="8" max="8" width="15.42578125" style="1" bestFit="1" customWidth="1"/>
    <col min="9" max="9" width="13.140625" style="1" bestFit="1" customWidth="1"/>
    <col min="10" max="10" width="33.28515625" style="1" customWidth="1"/>
    <col min="11" max="11" width="14.28515625" style="1" bestFit="1" customWidth="1"/>
    <col min="12" max="12" width="23.7109375" style="1" customWidth="1"/>
    <col min="13" max="13" width="28" style="1" customWidth="1"/>
    <col min="14" max="14" width="26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154</v>
      </c>
      <c r="B1" s="36" t="s" vm="1">
        <v>231</v>
      </c>
    </row>
    <row r="2" spans="1:14">
      <c r="A2" s="36" t="s">
        <v>153</v>
      </c>
      <c r="B2" s="36" t="s">
        <v>232</v>
      </c>
    </row>
    <row r="3" spans="1:14">
      <c r="A3" s="36" t="s">
        <v>155</v>
      </c>
      <c r="B3" s="36" t="s">
        <v>233</v>
      </c>
    </row>
    <row r="4" spans="1:14">
      <c r="A4" s="36" t="s">
        <v>156</v>
      </c>
      <c r="B4" s="36" t="s">
        <v>234</v>
      </c>
    </row>
    <row r="5" spans="1:14" ht="18.75">
      <c r="A5" s="157" t="s">
        <v>100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/>
    </row>
    <row r="6" spans="1:14" s="3" customFormat="1">
      <c r="A6" s="37" t="s">
        <v>123</v>
      </c>
      <c r="B6" s="38" t="s">
        <v>50</v>
      </c>
      <c r="C6" s="38" t="s">
        <v>127</v>
      </c>
      <c r="D6" s="38" t="s">
        <v>187</v>
      </c>
      <c r="E6" s="38" t="s">
        <v>125</v>
      </c>
      <c r="F6" s="38" t="s">
        <v>73</v>
      </c>
      <c r="G6" s="38" t="s">
        <v>111</v>
      </c>
      <c r="H6" s="39" t="s">
        <v>206</v>
      </c>
      <c r="I6" s="39" t="s">
        <v>205</v>
      </c>
      <c r="J6" s="38" t="s">
        <v>220</v>
      </c>
      <c r="K6" s="39" t="s">
        <v>68</v>
      </c>
      <c r="L6" s="39" t="s">
        <v>65</v>
      </c>
      <c r="M6" s="39" t="s">
        <v>157</v>
      </c>
      <c r="N6" s="41" t="s">
        <v>159</v>
      </c>
    </row>
    <row r="7" spans="1:14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122" t="s">
        <v>4666</v>
      </c>
      <c r="H7" s="12" t="s">
        <v>213</v>
      </c>
      <c r="I7" s="122" t="s">
        <v>4666</v>
      </c>
      <c r="J7" s="12" t="s">
        <v>209</v>
      </c>
      <c r="K7" s="12" t="s">
        <v>209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31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124" t="s">
        <v>4666</v>
      </c>
      <c r="H9" s="124" t="s">
        <v>4666</v>
      </c>
      <c r="I9" s="124" t="s">
        <v>4666</v>
      </c>
      <c r="J9" s="61">
        <v>10507.135019777998</v>
      </c>
      <c r="K9" s="61">
        <v>17534478.462873176</v>
      </c>
      <c r="L9" s="124" t="s">
        <v>4666</v>
      </c>
      <c r="M9" s="62">
        <f>IFERROR(K9/$K$9,0)</f>
        <v>1</v>
      </c>
      <c r="N9" s="62">
        <f>K9/'סכום נכסי הקרן'!$C$41</f>
        <v>0.14550141742016193</v>
      </c>
    </row>
    <row r="10" spans="1:14">
      <c r="A10" s="63" t="s">
        <v>198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125" t="s">
        <v>4666</v>
      </c>
      <c r="I10" s="125" t="s">
        <v>4666</v>
      </c>
      <c r="J10" s="66">
        <v>8972.402472455</v>
      </c>
      <c r="K10" s="66">
        <v>13220042.438318703</v>
      </c>
      <c r="L10" s="125" t="s">
        <v>4666</v>
      </c>
      <c r="M10" s="67">
        <f t="shared" ref="M10:M73" si="0">IFERROR(K10/$K$9,0)</f>
        <v>0.75394557450398703</v>
      </c>
      <c r="N10" s="67">
        <f>K10/'סכום נכסי הקרן'!$C$41</f>
        <v>0.1097001497479884</v>
      </c>
    </row>
    <row r="11" spans="1:14">
      <c r="A11" s="68" t="s">
        <v>1034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125" t="s">
        <v>4666</v>
      </c>
      <c r="I11" s="125" t="s">
        <v>4666</v>
      </c>
      <c r="J11" s="66">
        <v>1239.9721928030003</v>
      </c>
      <c r="K11" s="66">
        <v>8204202.231024581</v>
      </c>
      <c r="L11" s="125" t="s">
        <v>4666</v>
      </c>
      <c r="M11" s="67">
        <f t="shared" si="0"/>
        <v>0.46788972072342161</v>
      </c>
      <c r="N11" s="67">
        <f>K11/'סכום נכסי הקרן'!$C$41</f>
        <v>6.8078617561581553E-2</v>
      </c>
    </row>
    <row r="12" spans="1:14">
      <c r="A12" s="69" t="s">
        <v>1035</v>
      </c>
      <c r="B12" s="54" t="s">
        <v>1036</v>
      </c>
      <c r="C12" s="70" t="s">
        <v>128</v>
      </c>
      <c r="D12" s="70" t="s">
        <v>29</v>
      </c>
      <c r="E12" s="54" t="s">
        <v>643</v>
      </c>
      <c r="F12" s="70" t="s">
        <v>338</v>
      </c>
      <c r="G12" s="70" t="s">
        <v>141</v>
      </c>
      <c r="H12" s="72">
        <v>6250356.8276139982</v>
      </c>
      <c r="I12" s="79">
        <v>2400</v>
      </c>
      <c r="J12" s="126" t="s">
        <v>4666</v>
      </c>
      <c r="K12" s="72">
        <v>150008.56386270499</v>
      </c>
      <c r="L12" s="73">
        <v>2.784895375789281E-2</v>
      </c>
      <c r="M12" s="73">
        <f t="shared" si="0"/>
        <v>8.5550627684950718E-3</v>
      </c>
      <c r="N12" s="73">
        <f>K12/'סכום נכסי הקרן'!$C$41</f>
        <v>1.2447737589344875E-3</v>
      </c>
    </row>
    <row r="13" spans="1:14">
      <c r="A13" s="69" t="s">
        <v>1037</v>
      </c>
      <c r="B13" s="54" t="s">
        <v>1038</v>
      </c>
      <c r="C13" s="70" t="s">
        <v>128</v>
      </c>
      <c r="D13" s="70" t="s">
        <v>29</v>
      </c>
      <c r="E13" s="54" t="s">
        <v>1039</v>
      </c>
      <c r="F13" s="70" t="s">
        <v>675</v>
      </c>
      <c r="G13" s="70" t="s">
        <v>141</v>
      </c>
      <c r="H13" s="72">
        <v>787336.56065</v>
      </c>
      <c r="I13" s="79">
        <v>27680</v>
      </c>
      <c r="J13" s="126" t="s">
        <v>4666</v>
      </c>
      <c r="K13" s="72">
        <v>217934.76025503798</v>
      </c>
      <c r="L13" s="73">
        <v>1.4035541064681391E-2</v>
      </c>
      <c r="M13" s="73">
        <f t="shared" si="0"/>
        <v>1.2428927425271564E-2</v>
      </c>
      <c r="N13" s="73">
        <f>K13/'סכום נכסי הקרן'!$C$41</f>
        <v>1.8084265573893362E-3</v>
      </c>
    </row>
    <row r="14" spans="1:14">
      <c r="A14" s="69" t="s">
        <v>1040</v>
      </c>
      <c r="B14" s="54" t="s">
        <v>1041</v>
      </c>
      <c r="C14" s="70" t="s">
        <v>128</v>
      </c>
      <c r="D14" s="70" t="s">
        <v>29</v>
      </c>
      <c r="E14" s="54" t="s">
        <v>838</v>
      </c>
      <c r="F14" s="70" t="s">
        <v>474</v>
      </c>
      <c r="G14" s="70" t="s">
        <v>141</v>
      </c>
      <c r="H14" s="72">
        <v>28615358.902851</v>
      </c>
      <c r="I14" s="79">
        <v>1818</v>
      </c>
      <c r="J14" s="126" t="s">
        <v>4666</v>
      </c>
      <c r="K14" s="72">
        <v>520227.22485383303</v>
      </c>
      <c r="L14" s="73">
        <v>2.2192253437094887E-2</v>
      </c>
      <c r="M14" s="73">
        <f t="shared" si="0"/>
        <v>2.9668816552219788E-2</v>
      </c>
      <c r="N14" s="73">
        <f>K14/'סכום נכסי הקרן'!$C$41</f>
        <v>4.3168548615267407E-3</v>
      </c>
    </row>
    <row r="15" spans="1:14">
      <c r="A15" s="69" t="s">
        <v>1042</v>
      </c>
      <c r="B15" s="54" t="s">
        <v>1043</v>
      </c>
      <c r="C15" s="70" t="s">
        <v>128</v>
      </c>
      <c r="D15" s="70" t="s">
        <v>29</v>
      </c>
      <c r="E15" s="54" t="s">
        <v>822</v>
      </c>
      <c r="F15" s="70" t="s">
        <v>681</v>
      </c>
      <c r="G15" s="70" t="s">
        <v>141</v>
      </c>
      <c r="H15" s="72">
        <v>683556.88165799994</v>
      </c>
      <c r="I15" s="79">
        <v>77500</v>
      </c>
      <c r="J15" s="72">
        <v>1239.9721928030003</v>
      </c>
      <c r="K15" s="72">
        <v>530996.55547738401</v>
      </c>
      <c r="L15" s="73">
        <v>1.5376775727141741E-2</v>
      </c>
      <c r="M15" s="73">
        <f t="shared" si="0"/>
        <v>3.0282996816911066E-2</v>
      </c>
      <c r="N15" s="73">
        <f>K15/'סכום נכסי הקרן'!$C$41</f>
        <v>4.4062189605908117E-3</v>
      </c>
    </row>
    <row r="16" spans="1:14">
      <c r="A16" s="69" t="s">
        <v>1044</v>
      </c>
      <c r="B16" s="54" t="s">
        <v>1045</v>
      </c>
      <c r="C16" s="70" t="s">
        <v>128</v>
      </c>
      <c r="D16" s="70" t="s">
        <v>29</v>
      </c>
      <c r="E16" s="54" t="s">
        <v>1046</v>
      </c>
      <c r="F16" s="70" t="s">
        <v>561</v>
      </c>
      <c r="G16" s="70" t="s">
        <v>141</v>
      </c>
      <c r="H16" s="72">
        <v>166480.80177700004</v>
      </c>
      <c r="I16" s="79">
        <v>152920</v>
      </c>
      <c r="J16" s="126" t="s">
        <v>4666</v>
      </c>
      <c r="K16" s="72">
        <v>254582.44207547803</v>
      </c>
      <c r="L16" s="73">
        <v>4.3361071586575754E-2</v>
      </c>
      <c r="M16" s="73">
        <f t="shared" si="0"/>
        <v>1.4518962888717849E-2</v>
      </c>
      <c r="N16" s="73">
        <f>K16/'סכום נכסי הקרן'!$C$41</f>
        <v>2.1125296797791758E-3</v>
      </c>
    </row>
    <row r="17" spans="1:14">
      <c r="A17" s="69" t="s">
        <v>1047</v>
      </c>
      <c r="B17" s="54" t="s">
        <v>1048</v>
      </c>
      <c r="C17" s="70" t="s">
        <v>128</v>
      </c>
      <c r="D17" s="70" t="s">
        <v>29</v>
      </c>
      <c r="E17" s="54" t="s">
        <v>367</v>
      </c>
      <c r="F17" s="70" t="s">
        <v>355</v>
      </c>
      <c r="G17" s="70" t="s">
        <v>141</v>
      </c>
      <c r="H17" s="72">
        <v>6170919.3527830001</v>
      </c>
      <c r="I17" s="79">
        <v>2000</v>
      </c>
      <c r="J17" s="126" t="s">
        <v>4666</v>
      </c>
      <c r="K17" s="72">
        <v>123418.38705570702</v>
      </c>
      <c r="L17" s="73">
        <v>1.3120464064702258E-2</v>
      </c>
      <c r="M17" s="73">
        <f t="shared" si="0"/>
        <v>7.0386118022858976E-3</v>
      </c>
      <c r="N17" s="73">
        <f>K17/'סכום נכסי הקרן'!$C$41</f>
        <v>1.0241279939028785E-3</v>
      </c>
    </row>
    <row r="18" spans="1:14">
      <c r="A18" s="69" t="s">
        <v>1049</v>
      </c>
      <c r="B18" s="54" t="s">
        <v>1050</v>
      </c>
      <c r="C18" s="70" t="s">
        <v>128</v>
      </c>
      <c r="D18" s="70" t="s">
        <v>29</v>
      </c>
      <c r="E18" s="54" t="s">
        <v>777</v>
      </c>
      <c r="F18" s="70" t="s">
        <v>675</v>
      </c>
      <c r="G18" s="70" t="s">
        <v>141</v>
      </c>
      <c r="H18" s="72">
        <v>2611992.4406639999</v>
      </c>
      <c r="I18" s="79">
        <v>7120</v>
      </c>
      <c r="J18" s="126" t="s">
        <v>4666</v>
      </c>
      <c r="K18" s="72">
        <v>185973.86177535797</v>
      </c>
      <c r="L18" s="73">
        <v>2.2162295200657933E-2</v>
      </c>
      <c r="M18" s="73">
        <f t="shared" si="0"/>
        <v>1.0606181539367243E-2</v>
      </c>
      <c r="N18" s="73">
        <f>K18/'סכום נכסי הקרן'!$C$41</f>
        <v>1.5432144473934886E-3</v>
      </c>
    </row>
    <row r="19" spans="1:14">
      <c r="A19" s="69" t="s">
        <v>1051</v>
      </c>
      <c r="B19" s="54" t="s">
        <v>1052</v>
      </c>
      <c r="C19" s="70" t="s">
        <v>128</v>
      </c>
      <c r="D19" s="70" t="s">
        <v>29</v>
      </c>
      <c r="E19" s="54" t="s">
        <v>1053</v>
      </c>
      <c r="F19" s="70" t="s">
        <v>135</v>
      </c>
      <c r="G19" s="70" t="s">
        <v>141</v>
      </c>
      <c r="H19" s="72">
        <v>2621489.3945649997</v>
      </c>
      <c r="I19" s="79">
        <v>4850</v>
      </c>
      <c r="J19" s="126" t="s">
        <v>4666</v>
      </c>
      <c r="K19" s="72">
        <v>127142.235636349</v>
      </c>
      <c r="L19" s="73">
        <v>1.4803197174680227E-2</v>
      </c>
      <c r="M19" s="73">
        <f t="shared" si="0"/>
        <v>7.2509847330535114E-3</v>
      </c>
      <c r="N19" s="73">
        <f>K19/'סכום נכסי הקרן'!$C$41</f>
        <v>1.0550285563512402E-3</v>
      </c>
    </row>
    <row r="20" spans="1:14">
      <c r="A20" s="69" t="s">
        <v>1054</v>
      </c>
      <c r="B20" s="54" t="s">
        <v>1055</v>
      </c>
      <c r="C20" s="70" t="s">
        <v>128</v>
      </c>
      <c r="D20" s="70" t="s">
        <v>29</v>
      </c>
      <c r="E20" s="54" t="s">
        <v>780</v>
      </c>
      <c r="F20" s="70" t="s">
        <v>675</v>
      </c>
      <c r="G20" s="70" t="s">
        <v>141</v>
      </c>
      <c r="H20" s="72">
        <v>14505259.832022002</v>
      </c>
      <c r="I20" s="79">
        <v>1336</v>
      </c>
      <c r="J20" s="126" t="s">
        <v>4666</v>
      </c>
      <c r="K20" s="72">
        <v>193790.27135436004</v>
      </c>
      <c r="L20" s="73">
        <v>2.6474783921853318E-2</v>
      </c>
      <c r="M20" s="73">
        <f t="shared" si="0"/>
        <v>1.1051955252885567E-2</v>
      </c>
      <c r="N20" s="73">
        <f>K20/'סכום נכסי הקרן'!$C$41</f>
        <v>1.6080751545590542E-3</v>
      </c>
    </row>
    <row r="21" spans="1:14">
      <c r="A21" s="69" t="s">
        <v>1056</v>
      </c>
      <c r="B21" s="54" t="s">
        <v>1057</v>
      </c>
      <c r="C21" s="70" t="s">
        <v>128</v>
      </c>
      <c r="D21" s="70" t="s">
        <v>29</v>
      </c>
      <c r="E21" s="54" t="s">
        <v>375</v>
      </c>
      <c r="F21" s="70" t="s">
        <v>355</v>
      </c>
      <c r="G21" s="70" t="s">
        <v>141</v>
      </c>
      <c r="H21" s="72">
        <v>1892557.3905350002</v>
      </c>
      <c r="I21" s="79">
        <v>6200</v>
      </c>
      <c r="J21" s="126" t="s">
        <v>4666</v>
      </c>
      <c r="K21" s="72">
        <v>117338.55821319703</v>
      </c>
      <c r="L21" s="73">
        <v>1.5292471181414035E-2</v>
      </c>
      <c r="M21" s="73">
        <f t="shared" si="0"/>
        <v>6.6918761491335564E-3</v>
      </c>
      <c r="N21" s="73">
        <f>K21/'סכום נכסי הקרן'!$C$41</f>
        <v>9.7367746489910732E-4</v>
      </c>
    </row>
    <row r="22" spans="1:14">
      <c r="A22" s="69" t="s">
        <v>1058</v>
      </c>
      <c r="B22" s="54" t="s">
        <v>1059</v>
      </c>
      <c r="C22" s="70" t="s">
        <v>128</v>
      </c>
      <c r="D22" s="70" t="s">
        <v>29</v>
      </c>
      <c r="E22" s="54" t="s">
        <v>623</v>
      </c>
      <c r="F22" s="70" t="s">
        <v>624</v>
      </c>
      <c r="G22" s="70" t="s">
        <v>141</v>
      </c>
      <c r="H22" s="72">
        <v>387356.27735300007</v>
      </c>
      <c r="I22" s="79">
        <v>5701</v>
      </c>
      <c r="J22" s="126" t="s">
        <v>4666</v>
      </c>
      <c r="K22" s="72">
        <v>22083.181371817998</v>
      </c>
      <c r="L22" s="73">
        <v>3.8260889299138547E-3</v>
      </c>
      <c r="M22" s="73">
        <f t="shared" si="0"/>
        <v>1.2594147820578793E-3</v>
      </c>
      <c r="N22" s="73">
        <f>K22/'סכום נכסי הקרן'!$C$41</f>
        <v>1.8324663590932574E-4</v>
      </c>
    </row>
    <row r="23" spans="1:14">
      <c r="A23" s="69" t="s">
        <v>1060</v>
      </c>
      <c r="B23" s="54" t="s">
        <v>1061</v>
      </c>
      <c r="C23" s="70" t="s">
        <v>128</v>
      </c>
      <c r="D23" s="70" t="s">
        <v>29</v>
      </c>
      <c r="E23" s="54" t="s">
        <v>478</v>
      </c>
      <c r="F23" s="70" t="s">
        <v>165</v>
      </c>
      <c r="G23" s="70" t="s">
        <v>141</v>
      </c>
      <c r="H23" s="72">
        <v>55983893.323165998</v>
      </c>
      <c r="I23" s="79">
        <v>495</v>
      </c>
      <c r="J23" s="126" t="s">
        <v>4666</v>
      </c>
      <c r="K23" s="72">
        <v>277120.27194946597</v>
      </c>
      <c r="L23" s="73">
        <v>2.0233979778931523E-2</v>
      </c>
      <c r="M23" s="73">
        <f t="shared" si="0"/>
        <v>1.5804306500260597E-2</v>
      </c>
      <c r="N23" s="73">
        <f>K23/'סכום נכסי הקרן'!$C$41</f>
        <v>2.2995489971305953E-3</v>
      </c>
    </row>
    <row r="24" spans="1:14">
      <c r="A24" s="69" t="s">
        <v>1062</v>
      </c>
      <c r="B24" s="54" t="s">
        <v>1063</v>
      </c>
      <c r="C24" s="70" t="s">
        <v>128</v>
      </c>
      <c r="D24" s="70" t="s">
        <v>29</v>
      </c>
      <c r="E24" s="54" t="s">
        <v>383</v>
      </c>
      <c r="F24" s="70" t="s">
        <v>355</v>
      </c>
      <c r="G24" s="70" t="s">
        <v>141</v>
      </c>
      <c r="H24" s="72">
        <v>886371.81909800007</v>
      </c>
      <c r="I24" s="79">
        <v>37170</v>
      </c>
      <c r="J24" s="126" t="s">
        <v>4666</v>
      </c>
      <c r="K24" s="72">
        <v>329464.4051578971</v>
      </c>
      <c r="L24" s="73">
        <v>3.628251168670496E-2</v>
      </c>
      <c r="M24" s="73">
        <f t="shared" si="0"/>
        <v>1.8789518368367342E-2</v>
      </c>
      <c r="N24" s="73">
        <f>K24/'סכום נכסי הקרן'!$C$41</f>
        <v>2.7339015552396164E-3</v>
      </c>
    </row>
    <row r="25" spans="1:14">
      <c r="A25" s="69" t="s">
        <v>1064</v>
      </c>
      <c r="B25" s="54" t="s">
        <v>1065</v>
      </c>
      <c r="C25" s="70" t="s">
        <v>128</v>
      </c>
      <c r="D25" s="70" t="s">
        <v>29</v>
      </c>
      <c r="E25" s="54" t="s">
        <v>1066</v>
      </c>
      <c r="F25" s="70" t="s">
        <v>326</v>
      </c>
      <c r="G25" s="70" t="s">
        <v>141</v>
      </c>
      <c r="H25" s="72">
        <v>703296.99585300009</v>
      </c>
      <c r="I25" s="79">
        <v>14990</v>
      </c>
      <c r="J25" s="126" t="s">
        <v>4666</v>
      </c>
      <c r="K25" s="72">
        <v>105424.219678122</v>
      </c>
      <c r="L25" s="73">
        <v>7.0098347000858378E-3</v>
      </c>
      <c r="M25" s="73">
        <f t="shared" si="0"/>
        <v>6.0123955155748227E-3</v>
      </c>
      <c r="N25" s="73">
        <f>K25/'סכום נכסי הקרן'!$C$41</f>
        <v>8.7481206960676196E-4</v>
      </c>
    </row>
    <row r="26" spans="1:14">
      <c r="A26" s="69" t="s">
        <v>1067</v>
      </c>
      <c r="B26" s="54" t="s">
        <v>1068</v>
      </c>
      <c r="C26" s="70" t="s">
        <v>128</v>
      </c>
      <c r="D26" s="70" t="s">
        <v>29</v>
      </c>
      <c r="E26" s="54" t="s">
        <v>1069</v>
      </c>
      <c r="F26" s="70" t="s">
        <v>326</v>
      </c>
      <c r="G26" s="70" t="s">
        <v>141</v>
      </c>
      <c r="H26" s="72">
        <v>18950096.601533998</v>
      </c>
      <c r="I26" s="79">
        <v>1835</v>
      </c>
      <c r="J26" s="126" t="s">
        <v>4666</v>
      </c>
      <c r="K26" s="72">
        <v>347734.27263979602</v>
      </c>
      <c r="L26" s="73">
        <v>1.5319259176346096E-2</v>
      </c>
      <c r="M26" s="73">
        <f t="shared" si="0"/>
        <v>1.9831457968714328E-2</v>
      </c>
      <c r="N26" s="73">
        <f>K26/'סכום נכסי הקרן'!$C$41</f>
        <v>2.8855052439563001E-3</v>
      </c>
    </row>
    <row r="27" spans="1:14">
      <c r="A27" s="69" t="s">
        <v>1070</v>
      </c>
      <c r="B27" s="54" t="s">
        <v>1071</v>
      </c>
      <c r="C27" s="70" t="s">
        <v>128</v>
      </c>
      <c r="D27" s="70" t="s">
        <v>29</v>
      </c>
      <c r="E27" s="54" t="s">
        <v>1072</v>
      </c>
      <c r="F27" s="70" t="s">
        <v>135</v>
      </c>
      <c r="G27" s="70" t="s">
        <v>141</v>
      </c>
      <c r="H27" s="72">
        <v>72770.230054</v>
      </c>
      <c r="I27" s="79">
        <v>46450</v>
      </c>
      <c r="J27" s="126" t="s">
        <v>4666</v>
      </c>
      <c r="K27" s="72">
        <v>33801.771860252011</v>
      </c>
      <c r="L27" s="73">
        <v>3.9318870958164409E-3</v>
      </c>
      <c r="M27" s="73">
        <f t="shared" si="0"/>
        <v>1.9277318074685009E-3</v>
      </c>
      <c r="N27" s="73">
        <f>K27/'סכום נכסי הקרן'!$C$41</f>
        <v>2.8048771039259761E-4</v>
      </c>
    </row>
    <row r="28" spans="1:14">
      <c r="A28" s="69" t="s">
        <v>1073</v>
      </c>
      <c r="B28" s="54" t="s">
        <v>1074</v>
      </c>
      <c r="C28" s="70" t="s">
        <v>128</v>
      </c>
      <c r="D28" s="70" t="s">
        <v>29</v>
      </c>
      <c r="E28" s="54" t="s">
        <v>397</v>
      </c>
      <c r="F28" s="70" t="s">
        <v>398</v>
      </c>
      <c r="G28" s="70" t="s">
        <v>141</v>
      </c>
      <c r="H28" s="72">
        <v>4092905.5925950008</v>
      </c>
      <c r="I28" s="79">
        <v>3807</v>
      </c>
      <c r="J28" s="126" t="s">
        <v>4666</v>
      </c>
      <c r="K28" s="72">
        <v>155816.91591150296</v>
      </c>
      <c r="L28" s="73">
        <v>1.6171464531465993E-2</v>
      </c>
      <c r="M28" s="73">
        <f t="shared" si="0"/>
        <v>8.8863159655089632E-3</v>
      </c>
      <c r="N28" s="73">
        <f>K28/'סכום נכסי הקרן'!$C$41</f>
        <v>1.2929715686249689E-3</v>
      </c>
    </row>
    <row r="29" spans="1:14">
      <c r="A29" s="69" t="s">
        <v>1075</v>
      </c>
      <c r="B29" s="54" t="s">
        <v>1076</v>
      </c>
      <c r="C29" s="70" t="s">
        <v>128</v>
      </c>
      <c r="D29" s="70" t="s">
        <v>29</v>
      </c>
      <c r="E29" s="54" t="s">
        <v>688</v>
      </c>
      <c r="F29" s="70" t="s">
        <v>398</v>
      </c>
      <c r="G29" s="70" t="s">
        <v>141</v>
      </c>
      <c r="H29" s="72">
        <v>3384308.232433999</v>
      </c>
      <c r="I29" s="79">
        <v>2893</v>
      </c>
      <c r="J29" s="126" t="s">
        <v>4666</v>
      </c>
      <c r="K29" s="72">
        <v>97908.037164251029</v>
      </c>
      <c r="L29" s="73">
        <v>1.6214699599807446E-2</v>
      </c>
      <c r="M29" s="73">
        <f t="shared" si="0"/>
        <v>5.5837439004278178E-3</v>
      </c>
      <c r="N29" s="73">
        <f>K29/'סכום נכסי הקרן'!$C$41</f>
        <v>8.1244265202343093E-4</v>
      </c>
    </row>
    <row r="30" spans="1:14">
      <c r="A30" s="69" t="s">
        <v>1077</v>
      </c>
      <c r="B30" s="54" t="s">
        <v>1078</v>
      </c>
      <c r="C30" s="70" t="s">
        <v>128</v>
      </c>
      <c r="D30" s="70" t="s">
        <v>29</v>
      </c>
      <c r="E30" s="54" t="s">
        <v>1079</v>
      </c>
      <c r="F30" s="70" t="s">
        <v>561</v>
      </c>
      <c r="G30" s="70" t="s">
        <v>141</v>
      </c>
      <c r="H30" s="72">
        <v>77092.524160000015</v>
      </c>
      <c r="I30" s="79">
        <v>91410</v>
      </c>
      <c r="J30" s="126" t="s">
        <v>4666</v>
      </c>
      <c r="K30" s="72">
        <v>70470.276334549999</v>
      </c>
      <c r="L30" s="73">
        <v>1.0069932622874891E-2</v>
      </c>
      <c r="M30" s="73">
        <f t="shared" si="0"/>
        <v>4.0189547971877819E-3</v>
      </c>
      <c r="N30" s="73">
        <f>K30/'סכום נכסי הקרן'!$C$41</f>
        <v>5.8476361953838172E-4</v>
      </c>
    </row>
    <row r="31" spans="1:14">
      <c r="A31" s="69" t="s">
        <v>1080</v>
      </c>
      <c r="B31" s="54" t="s">
        <v>1081</v>
      </c>
      <c r="C31" s="70" t="s">
        <v>128</v>
      </c>
      <c r="D31" s="70" t="s">
        <v>29</v>
      </c>
      <c r="E31" s="54" t="s">
        <v>1082</v>
      </c>
      <c r="F31" s="70" t="s">
        <v>1083</v>
      </c>
      <c r="G31" s="70" t="s">
        <v>141</v>
      </c>
      <c r="H31" s="72">
        <v>1446816.8706270002</v>
      </c>
      <c r="I31" s="79">
        <v>11090</v>
      </c>
      <c r="J31" s="126" t="s">
        <v>4666</v>
      </c>
      <c r="K31" s="72">
        <v>160451.99089185899</v>
      </c>
      <c r="L31" s="73">
        <v>1.309669795095009E-2</v>
      </c>
      <c r="M31" s="73">
        <f t="shared" si="0"/>
        <v>9.1506565896210604E-3</v>
      </c>
      <c r="N31" s="73">
        <f>K31/'סכום נכסי הקרן'!$C$41</f>
        <v>1.3314335041150092E-3</v>
      </c>
    </row>
    <row r="32" spans="1:14">
      <c r="A32" s="69" t="s">
        <v>1084</v>
      </c>
      <c r="B32" s="54" t="s">
        <v>1085</v>
      </c>
      <c r="C32" s="70" t="s">
        <v>128</v>
      </c>
      <c r="D32" s="70" t="s">
        <v>29</v>
      </c>
      <c r="E32" s="54" t="s">
        <v>845</v>
      </c>
      <c r="F32" s="70" t="s">
        <v>1086</v>
      </c>
      <c r="G32" s="70" t="s">
        <v>141</v>
      </c>
      <c r="H32" s="72">
        <v>4403487.8837239984</v>
      </c>
      <c r="I32" s="79">
        <v>3815</v>
      </c>
      <c r="J32" s="126" t="s">
        <v>4666</v>
      </c>
      <c r="K32" s="72">
        <v>167993.06276411403</v>
      </c>
      <c r="L32" s="73">
        <v>3.9286255023407435E-3</v>
      </c>
      <c r="M32" s="73">
        <f t="shared" si="0"/>
        <v>9.5807276572163827E-3</v>
      </c>
      <c r="N32" s="73">
        <f>K32/'סכום נכסי הקרן'!$C$41</f>
        <v>1.3940094540415308E-3</v>
      </c>
    </row>
    <row r="33" spans="1:14">
      <c r="A33" s="69" t="s">
        <v>1087</v>
      </c>
      <c r="B33" s="54" t="s">
        <v>1088</v>
      </c>
      <c r="C33" s="70" t="s">
        <v>128</v>
      </c>
      <c r="D33" s="70" t="s">
        <v>29</v>
      </c>
      <c r="E33" s="54" t="s">
        <v>406</v>
      </c>
      <c r="F33" s="70" t="s">
        <v>326</v>
      </c>
      <c r="G33" s="70" t="s">
        <v>141</v>
      </c>
      <c r="H33" s="72">
        <v>26431516.802779004</v>
      </c>
      <c r="I33" s="79">
        <v>2950</v>
      </c>
      <c r="J33" s="126" t="s">
        <v>4666</v>
      </c>
      <c r="K33" s="72">
        <v>779729.74568196584</v>
      </c>
      <c r="L33" s="73">
        <v>1.7356542756113015E-2</v>
      </c>
      <c r="M33" s="73">
        <f t="shared" si="0"/>
        <v>4.4468373971483406E-2</v>
      </c>
      <c r="N33" s="73">
        <f>K33/'סכום נכסי הקרן'!$C$41</f>
        <v>6.4702114432206703E-3</v>
      </c>
    </row>
    <row r="34" spans="1:14">
      <c r="A34" s="69" t="s">
        <v>1089</v>
      </c>
      <c r="B34" s="54" t="s">
        <v>1090</v>
      </c>
      <c r="C34" s="70" t="s">
        <v>128</v>
      </c>
      <c r="D34" s="70" t="s">
        <v>29</v>
      </c>
      <c r="E34" s="54" t="s">
        <v>415</v>
      </c>
      <c r="F34" s="70" t="s">
        <v>355</v>
      </c>
      <c r="G34" s="70" t="s">
        <v>141</v>
      </c>
      <c r="H34" s="72">
        <v>29134275.257312004</v>
      </c>
      <c r="I34" s="79">
        <v>1070</v>
      </c>
      <c r="J34" s="126" t="s">
        <v>4666</v>
      </c>
      <c r="K34" s="72">
        <v>311736.74525322695</v>
      </c>
      <c r="L34" s="73">
        <v>3.856864872877306E-2</v>
      </c>
      <c r="M34" s="73">
        <f t="shared" si="0"/>
        <v>1.7778501134965961E-2</v>
      </c>
      <c r="N34" s="73">
        <f>K34/'סכום נכסי הקרן'!$C$41</f>
        <v>2.5867971147435047E-3</v>
      </c>
    </row>
    <row r="35" spans="1:14">
      <c r="A35" s="69" t="s">
        <v>1091</v>
      </c>
      <c r="B35" s="54" t="s">
        <v>1092</v>
      </c>
      <c r="C35" s="70" t="s">
        <v>128</v>
      </c>
      <c r="D35" s="70" t="s">
        <v>29</v>
      </c>
      <c r="E35" s="54" t="s">
        <v>842</v>
      </c>
      <c r="F35" s="70" t="s">
        <v>326</v>
      </c>
      <c r="G35" s="70" t="s">
        <v>141</v>
      </c>
      <c r="H35" s="72">
        <v>4350609.2563840002</v>
      </c>
      <c r="I35" s="79">
        <v>14260</v>
      </c>
      <c r="J35" s="126" t="s">
        <v>4666</v>
      </c>
      <c r="K35" s="72">
        <v>620396.87996041484</v>
      </c>
      <c r="L35" s="73">
        <v>1.6869786931523544E-2</v>
      </c>
      <c r="M35" s="73">
        <f t="shared" si="0"/>
        <v>3.5381541645166069E-2</v>
      </c>
      <c r="N35" s="73">
        <f>K35/'סכום נכסי הקרן'!$C$41</f>
        <v>5.1480644598821514E-3</v>
      </c>
    </row>
    <row r="36" spans="1:14">
      <c r="A36" s="69" t="s">
        <v>1093</v>
      </c>
      <c r="B36" s="54" t="s">
        <v>1094</v>
      </c>
      <c r="C36" s="70" t="s">
        <v>128</v>
      </c>
      <c r="D36" s="70" t="s">
        <v>29</v>
      </c>
      <c r="E36" s="54" t="s">
        <v>426</v>
      </c>
      <c r="F36" s="70" t="s">
        <v>355</v>
      </c>
      <c r="G36" s="70" t="s">
        <v>141</v>
      </c>
      <c r="H36" s="72">
        <v>1231230.947622</v>
      </c>
      <c r="I36" s="79">
        <v>28100</v>
      </c>
      <c r="J36" s="126" t="s">
        <v>4666</v>
      </c>
      <c r="K36" s="72">
        <v>345975.896280783</v>
      </c>
      <c r="L36" s="73">
        <v>2.591872153902982E-2</v>
      </c>
      <c r="M36" s="73">
        <f t="shared" si="0"/>
        <v>1.9731176893190119E-2</v>
      </c>
      <c r="N36" s="73">
        <f>K36/'סכום נכסי הקרן'!$C$41</f>
        <v>2.8709142053271091E-3</v>
      </c>
    </row>
    <row r="37" spans="1:14">
      <c r="A37" s="69" t="s">
        <v>1095</v>
      </c>
      <c r="B37" s="54" t="s">
        <v>1096</v>
      </c>
      <c r="C37" s="70" t="s">
        <v>128</v>
      </c>
      <c r="D37" s="70" t="s">
        <v>29</v>
      </c>
      <c r="E37" s="54" t="s">
        <v>1097</v>
      </c>
      <c r="F37" s="70" t="s">
        <v>1083</v>
      </c>
      <c r="G37" s="70" t="s">
        <v>141</v>
      </c>
      <c r="H37" s="72">
        <v>204035.18665699998</v>
      </c>
      <c r="I37" s="79">
        <v>50140</v>
      </c>
      <c r="J37" s="126" t="s">
        <v>4666</v>
      </c>
      <c r="K37" s="72">
        <v>102303.242589045</v>
      </c>
      <c r="L37" s="73">
        <v>7.0513435091670833E-3</v>
      </c>
      <c r="M37" s="73">
        <f t="shared" si="0"/>
        <v>5.8344046448634279E-3</v>
      </c>
      <c r="N37" s="73">
        <f>K37/'סכום נכסי הקרן'!$C$41</f>
        <v>8.4891414563040518E-4</v>
      </c>
    </row>
    <row r="38" spans="1:14">
      <c r="A38" s="69" t="s">
        <v>1098</v>
      </c>
      <c r="B38" s="54" t="s">
        <v>1099</v>
      </c>
      <c r="C38" s="70" t="s">
        <v>128</v>
      </c>
      <c r="D38" s="70" t="s">
        <v>29</v>
      </c>
      <c r="E38" s="54" t="s">
        <v>1100</v>
      </c>
      <c r="F38" s="70" t="s">
        <v>135</v>
      </c>
      <c r="G38" s="70" t="s">
        <v>141</v>
      </c>
      <c r="H38" s="72">
        <v>11739100.947238998</v>
      </c>
      <c r="I38" s="79">
        <v>1040</v>
      </c>
      <c r="J38" s="126" t="s">
        <v>4666</v>
      </c>
      <c r="K38" s="72">
        <v>122086.64986812198</v>
      </c>
      <c r="L38" s="73">
        <v>1.0000812766483767E-2</v>
      </c>
      <c r="M38" s="73">
        <f t="shared" si="0"/>
        <v>6.9626621702278462E-3</v>
      </c>
      <c r="N38" s="73">
        <f>K38/'סכום נכסי הקרן'!$C$41</f>
        <v>1.0130772147858924E-3</v>
      </c>
    </row>
    <row r="39" spans="1:14">
      <c r="A39" s="69" t="s">
        <v>1101</v>
      </c>
      <c r="B39" s="54" t="s">
        <v>1102</v>
      </c>
      <c r="C39" s="70" t="s">
        <v>128</v>
      </c>
      <c r="D39" s="70" t="s">
        <v>29</v>
      </c>
      <c r="E39" s="54" t="s">
        <v>1103</v>
      </c>
      <c r="F39" s="70" t="s">
        <v>166</v>
      </c>
      <c r="G39" s="70" t="s">
        <v>141</v>
      </c>
      <c r="H39" s="72">
        <v>170902.40373400002</v>
      </c>
      <c r="I39" s="79">
        <v>72500</v>
      </c>
      <c r="J39" s="126" t="s">
        <v>4666</v>
      </c>
      <c r="K39" s="72">
        <v>123904.24270552101</v>
      </c>
      <c r="L39" s="73">
        <v>2.6985822463165862E-3</v>
      </c>
      <c r="M39" s="73">
        <f t="shared" si="0"/>
        <v>7.0663203908728194E-3</v>
      </c>
      <c r="N39" s="73">
        <f>K39/'סכום נכסי הקרן'!$C$41</f>
        <v>1.0281596328169879E-3</v>
      </c>
    </row>
    <row r="40" spans="1:14">
      <c r="A40" s="69" t="s">
        <v>1104</v>
      </c>
      <c r="B40" s="54" t="s">
        <v>1105</v>
      </c>
      <c r="C40" s="70" t="s">
        <v>128</v>
      </c>
      <c r="D40" s="70" t="s">
        <v>29</v>
      </c>
      <c r="E40" s="54" t="s">
        <v>354</v>
      </c>
      <c r="F40" s="70" t="s">
        <v>355</v>
      </c>
      <c r="G40" s="70" t="s">
        <v>141</v>
      </c>
      <c r="H40" s="72">
        <v>1195059.0601630001</v>
      </c>
      <c r="I40" s="79">
        <v>23780</v>
      </c>
      <c r="J40" s="126" t="s">
        <v>4666</v>
      </c>
      <c r="K40" s="72">
        <v>284185.04450629797</v>
      </c>
      <c r="L40" s="73">
        <v>9.8543074319657614E-3</v>
      </c>
      <c r="M40" s="73">
        <f t="shared" si="0"/>
        <v>1.6207213981757163E-2</v>
      </c>
      <c r="N40" s="73">
        <f>K40/'סכום נכסי הקרן'!$C$41</f>
        <v>2.3581726067775336E-3</v>
      </c>
    </row>
    <row r="41" spans="1:14">
      <c r="A41" s="69" t="s">
        <v>1106</v>
      </c>
      <c r="B41" s="54" t="s">
        <v>1107</v>
      </c>
      <c r="C41" s="70" t="s">
        <v>128</v>
      </c>
      <c r="D41" s="70" t="s">
        <v>29</v>
      </c>
      <c r="E41" s="54" t="s">
        <v>443</v>
      </c>
      <c r="F41" s="70" t="s">
        <v>326</v>
      </c>
      <c r="G41" s="70" t="s">
        <v>141</v>
      </c>
      <c r="H41" s="72">
        <v>22594227.983565997</v>
      </c>
      <c r="I41" s="79">
        <v>3290</v>
      </c>
      <c r="J41" s="126" t="s">
        <v>4666</v>
      </c>
      <c r="K41" s="72">
        <v>743350.100659327</v>
      </c>
      <c r="L41" s="73">
        <v>1.6895821328333793E-2</v>
      </c>
      <c r="M41" s="73">
        <f t="shared" si="0"/>
        <v>4.2393624779503286E-2</v>
      </c>
      <c r="N41" s="73">
        <f>K41/'סכום נכסי הקרן'!$C$41</f>
        <v>6.1683324949962284E-3</v>
      </c>
    </row>
    <row r="42" spans="1:14">
      <c r="A42" s="69" t="s">
        <v>1108</v>
      </c>
      <c r="B42" s="54" t="s">
        <v>1109</v>
      </c>
      <c r="C42" s="70" t="s">
        <v>128</v>
      </c>
      <c r="D42" s="70" t="s">
        <v>29</v>
      </c>
      <c r="E42" s="54" t="s">
        <v>1110</v>
      </c>
      <c r="F42" s="70" t="s">
        <v>1083</v>
      </c>
      <c r="G42" s="70" t="s">
        <v>141</v>
      </c>
      <c r="H42" s="72">
        <v>249320.367348</v>
      </c>
      <c r="I42" s="79">
        <v>25190</v>
      </c>
      <c r="J42" s="126" t="s">
        <v>4666</v>
      </c>
      <c r="K42" s="72">
        <v>62803.800534898</v>
      </c>
      <c r="L42" s="73">
        <v>5.6326423148399781E-3</v>
      </c>
      <c r="M42" s="73">
        <f t="shared" si="0"/>
        <v>3.58173188144012E-3</v>
      </c>
      <c r="N42" s="73">
        <f>K42/'סכום נכסי הקרן'!$C$41</f>
        <v>5.2114706556852079E-4</v>
      </c>
    </row>
    <row r="43" spans="1:14">
      <c r="A43" s="69" t="s">
        <v>1111</v>
      </c>
      <c r="B43" s="54" t="s">
        <v>1112</v>
      </c>
      <c r="C43" s="70" t="s">
        <v>128</v>
      </c>
      <c r="D43" s="70" t="s">
        <v>29</v>
      </c>
      <c r="E43" s="54" t="s">
        <v>1113</v>
      </c>
      <c r="F43" s="70" t="s">
        <v>1114</v>
      </c>
      <c r="G43" s="70" t="s">
        <v>141</v>
      </c>
      <c r="H43" s="72">
        <v>2228707.5048800008</v>
      </c>
      <c r="I43" s="79">
        <v>6850</v>
      </c>
      <c r="J43" s="126" t="s">
        <v>4666</v>
      </c>
      <c r="K43" s="72">
        <v>152666.46408422</v>
      </c>
      <c r="L43" s="73">
        <v>1.9124475295095967E-2</v>
      </c>
      <c r="M43" s="73">
        <f t="shared" si="0"/>
        <v>8.7066441358646645E-3</v>
      </c>
      <c r="N43" s="73">
        <f>K43/'סכום נכסי הקרן'!$C$41</f>
        <v>1.2668290627412496E-3</v>
      </c>
    </row>
    <row r="44" spans="1:14">
      <c r="A44" s="69" t="s">
        <v>1115</v>
      </c>
      <c r="B44" s="54" t="s">
        <v>1116</v>
      </c>
      <c r="C44" s="70" t="s">
        <v>128</v>
      </c>
      <c r="D44" s="70" t="s">
        <v>29</v>
      </c>
      <c r="E44" s="54" t="s">
        <v>1117</v>
      </c>
      <c r="F44" s="70" t="s">
        <v>624</v>
      </c>
      <c r="G44" s="70" t="s">
        <v>141</v>
      </c>
      <c r="H44" s="72">
        <v>13862235.890019998</v>
      </c>
      <c r="I44" s="79">
        <v>1027</v>
      </c>
      <c r="J44" s="126" t="s">
        <v>4666</v>
      </c>
      <c r="K44" s="72">
        <v>142365.16259048996</v>
      </c>
      <c r="L44" s="73">
        <v>2.5345349309878376E-2</v>
      </c>
      <c r="M44" s="73">
        <f t="shared" si="0"/>
        <v>8.1191558044870528E-3</v>
      </c>
      <c r="N44" s="73">
        <f>K44/'סכום נכסי הקרן'!$C$41</f>
        <v>1.1813486778080012E-3</v>
      </c>
    </row>
    <row r="45" spans="1:14">
      <c r="A45" s="69" t="s">
        <v>1118</v>
      </c>
      <c r="B45" s="54" t="s">
        <v>1119</v>
      </c>
      <c r="C45" s="70" t="s">
        <v>128</v>
      </c>
      <c r="D45" s="70" t="s">
        <v>29</v>
      </c>
      <c r="E45" s="54" t="s">
        <v>765</v>
      </c>
      <c r="F45" s="70" t="s">
        <v>766</v>
      </c>
      <c r="G45" s="70" t="s">
        <v>141</v>
      </c>
      <c r="H45" s="72">
        <v>9429893.8700739983</v>
      </c>
      <c r="I45" s="79">
        <v>2365</v>
      </c>
      <c r="J45" s="126" t="s">
        <v>4666</v>
      </c>
      <c r="K45" s="72">
        <v>223016.990027233</v>
      </c>
      <c r="L45" s="73">
        <v>2.6392886830598077E-2</v>
      </c>
      <c r="M45" s="73">
        <f t="shared" si="0"/>
        <v>1.2718769508853115E-2</v>
      </c>
      <c r="N45" s="73">
        <f>K45/'סכום נכסי הקרן'!$C$41</f>
        <v>1.850598991378465E-3</v>
      </c>
    </row>
    <row r="46" spans="1:14">
      <c r="A46" s="127" t="s">
        <v>4666</v>
      </c>
      <c r="B46" s="126" t="s">
        <v>4666</v>
      </c>
      <c r="C46" s="126" t="s">
        <v>4666</v>
      </c>
      <c r="D46" s="126" t="s">
        <v>4666</v>
      </c>
      <c r="E46" s="126" t="s">
        <v>4666</v>
      </c>
      <c r="F46" s="126" t="s">
        <v>4666</v>
      </c>
      <c r="G46" s="126" t="s">
        <v>4666</v>
      </c>
      <c r="H46" s="126" t="s">
        <v>4666</v>
      </c>
      <c r="I46" s="126" t="s">
        <v>4666</v>
      </c>
      <c r="J46" s="126" t="s">
        <v>4666</v>
      </c>
      <c r="K46" s="126" t="s">
        <v>4666</v>
      </c>
      <c r="L46" s="126" t="s">
        <v>4666</v>
      </c>
      <c r="M46" s="126" t="s">
        <v>4666</v>
      </c>
      <c r="N46" s="126" t="s">
        <v>4666</v>
      </c>
    </row>
    <row r="47" spans="1:14">
      <c r="A47" s="68" t="s">
        <v>1120</v>
      </c>
      <c r="B47" s="125" t="s">
        <v>4666</v>
      </c>
      <c r="C47" s="125" t="s">
        <v>4666</v>
      </c>
      <c r="D47" s="125" t="s">
        <v>4666</v>
      </c>
      <c r="E47" s="125" t="s">
        <v>4666</v>
      </c>
      <c r="F47" s="125" t="s">
        <v>4666</v>
      </c>
      <c r="G47" s="125" t="s">
        <v>4666</v>
      </c>
      <c r="H47" s="125" t="s">
        <v>4666</v>
      </c>
      <c r="I47" s="125" t="s">
        <v>4666</v>
      </c>
      <c r="J47" s="66">
        <v>6510.6401249400005</v>
      </c>
      <c r="K47" s="66">
        <v>4202166.9421028458</v>
      </c>
      <c r="L47" s="125" t="s">
        <v>4666</v>
      </c>
      <c r="M47" s="67">
        <f t="shared" si="0"/>
        <v>0.23965166406291188</v>
      </c>
      <c r="N47" s="67">
        <f>K47/'סכום נכסי הקרן'!$C$41</f>
        <v>3.4869656808254157E-2</v>
      </c>
    </row>
    <row r="48" spans="1:14">
      <c r="A48" s="69" t="s">
        <v>1121</v>
      </c>
      <c r="B48" s="54" t="s">
        <v>1122</v>
      </c>
      <c r="C48" s="70" t="s">
        <v>128</v>
      </c>
      <c r="D48" s="70" t="s">
        <v>29</v>
      </c>
      <c r="E48" s="54" t="s">
        <v>1123</v>
      </c>
      <c r="F48" s="70" t="s">
        <v>624</v>
      </c>
      <c r="G48" s="70" t="s">
        <v>141</v>
      </c>
      <c r="H48" s="72">
        <v>2511233.2539939992</v>
      </c>
      <c r="I48" s="79">
        <v>1040</v>
      </c>
      <c r="J48" s="126" t="s">
        <v>4666</v>
      </c>
      <c r="K48" s="72">
        <v>26116.825841542002</v>
      </c>
      <c r="L48" s="73">
        <v>9.1754655348728273E-3</v>
      </c>
      <c r="M48" s="73">
        <f t="shared" si="0"/>
        <v>1.4894555259707756E-3</v>
      </c>
      <c r="N48" s="73">
        <f>K48/'סכום נכסי הקרן'!$C$41</f>
        <v>2.1671789021304063E-4</v>
      </c>
    </row>
    <row r="49" spans="1:14">
      <c r="A49" s="69" t="s">
        <v>1124</v>
      </c>
      <c r="B49" s="54" t="s">
        <v>1125</v>
      </c>
      <c r="C49" s="70" t="s">
        <v>128</v>
      </c>
      <c r="D49" s="70" t="s">
        <v>29</v>
      </c>
      <c r="E49" s="54" t="s">
        <v>769</v>
      </c>
      <c r="F49" s="70" t="s">
        <v>624</v>
      </c>
      <c r="G49" s="70" t="s">
        <v>141</v>
      </c>
      <c r="H49" s="72">
        <v>5106208.4255340016</v>
      </c>
      <c r="I49" s="79">
        <v>1488</v>
      </c>
      <c r="J49" s="126" t="s">
        <v>4666</v>
      </c>
      <c r="K49" s="72">
        <v>75980.381372599993</v>
      </c>
      <c r="L49" s="73">
        <v>2.4202116266552883E-2</v>
      </c>
      <c r="M49" s="73">
        <f t="shared" si="0"/>
        <v>4.3331988193134972E-3</v>
      </c>
      <c r="N49" s="73">
        <f>K49/'סכום נכסי הקרן'!$C$41</f>
        <v>6.3048657017348599E-4</v>
      </c>
    </row>
    <row r="50" spans="1:14">
      <c r="A50" s="69" t="s">
        <v>1126</v>
      </c>
      <c r="B50" s="54" t="s">
        <v>1127</v>
      </c>
      <c r="C50" s="70" t="s">
        <v>128</v>
      </c>
      <c r="D50" s="70" t="s">
        <v>29</v>
      </c>
      <c r="E50" s="54" t="s">
        <v>1128</v>
      </c>
      <c r="F50" s="70" t="s">
        <v>398</v>
      </c>
      <c r="G50" s="70" t="s">
        <v>141</v>
      </c>
      <c r="H50" s="72">
        <v>204063.21709700004</v>
      </c>
      <c r="I50" s="79">
        <v>9747</v>
      </c>
      <c r="J50" s="126" t="s">
        <v>4666</v>
      </c>
      <c r="K50" s="72">
        <v>19890.041770456999</v>
      </c>
      <c r="L50" s="73">
        <v>1.3895927983714662E-2</v>
      </c>
      <c r="M50" s="73">
        <f t="shared" si="0"/>
        <v>1.1343389432751823E-3</v>
      </c>
      <c r="N50" s="73">
        <f>K50/'סכום נכסי הקרן'!$C$41</f>
        <v>1.6504792408142765E-4</v>
      </c>
    </row>
    <row r="51" spans="1:14">
      <c r="A51" s="69" t="s">
        <v>1129</v>
      </c>
      <c r="B51" s="54" t="s">
        <v>1130</v>
      </c>
      <c r="C51" s="70" t="s">
        <v>128</v>
      </c>
      <c r="D51" s="70" t="s">
        <v>29</v>
      </c>
      <c r="E51" s="54" t="s">
        <v>1131</v>
      </c>
      <c r="F51" s="70" t="s">
        <v>766</v>
      </c>
      <c r="G51" s="70" t="s">
        <v>141</v>
      </c>
      <c r="H51" s="72">
        <v>5341632.7294560019</v>
      </c>
      <c r="I51" s="79">
        <v>1064</v>
      </c>
      <c r="J51" s="126" t="s">
        <v>4666</v>
      </c>
      <c r="K51" s="72">
        <v>56834.972241403986</v>
      </c>
      <c r="L51" s="73">
        <v>4.2698896228433043E-2</v>
      </c>
      <c r="M51" s="73">
        <f t="shared" si="0"/>
        <v>3.2413266446301298E-3</v>
      </c>
      <c r="N51" s="73">
        <f>K51/'סכום נכסי הקרן'!$C$41</f>
        <v>4.7161762111542138E-4</v>
      </c>
    </row>
    <row r="52" spans="1:14">
      <c r="A52" s="69" t="s">
        <v>1132</v>
      </c>
      <c r="B52" s="54" t="s">
        <v>1133</v>
      </c>
      <c r="C52" s="70" t="s">
        <v>128</v>
      </c>
      <c r="D52" s="70" t="s">
        <v>29</v>
      </c>
      <c r="E52" s="54" t="s">
        <v>1134</v>
      </c>
      <c r="F52" s="70" t="s">
        <v>640</v>
      </c>
      <c r="G52" s="70" t="s">
        <v>141</v>
      </c>
      <c r="H52" s="72">
        <v>123051.636757</v>
      </c>
      <c r="I52" s="79">
        <v>6944</v>
      </c>
      <c r="J52" s="126" t="s">
        <v>4666</v>
      </c>
      <c r="K52" s="72">
        <v>8544.705656397</v>
      </c>
      <c r="L52" s="73">
        <v>7.1218276894250742E-3</v>
      </c>
      <c r="M52" s="73">
        <f t="shared" si="0"/>
        <v>4.8730879988756026E-4</v>
      </c>
      <c r="N52" s="73">
        <f>K52/'סכום נכסי הקרן'!$C$41</f>
        <v>7.0904121104958063E-5</v>
      </c>
    </row>
    <row r="53" spans="1:14">
      <c r="A53" s="69" t="s">
        <v>1135</v>
      </c>
      <c r="B53" s="54" t="s">
        <v>1136</v>
      </c>
      <c r="C53" s="70" t="s">
        <v>128</v>
      </c>
      <c r="D53" s="70" t="s">
        <v>29</v>
      </c>
      <c r="E53" s="54" t="s">
        <v>1137</v>
      </c>
      <c r="F53" s="70" t="s">
        <v>355</v>
      </c>
      <c r="G53" s="70" t="s">
        <v>141</v>
      </c>
      <c r="H53" s="72">
        <v>1671158.5145349996</v>
      </c>
      <c r="I53" s="79">
        <v>3024</v>
      </c>
      <c r="J53" s="126" t="s">
        <v>4666</v>
      </c>
      <c r="K53" s="72">
        <v>50535.833479546003</v>
      </c>
      <c r="L53" s="73">
        <v>9.2985506817144133E-3</v>
      </c>
      <c r="M53" s="73">
        <f t="shared" si="0"/>
        <v>2.8820836380476678E-3</v>
      </c>
      <c r="N53" s="73">
        <f>K53/'סכום נכסי הקרן'!$C$41</f>
        <v>4.1934725445939261E-4</v>
      </c>
    </row>
    <row r="54" spans="1:14">
      <c r="A54" s="69" t="s">
        <v>1138</v>
      </c>
      <c r="B54" s="54" t="s">
        <v>1139</v>
      </c>
      <c r="C54" s="70" t="s">
        <v>128</v>
      </c>
      <c r="D54" s="70" t="s">
        <v>29</v>
      </c>
      <c r="E54" s="54" t="s">
        <v>1140</v>
      </c>
      <c r="F54" s="70" t="s">
        <v>138</v>
      </c>
      <c r="G54" s="70" t="s">
        <v>141</v>
      </c>
      <c r="H54" s="72">
        <v>802535.57110499998</v>
      </c>
      <c r="I54" s="79">
        <v>509.6</v>
      </c>
      <c r="J54" s="126" t="s">
        <v>4666</v>
      </c>
      <c r="K54" s="72">
        <v>4089.7212703519999</v>
      </c>
      <c r="L54" s="73">
        <v>4.0622023991847807E-3</v>
      </c>
      <c r="M54" s="73">
        <f t="shared" si="0"/>
        <v>2.3323883165452666E-4</v>
      </c>
      <c r="N54" s="73">
        <f>K54/'סכום נכסי הקרן'!$C$41</f>
        <v>3.3936580603156158E-5</v>
      </c>
    </row>
    <row r="55" spans="1:14">
      <c r="A55" s="69" t="s">
        <v>1141</v>
      </c>
      <c r="B55" s="54" t="s">
        <v>1142</v>
      </c>
      <c r="C55" s="70" t="s">
        <v>128</v>
      </c>
      <c r="D55" s="70" t="s">
        <v>29</v>
      </c>
      <c r="E55" s="54" t="s">
        <v>1143</v>
      </c>
      <c r="F55" s="70" t="s">
        <v>611</v>
      </c>
      <c r="G55" s="70" t="s">
        <v>141</v>
      </c>
      <c r="H55" s="72">
        <v>404992.63081600011</v>
      </c>
      <c r="I55" s="79">
        <v>4150</v>
      </c>
      <c r="J55" s="126" t="s">
        <v>4666</v>
      </c>
      <c r="K55" s="72">
        <v>16807.194178844999</v>
      </c>
      <c r="L55" s="73">
        <v>7.1334344611357538E-3</v>
      </c>
      <c r="M55" s="73">
        <f t="shared" si="0"/>
        <v>9.5852261670809882E-4</v>
      </c>
      <c r="N55" s="73">
        <f>K55/'סכום נכסי הקרן'!$C$41</f>
        <v>1.3946639936031097E-4</v>
      </c>
    </row>
    <row r="56" spans="1:14">
      <c r="A56" s="69" t="s">
        <v>1144</v>
      </c>
      <c r="B56" s="54" t="s">
        <v>1145</v>
      </c>
      <c r="C56" s="70" t="s">
        <v>128</v>
      </c>
      <c r="D56" s="70" t="s">
        <v>29</v>
      </c>
      <c r="E56" s="54" t="s">
        <v>1146</v>
      </c>
      <c r="F56" s="70" t="s">
        <v>1147</v>
      </c>
      <c r="G56" s="70" t="s">
        <v>141</v>
      </c>
      <c r="H56" s="72">
        <v>760866.71782299993</v>
      </c>
      <c r="I56" s="79">
        <v>7405</v>
      </c>
      <c r="J56" s="126" t="s">
        <v>4666</v>
      </c>
      <c r="K56" s="72">
        <v>56342.180454792004</v>
      </c>
      <c r="L56" s="73">
        <v>3.2764039926552628E-2</v>
      </c>
      <c r="M56" s="73">
        <f t="shared" si="0"/>
        <v>3.2132224847228135E-3</v>
      </c>
      <c r="N56" s="73">
        <f>K56/'סכום נכסי הקרן'!$C$41</f>
        <v>4.6752842601350392E-4</v>
      </c>
    </row>
    <row r="57" spans="1:14">
      <c r="A57" s="69" t="s">
        <v>1148</v>
      </c>
      <c r="B57" s="54" t="s">
        <v>1149</v>
      </c>
      <c r="C57" s="70" t="s">
        <v>128</v>
      </c>
      <c r="D57" s="70" t="s">
        <v>29</v>
      </c>
      <c r="E57" s="54" t="s">
        <v>1150</v>
      </c>
      <c r="F57" s="70" t="s">
        <v>624</v>
      </c>
      <c r="G57" s="70" t="s">
        <v>141</v>
      </c>
      <c r="H57" s="72">
        <v>491659.95341500005</v>
      </c>
      <c r="I57" s="79">
        <v>19150</v>
      </c>
      <c r="J57" s="126" t="s">
        <v>4666</v>
      </c>
      <c r="K57" s="72">
        <v>94152.881078976003</v>
      </c>
      <c r="L57" s="73">
        <v>3.8886269902264688E-2</v>
      </c>
      <c r="M57" s="73">
        <f t="shared" si="0"/>
        <v>5.3695854871493136E-3</v>
      </c>
      <c r="N57" s="73">
        <f>K57/'סכום נכסי הקרן'!$C$41</f>
        <v>7.8128229933895575E-4</v>
      </c>
    </row>
    <row r="58" spans="1:14">
      <c r="A58" s="69" t="s">
        <v>1151</v>
      </c>
      <c r="B58" s="54" t="s">
        <v>1152</v>
      </c>
      <c r="C58" s="70" t="s">
        <v>128</v>
      </c>
      <c r="D58" s="70" t="s">
        <v>29</v>
      </c>
      <c r="E58" s="54" t="s">
        <v>1153</v>
      </c>
      <c r="F58" s="70" t="s">
        <v>561</v>
      </c>
      <c r="G58" s="70" t="s">
        <v>141</v>
      </c>
      <c r="H58" s="72">
        <v>381638.65588999999</v>
      </c>
      <c r="I58" s="79">
        <v>11060</v>
      </c>
      <c r="J58" s="126" t="s">
        <v>4666</v>
      </c>
      <c r="K58" s="72">
        <v>42209.235340660998</v>
      </c>
      <c r="L58" s="73">
        <v>1.0504480119573795E-2</v>
      </c>
      <c r="M58" s="73">
        <f t="shared" si="0"/>
        <v>2.4072136180173934E-3</v>
      </c>
      <c r="N58" s="73">
        <f>K58/'סכום נכסי הקרן'!$C$41</f>
        <v>3.5025299345464695E-4</v>
      </c>
    </row>
    <row r="59" spans="1:14">
      <c r="A59" s="69" t="s">
        <v>1154</v>
      </c>
      <c r="B59" s="54" t="s">
        <v>1155</v>
      </c>
      <c r="C59" s="70" t="s">
        <v>128</v>
      </c>
      <c r="D59" s="70" t="s">
        <v>29</v>
      </c>
      <c r="E59" s="54" t="s">
        <v>801</v>
      </c>
      <c r="F59" s="70" t="s">
        <v>624</v>
      </c>
      <c r="G59" s="70" t="s">
        <v>141</v>
      </c>
      <c r="H59" s="72">
        <v>247093.94941099995</v>
      </c>
      <c r="I59" s="79">
        <v>3946</v>
      </c>
      <c r="J59" s="126" t="s">
        <v>4666</v>
      </c>
      <c r="K59" s="72">
        <v>9750.3272436950028</v>
      </c>
      <c r="L59" s="73">
        <v>4.0441617137184178E-3</v>
      </c>
      <c r="M59" s="73">
        <f t="shared" si="0"/>
        <v>5.5606599673551553E-4</v>
      </c>
      <c r="N59" s="73">
        <f>K59/'סכום נכסי הקרן'!$C$41</f>
        <v>8.0908390704172647E-5</v>
      </c>
    </row>
    <row r="60" spans="1:14">
      <c r="A60" s="69" t="s">
        <v>1156</v>
      </c>
      <c r="B60" s="54" t="s">
        <v>1157</v>
      </c>
      <c r="C60" s="70" t="s">
        <v>128</v>
      </c>
      <c r="D60" s="70" t="s">
        <v>29</v>
      </c>
      <c r="E60" s="54" t="s">
        <v>1158</v>
      </c>
      <c r="F60" s="70" t="s">
        <v>1159</v>
      </c>
      <c r="G60" s="70" t="s">
        <v>141</v>
      </c>
      <c r="H60" s="72">
        <v>881180.18086299999</v>
      </c>
      <c r="I60" s="79">
        <v>5575</v>
      </c>
      <c r="J60" s="126" t="s">
        <v>4666</v>
      </c>
      <c r="K60" s="72">
        <v>49125.795083143996</v>
      </c>
      <c r="L60" s="73">
        <v>3.5630984290595892E-2</v>
      </c>
      <c r="M60" s="73">
        <f t="shared" si="0"/>
        <v>2.8016684492305289E-3</v>
      </c>
      <c r="N60" s="73">
        <f>K60/'סכום נכסי הקרן'!$C$41</f>
        <v>4.0764673050438892E-4</v>
      </c>
    </row>
    <row r="61" spans="1:14">
      <c r="A61" s="69" t="s">
        <v>1160</v>
      </c>
      <c r="B61" s="54" t="s">
        <v>1161</v>
      </c>
      <c r="C61" s="70" t="s">
        <v>128</v>
      </c>
      <c r="D61" s="70" t="s">
        <v>29</v>
      </c>
      <c r="E61" s="54" t="s">
        <v>1162</v>
      </c>
      <c r="F61" s="70" t="s">
        <v>338</v>
      </c>
      <c r="G61" s="70" t="s">
        <v>141</v>
      </c>
      <c r="H61" s="72">
        <v>395256.85755400005</v>
      </c>
      <c r="I61" s="79">
        <v>8280</v>
      </c>
      <c r="J61" s="126" t="s">
        <v>4666</v>
      </c>
      <c r="K61" s="72">
        <v>32727.267805454001</v>
      </c>
      <c r="L61" s="73">
        <v>3.163620726146614E-2</v>
      </c>
      <c r="M61" s="73">
        <f t="shared" si="0"/>
        <v>1.8664523085046099E-3</v>
      </c>
      <c r="N61" s="73">
        <f>K61/'סכום נכסי הקרן'!$C$41</f>
        <v>2.7157145643455407E-4</v>
      </c>
    </row>
    <row r="62" spans="1:14">
      <c r="A62" s="69" t="s">
        <v>1163</v>
      </c>
      <c r="B62" s="54" t="s">
        <v>1164</v>
      </c>
      <c r="C62" s="70" t="s">
        <v>128</v>
      </c>
      <c r="D62" s="70" t="s">
        <v>29</v>
      </c>
      <c r="E62" s="54" t="s">
        <v>1165</v>
      </c>
      <c r="F62" s="70" t="s">
        <v>338</v>
      </c>
      <c r="G62" s="70" t="s">
        <v>141</v>
      </c>
      <c r="H62" s="72">
        <v>36920562.97531499</v>
      </c>
      <c r="I62" s="79">
        <v>124</v>
      </c>
      <c r="J62" s="126" t="s">
        <v>4666</v>
      </c>
      <c r="K62" s="72">
        <v>45781.498087788008</v>
      </c>
      <c r="L62" s="73">
        <v>1.1735210641527306E-2</v>
      </c>
      <c r="M62" s="73">
        <f t="shared" si="0"/>
        <v>2.610941533546263E-3</v>
      </c>
      <c r="N62" s="73">
        <f>K62/'סכום נכסי הקרן'!$C$41</f>
        <v>3.7989569393215251E-4</v>
      </c>
    </row>
    <row r="63" spans="1:14">
      <c r="A63" s="69" t="s">
        <v>1166</v>
      </c>
      <c r="B63" s="54" t="s">
        <v>1167</v>
      </c>
      <c r="C63" s="70" t="s">
        <v>128</v>
      </c>
      <c r="D63" s="70" t="s">
        <v>29</v>
      </c>
      <c r="E63" s="54" t="s">
        <v>630</v>
      </c>
      <c r="F63" s="70" t="s">
        <v>611</v>
      </c>
      <c r="G63" s="70" t="s">
        <v>141</v>
      </c>
      <c r="H63" s="72">
        <v>7097755.1166069992</v>
      </c>
      <c r="I63" s="79">
        <v>1210</v>
      </c>
      <c r="J63" s="126" t="s">
        <v>4666</v>
      </c>
      <c r="K63" s="72">
        <v>85882.836910932005</v>
      </c>
      <c r="L63" s="73">
        <v>3.8129023637732122E-2</v>
      </c>
      <c r="M63" s="73">
        <f t="shared" si="0"/>
        <v>4.8979407681144886E-3</v>
      </c>
      <c r="N63" s="73">
        <f>K63/'סכום נכסי הקרן'!$C$41</f>
        <v>7.1265732420065472E-4</v>
      </c>
    </row>
    <row r="64" spans="1:14">
      <c r="A64" s="69" t="s">
        <v>1168</v>
      </c>
      <c r="B64" s="54" t="s">
        <v>1169</v>
      </c>
      <c r="C64" s="70" t="s">
        <v>128</v>
      </c>
      <c r="D64" s="70" t="s">
        <v>29</v>
      </c>
      <c r="E64" s="54" t="s">
        <v>1170</v>
      </c>
      <c r="F64" s="70" t="s">
        <v>675</v>
      </c>
      <c r="G64" s="70" t="s">
        <v>141</v>
      </c>
      <c r="H64" s="72">
        <v>3602204.4724899996</v>
      </c>
      <c r="I64" s="79">
        <v>865.1</v>
      </c>
      <c r="J64" s="126" t="s">
        <v>4666</v>
      </c>
      <c r="K64" s="72">
        <v>31162.670891138001</v>
      </c>
      <c r="L64" s="73">
        <v>2.0268660602296044E-2</v>
      </c>
      <c r="M64" s="73">
        <f t="shared" si="0"/>
        <v>1.7772225707836495E-3</v>
      </c>
      <c r="N64" s="73">
        <f>K64/'סכום נכסי הקרן'!$C$41</f>
        <v>2.5858840312012509E-4</v>
      </c>
    </row>
    <row r="65" spans="1:14">
      <c r="A65" s="69" t="s">
        <v>1171</v>
      </c>
      <c r="B65" s="54" t="s">
        <v>1172</v>
      </c>
      <c r="C65" s="70" t="s">
        <v>128</v>
      </c>
      <c r="D65" s="70" t="s">
        <v>29</v>
      </c>
      <c r="E65" s="54" t="s">
        <v>1173</v>
      </c>
      <c r="F65" s="70" t="s">
        <v>162</v>
      </c>
      <c r="G65" s="70" t="s">
        <v>141</v>
      </c>
      <c r="H65" s="72">
        <v>361691.20452399994</v>
      </c>
      <c r="I65" s="79">
        <v>16440</v>
      </c>
      <c r="J65" s="126" t="s">
        <v>4666</v>
      </c>
      <c r="K65" s="72">
        <v>59462.03402370098</v>
      </c>
      <c r="L65" s="73">
        <v>1.4061252121932251E-2</v>
      </c>
      <c r="M65" s="73">
        <f t="shared" si="0"/>
        <v>3.3911492805220062E-3</v>
      </c>
      <c r="N65" s="73">
        <f>K65/'סכום נכסי הקרן'!$C$41</f>
        <v>4.9341702699931414E-4</v>
      </c>
    </row>
    <row r="66" spans="1:14">
      <c r="A66" s="69" t="s">
        <v>1174</v>
      </c>
      <c r="B66" s="54" t="s">
        <v>1175</v>
      </c>
      <c r="C66" s="70" t="s">
        <v>128</v>
      </c>
      <c r="D66" s="70" t="s">
        <v>29</v>
      </c>
      <c r="E66" s="54" t="s">
        <v>744</v>
      </c>
      <c r="F66" s="70" t="s">
        <v>624</v>
      </c>
      <c r="G66" s="70" t="s">
        <v>141</v>
      </c>
      <c r="H66" s="72">
        <v>382542.24921200005</v>
      </c>
      <c r="I66" s="79">
        <v>26000</v>
      </c>
      <c r="J66" s="126" t="s">
        <v>4666</v>
      </c>
      <c r="K66" s="72">
        <v>99460.984795191995</v>
      </c>
      <c r="L66" s="73">
        <v>2.0448197938290256E-2</v>
      </c>
      <c r="M66" s="73">
        <f t="shared" si="0"/>
        <v>5.6723092737424059E-3</v>
      </c>
      <c r="N66" s="73">
        <f>K66/'סכום נכסי הקרן'!$C$41</f>
        <v>8.2532903937504931E-4</v>
      </c>
    </row>
    <row r="67" spans="1:14">
      <c r="A67" s="69" t="s">
        <v>1176</v>
      </c>
      <c r="B67" s="54" t="s">
        <v>1177</v>
      </c>
      <c r="C67" s="70" t="s">
        <v>128</v>
      </c>
      <c r="D67" s="70" t="s">
        <v>29</v>
      </c>
      <c r="E67" s="54" t="s">
        <v>1178</v>
      </c>
      <c r="F67" s="70" t="s">
        <v>137</v>
      </c>
      <c r="G67" s="70" t="s">
        <v>141</v>
      </c>
      <c r="H67" s="72">
        <v>222476.01379400003</v>
      </c>
      <c r="I67" s="79">
        <v>30260</v>
      </c>
      <c r="J67" s="126" t="s">
        <v>4666</v>
      </c>
      <c r="K67" s="72">
        <v>67321.241774449009</v>
      </c>
      <c r="L67" s="73">
        <v>3.8080041030575842E-2</v>
      </c>
      <c r="M67" s="73">
        <f t="shared" si="0"/>
        <v>3.839363794993526E-3</v>
      </c>
      <c r="N67" s="73">
        <f>K67/'סכום נכסי הקרן'!$C$41</f>
        <v>5.5863287416321001E-4</v>
      </c>
    </row>
    <row r="68" spans="1:14">
      <c r="A68" s="69" t="s">
        <v>1179</v>
      </c>
      <c r="B68" s="54" t="s">
        <v>1180</v>
      </c>
      <c r="C68" s="70" t="s">
        <v>128</v>
      </c>
      <c r="D68" s="70" t="s">
        <v>29</v>
      </c>
      <c r="E68" s="54" t="s">
        <v>1181</v>
      </c>
      <c r="F68" s="70" t="s">
        <v>624</v>
      </c>
      <c r="G68" s="70" t="s">
        <v>141</v>
      </c>
      <c r="H68" s="72">
        <v>298115.76020700001</v>
      </c>
      <c r="I68" s="79">
        <v>10140</v>
      </c>
      <c r="J68" s="72">
        <v>381.08137467099999</v>
      </c>
      <c r="K68" s="72">
        <v>30610.019459648003</v>
      </c>
      <c r="L68" s="73">
        <v>9.5270344378495173E-3</v>
      </c>
      <c r="M68" s="73">
        <f t="shared" si="0"/>
        <v>1.7457045856516618E-3</v>
      </c>
      <c r="N68" s="73">
        <f>K68/'סכום נכסי הקרן'!$C$41</f>
        <v>2.5400249160919327E-4</v>
      </c>
    </row>
    <row r="69" spans="1:14">
      <c r="A69" s="69" t="s">
        <v>1182</v>
      </c>
      <c r="B69" s="54" t="s">
        <v>1183</v>
      </c>
      <c r="C69" s="70" t="s">
        <v>128</v>
      </c>
      <c r="D69" s="70" t="s">
        <v>29</v>
      </c>
      <c r="E69" s="54" t="s">
        <v>633</v>
      </c>
      <c r="F69" s="70" t="s">
        <v>355</v>
      </c>
      <c r="G69" s="70" t="s">
        <v>141</v>
      </c>
      <c r="H69" s="72">
        <v>433522.41478399991</v>
      </c>
      <c r="I69" s="79">
        <v>3447</v>
      </c>
      <c r="J69" s="126" t="s">
        <v>4666</v>
      </c>
      <c r="K69" s="72">
        <v>14943.517637541001</v>
      </c>
      <c r="L69" s="73">
        <v>1.1761405376586152E-2</v>
      </c>
      <c r="M69" s="73">
        <f t="shared" si="0"/>
        <v>8.5223621958199812E-4</v>
      </c>
      <c r="N69" s="73">
        <f>K69/'סכום נכסי הקרן'!$C$41</f>
        <v>1.240015779259811E-4</v>
      </c>
    </row>
    <row r="70" spans="1:14">
      <c r="A70" s="69" t="s">
        <v>1184</v>
      </c>
      <c r="B70" s="54" t="s">
        <v>1185</v>
      </c>
      <c r="C70" s="70" t="s">
        <v>128</v>
      </c>
      <c r="D70" s="70" t="s">
        <v>29</v>
      </c>
      <c r="E70" s="54" t="s">
        <v>1186</v>
      </c>
      <c r="F70" s="70" t="s">
        <v>1187</v>
      </c>
      <c r="G70" s="70" t="s">
        <v>141</v>
      </c>
      <c r="H70" s="72">
        <v>3368360.1124239997</v>
      </c>
      <c r="I70" s="79">
        <v>4651</v>
      </c>
      <c r="J70" s="126" t="s">
        <v>4666</v>
      </c>
      <c r="K70" s="72">
        <v>156662.42882894</v>
      </c>
      <c r="L70" s="73">
        <v>4.7096935522882979E-2</v>
      </c>
      <c r="M70" s="73">
        <f t="shared" si="0"/>
        <v>8.9345359863796884E-3</v>
      </c>
      <c r="N70" s="73">
        <f>K70/'סכום נכסי הקרן'!$C$41</f>
        <v>1.2999876500096891E-3</v>
      </c>
    </row>
    <row r="71" spans="1:14">
      <c r="A71" s="69" t="s">
        <v>1188</v>
      </c>
      <c r="B71" s="54" t="s">
        <v>1189</v>
      </c>
      <c r="C71" s="70" t="s">
        <v>128</v>
      </c>
      <c r="D71" s="70" t="s">
        <v>29</v>
      </c>
      <c r="E71" s="54" t="s">
        <v>1190</v>
      </c>
      <c r="F71" s="70" t="s">
        <v>164</v>
      </c>
      <c r="G71" s="70" t="s">
        <v>141</v>
      </c>
      <c r="H71" s="72">
        <v>1593802.90466</v>
      </c>
      <c r="I71" s="79">
        <v>1990</v>
      </c>
      <c r="J71" s="126" t="s">
        <v>4666</v>
      </c>
      <c r="K71" s="72">
        <v>31716.677802707993</v>
      </c>
      <c r="L71" s="73">
        <v>1.0979227093993738E-2</v>
      </c>
      <c r="M71" s="73">
        <f t="shared" si="0"/>
        <v>1.8088178596166208E-3</v>
      </c>
      <c r="N71" s="73">
        <f>K71/'סכום נכסי הקרן'!$C$41</f>
        <v>2.6318556242912181E-4</v>
      </c>
    </row>
    <row r="72" spans="1:14">
      <c r="A72" s="69" t="s">
        <v>1191</v>
      </c>
      <c r="B72" s="54" t="s">
        <v>1192</v>
      </c>
      <c r="C72" s="70" t="s">
        <v>128</v>
      </c>
      <c r="D72" s="70" t="s">
        <v>29</v>
      </c>
      <c r="E72" s="54" t="s">
        <v>1193</v>
      </c>
      <c r="F72" s="70" t="s">
        <v>1187</v>
      </c>
      <c r="G72" s="70" t="s">
        <v>141</v>
      </c>
      <c r="H72" s="72">
        <v>805765.47885499988</v>
      </c>
      <c r="I72" s="79">
        <v>19210</v>
      </c>
      <c r="J72" s="126" t="s">
        <v>4666</v>
      </c>
      <c r="K72" s="72">
        <v>154787.54848806598</v>
      </c>
      <c r="L72" s="73">
        <v>3.5136128191880951E-2</v>
      </c>
      <c r="M72" s="73">
        <f t="shared" si="0"/>
        <v>8.8276106310094787E-3</v>
      </c>
      <c r="N72" s="73">
        <f>K72/'סכום נכסי הקרן'!$C$41</f>
        <v>1.2844298592451691E-3</v>
      </c>
    </row>
    <row r="73" spans="1:14">
      <c r="A73" s="69" t="s">
        <v>1194</v>
      </c>
      <c r="B73" s="54" t="s">
        <v>1195</v>
      </c>
      <c r="C73" s="70" t="s">
        <v>128</v>
      </c>
      <c r="D73" s="70" t="s">
        <v>29</v>
      </c>
      <c r="E73" s="54" t="s">
        <v>1196</v>
      </c>
      <c r="F73" s="70" t="s">
        <v>1147</v>
      </c>
      <c r="G73" s="70" t="s">
        <v>141</v>
      </c>
      <c r="H73" s="72">
        <v>411129.69580099988</v>
      </c>
      <c r="I73" s="79">
        <v>15690</v>
      </c>
      <c r="J73" s="126" t="s">
        <v>4666</v>
      </c>
      <c r="K73" s="72">
        <v>64506.249271295004</v>
      </c>
      <c r="L73" s="73">
        <v>2.8377530967375435E-2</v>
      </c>
      <c r="M73" s="73">
        <f t="shared" si="0"/>
        <v>3.6788233769186824E-3</v>
      </c>
      <c r="N73" s="73">
        <f>K73/'סכום נכסי הקרן'!$C$41</f>
        <v>5.3527401578009487E-4</v>
      </c>
    </row>
    <row r="74" spans="1:14">
      <c r="A74" s="69" t="s">
        <v>1197</v>
      </c>
      <c r="B74" s="54" t="s">
        <v>1198</v>
      </c>
      <c r="C74" s="70" t="s">
        <v>128</v>
      </c>
      <c r="D74" s="70" t="s">
        <v>29</v>
      </c>
      <c r="E74" s="54" t="s">
        <v>1199</v>
      </c>
      <c r="F74" s="70" t="s">
        <v>138</v>
      </c>
      <c r="G74" s="70" t="s">
        <v>141</v>
      </c>
      <c r="H74" s="72">
        <v>1588066.8191460001</v>
      </c>
      <c r="I74" s="79">
        <v>1320</v>
      </c>
      <c r="J74" s="126" t="s">
        <v>4666</v>
      </c>
      <c r="K74" s="72">
        <v>20962.482011911001</v>
      </c>
      <c r="L74" s="73">
        <v>7.9268553501611397E-3</v>
      </c>
      <c r="M74" s="73">
        <f t="shared" ref="M74:M137" si="1">IFERROR(K74/$K$9,0)</f>
        <v>1.195500741940865E-3</v>
      </c>
      <c r="N74" s="73">
        <f>K74/'סכום נכסי הקרן'!$C$41</f>
        <v>1.7394705247925109E-4</v>
      </c>
    </row>
    <row r="75" spans="1:14">
      <c r="A75" s="69" t="s">
        <v>1200</v>
      </c>
      <c r="B75" s="54" t="s">
        <v>1201</v>
      </c>
      <c r="C75" s="70" t="s">
        <v>128</v>
      </c>
      <c r="D75" s="70" t="s">
        <v>29</v>
      </c>
      <c r="E75" s="54" t="s">
        <v>1202</v>
      </c>
      <c r="F75" s="70" t="s">
        <v>624</v>
      </c>
      <c r="G75" s="70" t="s">
        <v>141</v>
      </c>
      <c r="H75" s="72">
        <v>6021682.4782880004</v>
      </c>
      <c r="I75" s="79">
        <v>1082</v>
      </c>
      <c r="J75" s="126" t="s">
        <v>4666</v>
      </c>
      <c r="K75" s="72">
        <v>65154.604415098998</v>
      </c>
      <c r="L75" s="73">
        <v>1.8668084683901645E-2</v>
      </c>
      <c r="M75" s="73">
        <f t="shared" si="1"/>
        <v>3.7157993922120255E-3</v>
      </c>
      <c r="N75" s="73">
        <f>K75/'סכום נכסי הקרן'!$C$41</f>
        <v>5.4065407841582592E-4</v>
      </c>
    </row>
    <row r="76" spans="1:14">
      <c r="A76" s="69" t="s">
        <v>1203</v>
      </c>
      <c r="B76" s="54" t="s">
        <v>1204</v>
      </c>
      <c r="C76" s="70" t="s">
        <v>128</v>
      </c>
      <c r="D76" s="70" t="s">
        <v>29</v>
      </c>
      <c r="E76" s="54" t="s">
        <v>1205</v>
      </c>
      <c r="F76" s="70" t="s">
        <v>135</v>
      </c>
      <c r="G76" s="70" t="s">
        <v>141</v>
      </c>
      <c r="H76" s="72">
        <v>122004227.81598</v>
      </c>
      <c r="I76" s="79">
        <v>150.69999999999999</v>
      </c>
      <c r="J76" s="126" t="s">
        <v>4666</v>
      </c>
      <c r="K76" s="72">
        <v>183860.37131870192</v>
      </c>
      <c r="L76" s="73">
        <v>4.7097568672303962E-2</v>
      </c>
      <c r="M76" s="73">
        <f t="shared" si="1"/>
        <v>1.0485648130795605E-2</v>
      </c>
      <c r="N76" s="73">
        <f>K76/'סכום נכסי הקרן'!$C$41</f>
        <v>1.5256766655998321E-3</v>
      </c>
    </row>
    <row r="77" spans="1:14">
      <c r="A77" s="69" t="s">
        <v>1206</v>
      </c>
      <c r="B77" s="54" t="s">
        <v>1207</v>
      </c>
      <c r="C77" s="70" t="s">
        <v>128</v>
      </c>
      <c r="D77" s="70" t="s">
        <v>29</v>
      </c>
      <c r="E77" s="54" t="s">
        <v>401</v>
      </c>
      <c r="F77" s="70" t="s">
        <v>355</v>
      </c>
      <c r="G77" s="70" t="s">
        <v>141</v>
      </c>
      <c r="H77" s="72">
        <v>87535.865856000004</v>
      </c>
      <c r="I77" s="79">
        <v>76070</v>
      </c>
      <c r="J77" s="126" t="s">
        <v>4666</v>
      </c>
      <c r="K77" s="72">
        <v>66588.533156934005</v>
      </c>
      <c r="L77" s="73">
        <v>1.6703086583090047E-2</v>
      </c>
      <c r="M77" s="73">
        <f t="shared" si="1"/>
        <v>3.7975770592735894E-3</v>
      </c>
      <c r="N77" s="73">
        <f>K77/'סכום נכסי הקרן'!$C$41</f>
        <v>5.5255284488659752E-4</v>
      </c>
    </row>
    <row r="78" spans="1:14">
      <c r="A78" s="69" t="s">
        <v>1208</v>
      </c>
      <c r="B78" s="54" t="s">
        <v>1209</v>
      </c>
      <c r="C78" s="70" t="s">
        <v>128</v>
      </c>
      <c r="D78" s="70" t="s">
        <v>29</v>
      </c>
      <c r="E78" s="54" t="s">
        <v>709</v>
      </c>
      <c r="F78" s="70" t="s">
        <v>398</v>
      </c>
      <c r="G78" s="70" t="s">
        <v>141</v>
      </c>
      <c r="H78" s="72">
        <v>1107595.6650100001</v>
      </c>
      <c r="I78" s="79">
        <v>5850</v>
      </c>
      <c r="J78" s="126" t="s">
        <v>4666</v>
      </c>
      <c r="K78" s="72">
        <v>64794.346403052004</v>
      </c>
      <c r="L78" s="73">
        <v>1.40146351906969E-2</v>
      </c>
      <c r="M78" s="73">
        <f t="shared" si="1"/>
        <v>3.6952536991758859E-3</v>
      </c>
      <c r="N78" s="73">
        <f>K78/'סכום נכסי הקרן'!$C$41</f>
        <v>5.3766465095718798E-4</v>
      </c>
    </row>
    <row r="79" spans="1:14">
      <c r="A79" s="69" t="s">
        <v>1210</v>
      </c>
      <c r="B79" s="54" t="s">
        <v>1211</v>
      </c>
      <c r="C79" s="70" t="s">
        <v>128</v>
      </c>
      <c r="D79" s="70" t="s">
        <v>29</v>
      </c>
      <c r="E79" s="54" t="s">
        <v>1212</v>
      </c>
      <c r="F79" s="70" t="s">
        <v>355</v>
      </c>
      <c r="G79" s="70" t="s">
        <v>141</v>
      </c>
      <c r="H79" s="72">
        <v>2970764.7151689995</v>
      </c>
      <c r="I79" s="79">
        <v>884</v>
      </c>
      <c r="J79" s="126" t="s">
        <v>4666</v>
      </c>
      <c r="K79" s="72">
        <v>26261.560082078002</v>
      </c>
      <c r="L79" s="73">
        <v>1.9752897119907884E-2</v>
      </c>
      <c r="M79" s="73">
        <f t="shared" si="1"/>
        <v>1.497709791465039E-3</v>
      </c>
      <c r="N79" s="73">
        <f>K79/'סכום נכסי הקרן'!$C$41</f>
        <v>2.1791889754221831E-4</v>
      </c>
    </row>
    <row r="80" spans="1:14">
      <c r="A80" s="69" t="s">
        <v>1213</v>
      </c>
      <c r="B80" s="54" t="s">
        <v>1214</v>
      </c>
      <c r="C80" s="70" t="s">
        <v>128</v>
      </c>
      <c r="D80" s="70" t="s">
        <v>29</v>
      </c>
      <c r="E80" s="54" t="s">
        <v>522</v>
      </c>
      <c r="F80" s="70" t="s">
        <v>355</v>
      </c>
      <c r="G80" s="70" t="s">
        <v>141</v>
      </c>
      <c r="H80" s="72">
        <v>1154748.0815609999</v>
      </c>
      <c r="I80" s="79">
        <v>8550</v>
      </c>
      <c r="J80" s="126" t="s">
        <v>4666</v>
      </c>
      <c r="K80" s="72">
        <v>98730.960973424997</v>
      </c>
      <c r="L80" s="73">
        <v>3.1549595816452433E-2</v>
      </c>
      <c r="M80" s="73">
        <f t="shared" si="1"/>
        <v>5.6306756532550481E-3</v>
      </c>
      <c r="N80" s="73">
        <f>K80/'סכום נכסי הקרן'!$C$41</f>
        <v>8.1927128858180569E-4</v>
      </c>
    </row>
    <row r="81" spans="1:14">
      <c r="A81" s="69" t="s">
        <v>1215</v>
      </c>
      <c r="B81" s="54" t="s">
        <v>1216</v>
      </c>
      <c r="C81" s="70" t="s">
        <v>128</v>
      </c>
      <c r="D81" s="70" t="s">
        <v>29</v>
      </c>
      <c r="E81" s="54" t="s">
        <v>1217</v>
      </c>
      <c r="F81" s="70" t="s">
        <v>1187</v>
      </c>
      <c r="G81" s="70" t="s">
        <v>141</v>
      </c>
      <c r="H81" s="72">
        <v>2264301.4807130005</v>
      </c>
      <c r="I81" s="79">
        <v>6799</v>
      </c>
      <c r="J81" s="126" t="s">
        <v>4666</v>
      </c>
      <c r="K81" s="72">
        <v>153949.85767360197</v>
      </c>
      <c r="L81" s="73">
        <v>3.5645898611893614E-2</v>
      </c>
      <c r="M81" s="73">
        <f t="shared" si="1"/>
        <v>8.7798367085493555E-3</v>
      </c>
      <c r="N81" s="73">
        <f>K81/'סכום נכסי הקרן'!$C$41</f>
        <v>1.2774786858115003E-3</v>
      </c>
    </row>
    <row r="82" spans="1:14">
      <c r="A82" s="69" t="s">
        <v>1218</v>
      </c>
      <c r="B82" s="54" t="s">
        <v>1219</v>
      </c>
      <c r="C82" s="70" t="s">
        <v>128</v>
      </c>
      <c r="D82" s="70" t="s">
        <v>29</v>
      </c>
      <c r="E82" s="54" t="s">
        <v>1220</v>
      </c>
      <c r="F82" s="70" t="s">
        <v>1221</v>
      </c>
      <c r="G82" s="70" t="s">
        <v>141</v>
      </c>
      <c r="H82" s="72">
        <v>2185665.9327959996</v>
      </c>
      <c r="I82" s="79">
        <v>4109</v>
      </c>
      <c r="J82" s="126" t="s">
        <v>4666</v>
      </c>
      <c r="K82" s="72">
        <v>89809.013179852016</v>
      </c>
      <c r="L82" s="73">
        <v>1.9922092101439581E-2</v>
      </c>
      <c r="M82" s="73">
        <f t="shared" si="1"/>
        <v>5.1218525472548349E-3</v>
      </c>
      <c r="N82" s="73">
        <f>K82/'סכום נכסי הקרן'!$C$41</f>
        <v>7.4523680544264534E-4</v>
      </c>
    </row>
    <row r="83" spans="1:14">
      <c r="A83" s="69" t="s">
        <v>1222</v>
      </c>
      <c r="B83" s="54" t="s">
        <v>1223</v>
      </c>
      <c r="C83" s="70" t="s">
        <v>128</v>
      </c>
      <c r="D83" s="70" t="s">
        <v>29</v>
      </c>
      <c r="E83" s="54" t="s">
        <v>585</v>
      </c>
      <c r="F83" s="70" t="s">
        <v>586</v>
      </c>
      <c r="G83" s="70" t="s">
        <v>141</v>
      </c>
      <c r="H83" s="72">
        <v>82522.821580999997</v>
      </c>
      <c r="I83" s="79">
        <v>41750</v>
      </c>
      <c r="J83" s="126" t="s">
        <v>4666</v>
      </c>
      <c r="K83" s="72">
        <v>34453.278010119</v>
      </c>
      <c r="L83" s="73">
        <v>2.7909088738195184E-2</v>
      </c>
      <c r="M83" s="73">
        <f t="shared" si="1"/>
        <v>1.9648875261998257E-3</v>
      </c>
      <c r="N83" s="73">
        <f>K83/'סכום נכסי הקרן'!$C$41</f>
        <v>2.858939201332702E-4</v>
      </c>
    </row>
    <row r="84" spans="1:14">
      <c r="A84" s="69" t="s">
        <v>1224</v>
      </c>
      <c r="B84" s="54" t="s">
        <v>1225</v>
      </c>
      <c r="C84" s="70" t="s">
        <v>128</v>
      </c>
      <c r="D84" s="70" t="s">
        <v>29</v>
      </c>
      <c r="E84" s="54" t="s">
        <v>1226</v>
      </c>
      <c r="F84" s="70" t="s">
        <v>398</v>
      </c>
      <c r="G84" s="70" t="s">
        <v>141</v>
      </c>
      <c r="H84" s="72">
        <v>1014734.0232439999</v>
      </c>
      <c r="I84" s="79">
        <v>9332</v>
      </c>
      <c r="J84" s="126" t="s">
        <v>4666</v>
      </c>
      <c r="K84" s="72">
        <v>94694.979049172965</v>
      </c>
      <c r="L84" s="73">
        <v>1.639761904348221E-2</v>
      </c>
      <c r="M84" s="73">
        <f t="shared" si="1"/>
        <v>5.4005016031515533E-3</v>
      </c>
      <c r="N84" s="73">
        <f>K84/'סכום נכסי הקרן'!$C$41</f>
        <v>7.8578063803840773E-4</v>
      </c>
    </row>
    <row r="85" spans="1:14">
      <c r="A85" s="69" t="s">
        <v>1227</v>
      </c>
      <c r="B85" s="54" t="s">
        <v>1228</v>
      </c>
      <c r="C85" s="70" t="s">
        <v>128</v>
      </c>
      <c r="D85" s="70" t="s">
        <v>29</v>
      </c>
      <c r="E85" s="54" t="s">
        <v>595</v>
      </c>
      <c r="F85" s="70" t="s">
        <v>355</v>
      </c>
      <c r="G85" s="70" t="s">
        <v>141</v>
      </c>
      <c r="H85" s="72">
        <v>37417959.518790998</v>
      </c>
      <c r="I85" s="79">
        <v>169</v>
      </c>
      <c r="J85" s="126" t="s">
        <v>4666</v>
      </c>
      <c r="K85" s="72">
        <v>63236.351586756013</v>
      </c>
      <c r="L85" s="73">
        <v>5.4230188751741445E-2</v>
      </c>
      <c r="M85" s="73">
        <f t="shared" si="1"/>
        <v>3.6064004823782017E-3</v>
      </c>
      <c r="N85" s="73">
        <f>K85/'סכום נכסי הקרן'!$C$41</f>
        <v>5.2473638197078403E-4</v>
      </c>
    </row>
    <row r="86" spans="1:14">
      <c r="A86" s="69" t="s">
        <v>1229</v>
      </c>
      <c r="B86" s="54" t="s">
        <v>1230</v>
      </c>
      <c r="C86" s="70" t="s">
        <v>128</v>
      </c>
      <c r="D86" s="70" t="s">
        <v>29</v>
      </c>
      <c r="E86" s="54" t="s">
        <v>1231</v>
      </c>
      <c r="F86" s="70" t="s">
        <v>561</v>
      </c>
      <c r="G86" s="70" t="s">
        <v>141</v>
      </c>
      <c r="H86" s="72">
        <v>615956.94265500002</v>
      </c>
      <c r="I86" s="79">
        <v>7554</v>
      </c>
      <c r="J86" s="126" t="s">
        <v>4666</v>
      </c>
      <c r="K86" s="72">
        <v>46529.387447918998</v>
      </c>
      <c r="L86" s="73">
        <v>2.4638277706200001E-2</v>
      </c>
      <c r="M86" s="73">
        <f t="shared" si="1"/>
        <v>2.6535940345439142E-3</v>
      </c>
      <c r="N86" s="73">
        <f>K86/'סכום נכסי הקרן'!$C$41</f>
        <v>3.8610169328382561E-4</v>
      </c>
    </row>
    <row r="87" spans="1:14">
      <c r="A87" s="69" t="s">
        <v>1232</v>
      </c>
      <c r="B87" s="54" t="s">
        <v>1233</v>
      </c>
      <c r="C87" s="70" t="s">
        <v>128</v>
      </c>
      <c r="D87" s="70" t="s">
        <v>29</v>
      </c>
      <c r="E87" s="54" t="s">
        <v>671</v>
      </c>
      <c r="F87" s="70" t="s">
        <v>338</v>
      </c>
      <c r="G87" s="70" t="s">
        <v>141</v>
      </c>
      <c r="H87" s="72">
        <v>7361219.2443849985</v>
      </c>
      <c r="I87" s="79">
        <v>316</v>
      </c>
      <c r="J87" s="126" t="s">
        <v>4666</v>
      </c>
      <c r="K87" s="72">
        <v>23261.452812258005</v>
      </c>
      <c r="L87" s="73">
        <v>1.035947573109801E-2</v>
      </c>
      <c r="M87" s="73">
        <f t="shared" si="1"/>
        <v>1.3266121864708381E-3</v>
      </c>
      <c r="N87" s="73">
        <f>K87/'סכום נכסי הקרן'!$C$41</f>
        <v>1.9302395349836711E-4</v>
      </c>
    </row>
    <row r="88" spans="1:14">
      <c r="A88" s="69" t="s">
        <v>1234</v>
      </c>
      <c r="B88" s="54" t="s">
        <v>1235</v>
      </c>
      <c r="C88" s="70" t="s">
        <v>128</v>
      </c>
      <c r="D88" s="70" t="s">
        <v>29</v>
      </c>
      <c r="E88" s="54" t="s">
        <v>1236</v>
      </c>
      <c r="F88" s="70" t="s">
        <v>135</v>
      </c>
      <c r="G88" s="70" t="s">
        <v>141</v>
      </c>
      <c r="H88" s="72">
        <v>1201706.6796220001</v>
      </c>
      <c r="I88" s="79">
        <v>3253</v>
      </c>
      <c r="J88" s="126" t="s">
        <v>4666</v>
      </c>
      <c r="K88" s="72">
        <v>39091.518288057014</v>
      </c>
      <c r="L88" s="73">
        <v>1.276296768374432E-2</v>
      </c>
      <c r="M88" s="73">
        <f t="shared" si="1"/>
        <v>2.2294086688023186E-3</v>
      </c>
      <c r="N88" s="73">
        <f>K88/'סכום נכסי הקרן'!$C$41</f>
        <v>3.243821213195337E-4</v>
      </c>
    </row>
    <row r="89" spans="1:14">
      <c r="A89" s="69" t="s">
        <v>1237</v>
      </c>
      <c r="B89" s="54" t="s">
        <v>1238</v>
      </c>
      <c r="C89" s="70" t="s">
        <v>128</v>
      </c>
      <c r="D89" s="70" t="s">
        <v>29</v>
      </c>
      <c r="E89" s="54" t="s">
        <v>1239</v>
      </c>
      <c r="F89" s="70" t="s">
        <v>166</v>
      </c>
      <c r="G89" s="70" t="s">
        <v>141</v>
      </c>
      <c r="H89" s="72">
        <v>254244.95555700004</v>
      </c>
      <c r="I89" s="79">
        <v>7011</v>
      </c>
      <c r="J89" s="126" t="s">
        <v>4666</v>
      </c>
      <c r="K89" s="72">
        <v>17825.113833755</v>
      </c>
      <c r="L89" s="73">
        <v>7.6348295781238302E-3</v>
      </c>
      <c r="M89" s="73">
        <f t="shared" si="1"/>
        <v>1.016575079292903E-3</v>
      </c>
      <c r="N89" s="73">
        <f>K89/'סכום נכסי הקרן'!$C$41</f>
        <v>1.4791311495113089E-4</v>
      </c>
    </row>
    <row r="90" spans="1:14">
      <c r="A90" s="69" t="s">
        <v>1240</v>
      </c>
      <c r="B90" s="54" t="s">
        <v>1241</v>
      </c>
      <c r="C90" s="70" t="s">
        <v>128</v>
      </c>
      <c r="D90" s="70" t="s">
        <v>29</v>
      </c>
      <c r="E90" s="54" t="s">
        <v>674</v>
      </c>
      <c r="F90" s="70" t="s">
        <v>675</v>
      </c>
      <c r="G90" s="70" t="s">
        <v>141</v>
      </c>
      <c r="H90" s="72">
        <v>824972.33792200009</v>
      </c>
      <c r="I90" s="79">
        <v>9675</v>
      </c>
      <c r="J90" s="126" t="s">
        <v>4666</v>
      </c>
      <c r="K90" s="72">
        <v>79816.073693981991</v>
      </c>
      <c r="L90" s="73">
        <v>2.3212168072367673E-2</v>
      </c>
      <c r="M90" s="73">
        <f t="shared" si="1"/>
        <v>4.5519502540655229E-3</v>
      </c>
      <c r="N90" s="73">
        <f>K90/'סכום נכסי הקרן'!$C$41</f>
        <v>6.6231521399259981E-4</v>
      </c>
    </row>
    <row r="91" spans="1:14">
      <c r="A91" s="69" t="s">
        <v>1242</v>
      </c>
      <c r="B91" s="54" t="s">
        <v>1243</v>
      </c>
      <c r="C91" s="70" t="s">
        <v>128</v>
      </c>
      <c r="D91" s="70" t="s">
        <v>29</v>
      </c>
      <c r="E91" s="54" t="s">
        <v>1244</v>
      </c>
      <c r="F91" s="70" t="s">
        <v>135</v>
      </c>
      <c r="G91" s="70" t="s">
        <v>141</v>
      </c>
      <c r="H91" s="72">
        <v>2579717.2611169997</v>
      </c>
      <c r="I91" s="79">
        <v>1817</v>
      </c>
      <c r="J91" s="126" t="s">
        <v>4666</v>
      </c>
      <c r="K91" s="72">
        <v>46873.462633061987</v>
      </c>
      <c r="L91" s="73">
        <v>2.7395146869340897E-2</v>
      </c>
      <c r="M91" s="73">
        <f t="shared" si="1"/>
        <v>2.6732168129385793E-3</v>
      </c>
      <c r="N91" s="73">
        <f>K91/'סכום נכסי הקרן'!$C$41</f>
        <v>3.8895683535397109E-4</v>
      </c>
    </row>
    <row r="92" spans="1:14">
      <c r="A92" s="69" t="s">
        <v>1245</v>
      </c>
      <c r="B92" s="54" t="s">
        <v>1246</v>
      </c>
      <c r="C92" s="70" t="s">
        <v>128</v>
      </c>
      <c r="D92" s="70" t="s">
        <v>29</v>
      </c>
      <c r="E92" s="54" t="s">
        <v>1247</v>
      </c>
      <c r="F92" s="70" t="s">
        <v>611</v>
      </c>
      <c r="G92" s="70" t="s">
        <v>141</v>
      </c>
      <c r="H92" s="72">
        <v>957918.72058900003</v>
      </c>
      <c r="I92" s="79">
        <v>5400</v>
      </c>
      <c r="J92" s="126" t="s">
        <v>4666</v>
      </c>
      <c r="K92" s="72">
        <v>51727.610911787997</v>
      </c>
      <c r="L92" s="73">
        <v>1.2958362271811508E-2</v>
      </c>
      <c r="M92" s="73">
        <f t="shared" si="1"/>
        <v>2.9500512958691091E-3</v>
      </c>
      <c r="N92" s="73">
        <f>K92/'סכום נכסי הקרן'!$C$41</f>
        <v>4.2923664501114085E-4</v>
      </c>
    </row>
    <row r="93" spans="1:14">
      <c r="A93" s="69" t="s">
        <v>1248</v>
      </c>
      <c r="B93" s="54" t="s">
        <v>1249</v>
      </c>
      <c r="C93" s="70" t="s">
        <v>128</v>
      </c>
      <c r="D93" s="70" t="s">
        <v>29</v>
      </c>
      <c r="E93" s="54" t="s">
        <v>602</v>
      </c>
      <c r="F93" s="70" t="s">
        <v>165</v>
      </c>
      <c r="G93" s="70" t="s">
        <v>141</v>
      </c>
      <c r="H93" s="72">
        <v>5259404.2275130004</v>
      </c>
      <c r="I93" s="79">
        <v>1494</v>
      </c>
      <c r="J93" s="126" t="s">
        <v>4666</v>
      </c>
      <c r="K93" s="72">
        <v>78575.499159022991</v>
      </c>
      <c r="L93" s="73">
        <v>3.1810168334123617E-2</v>
      </c>
      <c r="M93" s="73">
        <f t="shared" si="1"/>
        <v>4.4811996732834515E-3</v>
      </c>
      <c r="N93" s="73">
        <f>K93/'סכום נכסי הקרן'!$C$41</f>
        <v>6.5202090420550865E-4</v>
      </c>
    </row>
    <row r="94" spans="1:14">
      <c r="A94" s="69" t="s">
        <v>1250</v>
      </c>
      <c r="B94" s="54" t="s">
        <v>1251</v>
      </c>
      <c r="C94" s="70" t="s">
        <v>128</v>
      </c>
      <c r="D94" s="70" t="s">
        <v>29</v>
      </c>
      <c r="E94" s="54" t="s">
        <v>1252</v>
      </c>
      <c r="F94" s="70" t="s">
        <v>136</v>
      </c>
      <c r="G94" s="70" t="s">
        <v>141</v>
      </c>
      <c r="H94" s="72">
        <v>384000.63304999995</v>
      </c>
      <c r="I94" s="79">
        <v>10760</v>
      </c>
      <c r="J94" s="126" t="s">
        <v>4666</v>
      </c>
      <c r="K94" s="72">
        <v>41318.468116060001</v>
      </c>
      <c r="L94" s="73">
        <v>3.1497280046202489E-2</v>
      </c>
      <c r="M94" s="73">
        <f t="shared" si="1"/>
        <v>2.3564127215728783E-3</v>
      </c>
      <c r="N94" s="73">
        <f>K94/'סכום נכסי הקרן'!$C$41</f>
        <v>3.4286139101575517E-4</v>
      </c>
    </row>
    <row r="95" spans="1:14">
      <c r="A95" s="69" t="s">
        <v>1253</v>
      </c>
      <c r="B95" s="54" t="s">
        <v>1254</v>
      </c>
      <c r="C95" s="70" t="s">
        <v>128</v>
      </c>
      <c r="D95" s="70" t="s">
        <v>29</v>
      </c>
      <c r="E95" s="54" t="s">
        <v>1255</v>
      </c>
      <c r="F95" s="70" t="s">
        <v>561</v>
      </c>
      <c r="G95" s="70" t="s">
        <v>141</v>
      </c>
      <c r="H95" s="72">
        <v>270902.60612699995</v>
      </c>
      <c r="I95" s="79">
        <v>46400</v>
      </c>
      <c r="J95" s="126" t="s">
        <v>4666</v>
      </c>
      <c r="K95" s="72">
        <v>125698.809243856</v>
      </c>
      <c r="L95" s="73">
        <v>4.2319526083199159E-2</v>
      </c>
      <c r="M95" s="73">
        <f t="shared" si="1"/>
        <v>7.1686654102661668E-3</v>
      </c>
      <c r="N95" s="73">
        <f>K95/'סכום נכסי הקרן'!$C$41</f>
        <v>1.0430509782046139E-3</v>
      </c>
    </row>
    <row r="96" spans="1:14">
      <c r="A96" s="69" t="s">
        <v>1256</v>
      </c>
      <c r="B96" s="54" t="s">
        <v>1257</v>
      </c>
      <c r="C96" s="70" t="s">
        <v>128</v>
      </c>
      <c r="D96" s="70" t="s">
        <v>29</v>
      </c>
      <c r="E96" s="54" t="s">
        <v>1258</v>
      </c>
      <c r="F96" s="70" t="s">
        <v>1147</v>
      </c>
      <c r="G96" s="70" t="s">
        <v>141</v>
      </c>
      <c r="H96" s="72">
        <v>175449.74223999999</v>
      </c>
      <c r="I96" s="79">
        <v>24060</v>
      </c>
      <c r="J96" s="126" t="s">
        <v>4666</v>
      </c>
      <c r="K96" s="72">
        <v>42213.207983038999</v>
      </c>
      <c r="L96" s="73">
        <v>1.2737571465358654E-2</v>
      </c>
      <c r="M96" s="73">
        <f t="shared" si="1"/>
        <v>2.4074401797817713E-3</v>
      </c>
      <c r="N96" s="73">
        <f>K96/'סכום נכסי הקרן'!$C$41</f>
        <v>3.5028595851249722E-4</v>
      </c>
    </row>
    <row r="97" spans="1:14">
      <c r="A97" s="69" t="s">
        <v>1259</v>
      </c>
      <c r="B97" s="54" t="s">
        <v>1260</v>
      </c>
      <c r="C97" s="70" t="s">
        <v>128</v>
      </c>
      <c r="D97" s="70" t="s">
        <v>29</v>
      </c>
      <c r="E97" s="54" t="s">
        <v>605</v>
      </c>
      <c r="F97" s="70" t="s">
        <v>338</v>
      </c>
      <c r="G97" s="70" t="s">
        <v>141</v>
      </c>
      <c r="H97" s="72">
        <v>360909.55563400011</v>
      </c>
      <c r="I97" s="79">
        <v>29920</v>
      </c>
      <c r="J97" s="72">
        <v>2543.1950171639996</v>
      </c>
      <c r="K97" s="72">
        <v>110527.33406346201</v>
      </c>
      <c r="L97" s="73">
        <v>3.390816810395976E-2</v>
      </c>
      <c r="M97" s="73">
        <f t="shared" si="1"/>
        <v>6.3034286589982299E-3</v>
      </c>
      <c r="N97" s="73">
        <f>K97/'סכום נכסי הקרן'!$C$41</f>
        <v>9.1715780449111298E-4</v>
      </c>
    </row>
    <row r="98" spans="1:14">
      <c r="A98" s="69" t="s">
        <v>1261</v>
      </c>
      <c r="B98" s="54" t="s">
        <v>1262</v>
      </c>
      <c r="C98" s="70" t="s">
        <v>128</v>
      </c>
      <c r="D98" s="70" t="s">
        <v>29</v>
      </c>
      <c r="E98" s="54" t="s">
        <v>1263</v>
      </c>
      <c r="F98" s="70" t="s">
        <v>326</v>
      </c>
      <c r="G98" s="70" t="s">
        <v>141</v>
      </c>
      <c r="H98" s="72">
        <v>24066.136350000008</v>
      </c>
      <c r="I98" s="79">
        <v>16000</v>
      </c>
      <c r="J98" s="126" t="s">
        <v>4666</v>
      </c>
      <c r="K98" s="72">
        <v>3850.581815695999</v>
      </c>
      <c r="L98" s="73">
        <v>6.788249436431253E-4</v>
      </c>
      <c r="M98" s="73">
        <f t="shared" si="1"/>
        <v>2.1960058999468229E-4</v>
      </c>
      <c r="N98" s="73">
        <f>K98/'סכום נכסי הקרן'!$C$41</f>
        <v>3.1952197110530102E-5</v>
      </c>
    </row>
    <row r="99" spans="1:14">
      <c r="A99" s="69" t="s">
        <v>1264</v>
      </c>
      <c r="B99" s="54" t="s">
        <v>1265</v>
      </c>
      <c r="C99" s="70" t="s">
        <v>128</v>
      </c>
      <c r="D99" s="70" t="s">
        <v>29</v>
      </c>
      <c r="E99" s="54" t="s">
        <v>1266</v>
      </c>
      <c r="F99" s="70" t="s">
        <v>474</v>
      </c>
      <c r="G99" s="70" t="s">
        <v>141</v>
      </c>
      <c r="H99" s="72">
        <v>210796.52962300004</v>
      </c>
      <c r="I99" s="79">
        <v>14100</v>
      </c>
      <c r="J99" s="126" t="s">
        <v>4666</v>
      </c>
      <c r="K99" s="72">
        <v>29722.310676583995</v>
      </c>
      <c r="L99" s="73">
        <v>2.2077662664204013E-2</v>
      </c>
      <c r="M99" s="73">
        <f t="shared" si="1"/>
        <v>1.6950781136443186E-3</v>
      </c>
      <c r="N99" s="73">
        <f>K99/'סכום נכסי הקרן'!$C$41</f>
        <v>2.4663626817314266E-4</v>
      </c>
    </row>
    <row r="100" spans="1:14">
      <c r="A100" s="69" t="s">
        <v>1267</v>
      </c>
      <c r="B100" s="54" t="s">
        <v>1268</v>
      </c>
      <c r="C100" s="70" t="s">
        <v>128</v>
      </c>
      <c r="D100" s="70" t="s">
        <v>29</v>
      </c>
      <c r="E100" s="54" t="s">
        <v>762</v>
      </c>
      <c r="F100" s="70" t="s">
        <v>165</v>
      </c>
      <c r="G100" s="70" t="s">
        <v>141</v>
      </c>
      <c r="H100" s="72">
        <v>5944544.7049890002</v>
      </c>
      <c r="I100" s="79">
        <v>1798</v>
      </c>
      <c r="J100" s="126" t="s">
        <v>4666</v>
      </c>
      <c r="K100" s="72">
        <v>106882.91379569503</v>
      </c>
      <c r="L100" s="73">
        <v>3.1916268153829558E-2</v>
      </c>
      <c r="M100" s="73">
        <f t="shared" si="1"/>
        <v>6.0955855642929307E-3</v>
      </c>
      <c r="N100" s="73">
        <f>K100/'סכום נכסי הקרן'!$C$41</f>
        <v>8.8691633961049897E-4</v>
      </c>
    </row>
    <row r="101" spans="1:14">
      <c r="A101" s="69" t="s">
        <v>1269</v>
      </c>
      <c r="B101" s="54" t="s">
        <v>1270</v>
      </c>
      <c r="C101" s="70" t="s">
        <v>128</v>
      </c>
      <c r="D101" s="70" t="s">
        <v>29</v>
      </c>
      <c r="E101" s="54" t="s">
        <v>1271</v>
      </c>
      <c r="F101" s="70" t="s">
        <v>166</v>
      </c>
      <c r="G101" s="70" t="s">
        <v>141</v>
      </c>
      <c r="H101" s="72">
        <v>12293.350849000002</v>
      </c>
      <c r="I101" s="79">
        <v>11150</v>
      </c>
      <c r="J101" s="126" t="s">
        <v>4666</v>
      </c>
      <c r="K101" s="72">
        <v>1370.7086194050003</v>
      </c>
      <c r="L101" s="73">
        <v>2.6134108536640541E-4</v>
      </c>
      <c r="M101" s="73">
        <f t="shared" si="1"/>
        <v>7.8172192136041313E-5</v>
      </c>
      <c r="N101" s="73">
        <f>K101/'סכום נכסי הקרן'!$C$41</f>
        <v>1.1374164758635247E-5</v>
      </c>
    </row>
    <row r="102" spans="1:14">
      <c r="A102" s="69" t="s">
        <v>1272</v>
      </c>
      <c r="B102" s="54" t="s">
        <v>1273</v>
      </c>
      <c r="C102" s="70" t="s">
        <v>128</v>
      </c>
      <c r="D102" s="70" t="s">
        <v>29</v>
      </c>
      <c r="E102" s="54" t="s">
        <v>1274</v>
      </c>
      <c r="F102" s="70" t="s">
        <v>624</v>
      </c>
      <c r="G102" s="70" t="s">
        <v>141</v>
      </c>
      <c r="H102" s="72">
        <v>377072.7091739999</v>
      </c>
      <c r="I102" s="79">
        <v>8105</v>
      </c>
      <c r="J102" s="126" t="s">
        <v>4666</v>
      </c>
      <c r="K102" s="72">
        <v>30561.743078446008</v>
      </c>
      <c r="L102" s="73">
        <v>1.7897420148827507E-2</v>
      </c>
      <c r="M102" s="73">
        <f t="shared" si="1"/>
        <v>1.7429513596971965E-3</v>
      </c>
      <c r="N102" s="73">
        <f>K102/'סכום נכסי הקרן'!$C$41</f>
        <v>2.5360189333034058E-4</v>
      </c>
    </row>
    <row r="103" spans="1:14">
      <c r="A103" s="69" t="s">
        <v>1275</v>
      </c>
      <c r="B103" s="54" t="s">
        <v>1276</v>
      </c>
      <c r="C103" s="70" t="s">
        <v>128</v>
      </c>
      <c r="D103" s="70" t="s">
        <v>29</v>
      </c>
      <c r="E103" s="54" t="s">
        <v>639</v>
      </c>
      <c r="F103" s="70" t="s">
        <v>640</v>
      </c>
      <c r="G103" s="70" t="s">
        <v>141</v>
      </c>
      <c r="H103" s="72">
        <v>603904.78574599989</v>
      </c>
      <c r="I103" s="79">
        <v>39900</v>
      </c>
      <c r="J103" s="126" t="s">
        <v>4666</v>
      </c>
      <c r="K103" s="72">
        <v>240958.00951305102</v>
      </c>
      <c r="L103" s="73">
        <v>3.6762752446432512E-2</v>
      </c>
      <c r="M103" s="73">
        <f t="shared" si="1"/>
        <v>1.3741954744947001E-2</v>
      </c>
      <c r="N103" s="73">
        <f>K103/'סכום נכסי הקרן'!$C$41</f>
        <v>1.9994738935135083E-3</v>
      </c>
    </row>
    <row r="104" spans="1:14">
      <c r="A104" s="69" t="s">
        <v>1277</v>
      </c>
      <c r="B104" s="54" t="s">
        <v>1278</v>
      </c>
      <c r="C104" s="70" t="s">
        <v>128</v>
      </c>
      <c r="D104" s="70" t="s">
        <v>29</v>
      </c>
      <c r="E104" s="54" t="s">
        <v>1279</v>
      </c>
      <c r="F104" s="70" t="s">
        <v>766</v>
      </c>
      <c r="G104" s="70" t="s">
        <v>141</v>
      </c>
      <c r="H104" s="72">
        <v>3603913.9289999995</v>
      </c>
      <c r="I104" s="79">
        <v>459.3</v>
      </c>
      <c r="J104" s="126" t="s">
        <v>4666</v>
      </c>
      <c r="K104" s="72">
        <v>16552.776675896996</v>
      </c>
      <c r="L104" s="73">
        <v>1.2534916799415671E-2</v>
      </c>
      <c r="M104" s="73">
        <f t="shared" si="1"/>
        <v>9.440130603795945E-4</v>
      </c>
      <c r="N104" s="73">
        <f>K104/'סכום נכסי הקרן'!$C$41</f>
        <v>1.373552383483759E-4</v>
      </c>
    </row>
    <row r="105" spans="1:14">
      <c r="A105" s="69" t="s">
        <v>1280</v>
      </c>
      <c r="B105" s="54" t="s">
        <v>1281</v>
      </c>
      <c r="C105" s="70" t="s">
        <v>128</v>
      </c>
      <c r="D105" s="70" t="s">
        <v>29</v>
      </c>
      <c r="E105" s="54" t="s">
        <v>796</v>
      </c>
      <c r="F105" s="70" t="s">
        <v>624</v>
      </c>
      <c r="G105" s="70" t="s">
        <v>141</v>
      </c>
      <c r="H105" s="72">
        <v>1474307.9305149999</v>
      </c>
      <c r="I105" s="79">
        <v>2605</v>
      </c>
      <c r="J105" s="126" t="s">
        <v>4666</v>
      </c>
      <c r="K105" s="72">
        <v>38405.721589908993</v>
      </c>
      <c r="L105" s="73">
        <v>2.7222088775752273E-2</v>
      </c>
      <c r="M105" s="73">
        <f t="shared" si="1"/>
        <v>2.1902973431019222E-3</v>
      </c>
      <c r="N105" s="73">
        <f>K105/'סכום נכסי הקרן'!$C$41</f>
        <v>3.186913679929444E-4</v>
      </c>
    </row>
    <row r="106" spans="1:14">
      <c r="A106" s="69" t="s">
        <v>1282</v>
      </c>
      <c r="B106" s="54" t="s">
        <v>1283</v>
      </c>
      <c r="C106" s="70" t="s">
        <v>128</v>
      </c>
      <c r="D106" s="70" t="s">
        <v>29</v>
      </c>
      <c r="E106" s="54" t="s">
        <v>456</v>
      </c>
      <c r="F106" s="70" t="s">
        <v>355</v>
      </c>
      <c r="G106" s="70" t="s">
        <v>141</v>
      </c>
      <c r="H106" s="72">
        <v>437506.34141200007</v>
      </c>
      <c r="I106" s="79">
        <v>23770</v>
      </c>
      <c r="J106" s="72">
        <v>3586.3637331049999</v>
      </c>
      <c r="K106" s="72">
        <v>107581.62108703001</v>
      </c>
      <c r="L106" s="73">
        <v>3.5863636006175183E-2</v>
      </c>
      <c r="M106" s="73">
        <f t="shared" si="1"/>
        <v>6.1354331875236078E-3</v>
      </c>
      <c r="N106" s="73">
        <f>K106/'סכום נכסי הקרן'!$C$41</f>
        <v>8.9271422527138701E-4</v>
      </c>
    </row>
    <row r="107" spans="1:14">
      <c r="A107" s="69" t="s">
        <v>1284</v>
      </c>
      <c r="B107" s="54" t="s">
        <v>1285</v>
      </c>
      <c r="C107" s="70" t="s">
        <v>128</v>
      </c>
      <c r="D107" s="70" t="s">
        <v>29</v>
      </c>
      <c r="E107" s="54" t="s">
        <v>459</v>
      </c>
      <c r="F107" s="70" t="s">
        <v>355</v>
      </c>
      <c r="G107" s="70" t="s">
        <v>141</v>
      </c>
      <c r="H107" s="72">
        <v>6280280.9218319999</v>
      </c>
      <c r="I107" s="79">
        <v>1700</v>
      </c>
      <c r="J107" s="126" t="s">
        <v>4666</v>
      </c>
      <c r="K107" s="72">
        <v>106764.77567111804</v>
      </c>
      <c r="L107" s="73">
        <v>3.2314220922631205E-2</v>
      </c>
      <c r="M107" s="73">
        <f t="shared" si="1"/>
        <v>6.0888480884776601E-3</v>
      </c>
      <c r="N107" s="73">
        <f>K107/'סכום נכסי הקרן'!$C$41</f>
        <v>8.8593602732954307E-4</v>
      </c>
    </row>
    <row r="108" spans="1:14">
      <c r="A108" s="69" t="s">
        <v>1286</v>
      </c>
      <c r="B108" s="54" t="s">
        <v>1287</v>
      </c>
      <c r="C108" s="70" t="s">
        <v>128</v>
      </c>
      <c r="D108" s="70" t="s">
        <v>29</v>
      </c>
      <c r="E108" s="54" t="s">
        <v>1288</v>
      </c>
      <c r="F108" s="70" t="s">
        <v>1147</v>
      </c>
      <c r="G108" s="70" t="s">
        <v>141</v>
      </c>
      <c r="H108" s="72">
        <v>805719.82927999983</v>
      </c>
      <c r="I108" s="79">
        <v>7154</v>
      </c>
      <c r="J108" s="126" t="s">
        <v>4666</v>
      </c>
      <c r="K108" s="72">
        <v>57641.196586598009</v>
      </c>
      <c r="L108" s="73">
        <v>1.6632354036777548E-2</v>
      </c>
      <c r="M108" s="73">
        <f t="shared" si="1"/>
        <v>3.2873060187473065E-3</v>
      </c>
      <c r="N108" s="73">
        <f>K108/'סכום נכסי הקרן'!$C$41</f>
        <v>4.7830768522156246E-4</v>
      </c>
    </row>
    <row r="109" spans="1:14">
      <c r="A109" s="69" t="s">
        <v>1289</v>
      </c>
      <c r="B109" s="54" t="s">
        <v>1290</v>
      </c>
      <c r="C109" s="70" t="s">
        <v>128</v>
      </c>
      <c r="D109" s="70" t="s">
        <v>29</v>
      </c>
      <c r="E109" s="54" t="s">
        <v>1291</v>
      </c>
      <c r="F109" s="70" t="s">
        <v>1147</v>
      </c>
      <c r="G109" s="70" t="s">
        <v>141</v>
      </c>
      <c r="H109" s="72">
        <v>160742.56993100006</v>
      </c>
      <c r="I109" s="79">
        <v>20210</v>
      </c>
      <c r="J109" s="126" t="s">
        <v>4666</v>
      </c>
      <c r="K109" s="72">
        <v>32486.073383057996</v>
      </c>
      <c r="L109" s="73">
        <v>1.166865822891126E-2</v>
      </c>
      <c r="M109" s="73">
        <f t="shared" si="1"/>
        <v>1.8526968710157389E-3</v>
      </c>
      <c r="N109" s="73">
        <f>K109/'סכום נכסי הקרן'!$C$41</f>
        <v>2.6957002078268889E-4</v>
      </c>
    </row>
    <row r="110" spans="1:14">
      <c r="A110" s="69" t="s">
        <v>1292</v>
      </c>
      <c r="B110" s="54" t="s">
        <v>1293</v>
      </c>
      <c r="C110" s="70" t="s">
        <v>128</v>
      </c>
      <c r="D110" s="70" t="s">
        <v>29</v>
      </c>
      <c r="E110" s="54" t="s">
        <v>1294</v>
      </c>
      <c r="F110" s="70" t="s">
        <v>135</v>
      </c>
      <c r="G110" s="70" t="s">
        <v>141</v>
      </c>
      <c r="H110" s="72">
        <v>15989500.165340001</v>
      </c>
      <c r="I110" s="79">
        <v>299.60000000000002</v>
      </c>
      <c r="J110" s="126" t="s">
        <v>4666</v>
      </c>
      <c r="K110" s="72">
        <v>47904.542496243004</v>
      </c>
      <c r="L110" s="73">
        <v>1.4227164939903173E-2</v>
      </c>
      <c r="M110" s="73">
        <f t="shared" si="1"/>
        <v>2.7320198087256616E-3</v>
      </c>
      <c r="N110" s="73">
        <f>K110/'סכום נכסי הקרן'!$C$41</f>
        <v>3.975127545895434E-4</v>
      </c>
    </row>
    <row r="111" spans="1:14">
      <c r="A111" s="69" t="s">
        <v>1295</v>
      </c>
      <c r="B111" s="54" t="s">
        <v>1296</v>
      </c>
      <c r="C111" s="70" t="s">
        <v>128</v>
      </c>
      <c r="D111" s="70" t="s">
        <v>29</v>
      </c>
      <c r="E111" s="54" t="s">
        <v>809</v>
      </c>
      <c r="F111" s="70" t="s">
        <v>338</v>
      </c>
      <c r="G111" s="70" t="s">
        <v>141</v>
      </c>
      <c r="H111" s="72">
        <v>21685009.192160994</v>
      </c>
      <c r="I111" s="79">
        <v>295.7</v>
      </c>
      <c r="J111" s="126" t="s">
        <v>4666</v>
      </c>
      <c r="K111" s="72">
        <v>64122.572181620999</v>
      </c>
      <c r="L111" s="73">
        <v>2.3653541088120671E-2</v>
      </c>
      <c r="M111" s="73">
        <f t="shared" si="1"/>
        <v>3.6569420822747394E-3</v>
      </c>
      <c r="N111" s="73">
        <f>K111/'סכום נכסי הקרן'!$C$41</f>
        <v>5.320902563944129E-4</v>
      </c>
    </row>
    <row r="112" spans="1:14">
      <c r="A112" s="69" t="s">
        <v>1297</v>
      </c>
      <c r="B112" s="54" t="s">
        <v>1298</v>
      </c>
      <c r="C112" s="70" t="s">
        <v>128</v>
      </c>
      <c r="D112" s="70" t="s">
        <v>29</v>
      </c>
      <c r="E112" s="54" t="s">
        <v>1299</v>
      </c>
      <c r="F112" s="70" t="s">
        <v>1147</v>
      </c>
      <c r="G112" s="70" t="s">
        <v>141</v>
      </c>
      <c r="H112" s="72">
        <v>11959090.857071998</v>
      </c>
      <c r="I112" s="79">
        <v>1709</v>
      </c>
      <c r="J112" s="126" t="s">
        <v>4666</v>
      </c>
      <c r="K112" s="72">
        <v>204380.86274721203</v>
      </c>
      <c r="L112" s="73">
        <v>4.5015579706664081E-2</v>
      </c>
      <c r="M112" s="73">
        <f t="shared" si="1"/>
        <v>1.1655941930634557E-2</v>
      </c>
      <c r="N112" s="73">
        <f>K112/'סכום נכסי הקרן'!$C$41</f>
        <v>1.6959560722744267E-3</v>
      </c>
    </row>
    <row r="113" spans="1:14">
      <c r="A113" s="69" t="s">
        <v>1300</v>
      </c>
      <c r="B113" s="54" t="s">
        <v>1301</v>
      </c>
      <c r="C113" s="70" t="s">
        <v>128</v>
      </c>
      <c r="D113" s="70" t="s">
        <v>29</v>
      </c>
      <c r="E113" s="54" t="s">
        <v>1302</v>
      </c>
      <c r="F113" s="70" t="s">
        <v>136</v>
      </c>
      <c r="G113" s="70" t="s">
        <v>141</v>
      </c>
      <c r="H113" s="72">
        <v>232094.86007200004</v>
      </c>
      <c r="I113" s="79">
        <v>26550</v>
      </c>
      <c r="J113" s="126" t="s">
        <v>4666</v>
      </c>
      <c r="K113" s="72">
        <v>61621.185349055995</v>
      </c>
      <c r="L113" s="73">
        <v>2.7031776501307191E-2</v>
      </c>
      <c r="M113" s="73">
        <f t="shared" si="1"/>
        <v>3.5142867510733382E-3</v>
      </c>
      <c r="N113" s="73">
        <f>K113/'סכום נכסי הקרן'!$C$41</f>
        <v>5.1133370350206649E-4</v>
      </c>
    </row>
    <row r="114" spans="1:14">
      <c r="A114" s="127" t="s">
        <v>4666</v>
      </c>
      <c r="B114" s="126" t="s">
        <v>4666</v>
      </c>
      <c r="C114" s="126" t="s">
        <v>4666</v>
      </c>
      <c r="D114" s="126" t="s">
        <v>4666</v>
      </c>
      <c r="E114" s="126" t="s">
        <v>4666</v>
      </c>
      <c r="F114" s="126" t="s">
        <v>4666</v>
      </c>
      <c r="G114" s="126" t="s">
        <v>4666</v>
      </c>
      <c r="H114" s="126" t="s">
        <v>4666</v>
      </c>
      <c r="I114" s="126" t="s">
        <v>4666</v>
      </c>
      <c r="J114" s="126" t="s">
        <v>4666</v>
      </c>
      <c r="K114" s="126" t="s">
        <v>4666</v>
      </c>
      <c r="L114" s="126" t="s">
        <v>4666</v>
      </c>
      <c r="M114" s="126" t="s">
        <v>4666</v>
      </c>
      <c r="N114" s="126" t="s">
        <v>4666</v>
      </c>
    </row>
    <row r="115" spans="1:14">
      <c r="A115" s="68" t="s">
        <v>30</v>
      </c>
      <c r="B115" s="125" t="s">
        <v>4666</v>
      </c>
      <c r="C115" s="125" t="s">
        <v>4666</v>
      </c>
      <c r="D115" s="125" t="s">
        <v>4666</v>
      </c>
      <c r="E115" s="125" t="s">
        <v>4666</v>
      </c>
      <c r="F115" s="125" t="s">
        <v>4666</v>
      </c>
      <c r="G115" s="125" t="s">
        <v>4666</v>
      </c>
      <c r="H115" s="125" t="s">
        <v>4666</v>
      </c>
      <c r="I115" s="125" t="s">
        <v>4666</v>
      </c>
      <c r="J115" s="66">
        <v>1221.7901547119998</v>
      </c>
      <c r="K115" s="66">
        <v>813673.26519127621</v>
      </c>
      <c r="L115" s="125" t="s">
        <v>4666</v>
      </c>
      <c r="M115" s="67">
        <f t="shared" si="1"/>
        <v>4.6404189717653505E-2</v>
      </c>
      <c r="N115" s="67">
        <f>K115/'סכום נכסי הקרן'!$C$41</f>
        <v>6.751875378152688E-3</v>
      </c>
    </row>
    <row r="116" spans="1:14">
      <c r="A116" s="69" t="s">
        <v>1303</v>
      </c>
      <c r="B116" s="54" t="s">
        <v>1304</v>
      </c>
      <c r="C116" s="70" t="s">
        <v>128</v>
      </c>
      <c r="D116" s="70" t="s">
        <v>29</v>
      </c>
      <c r="E116" s="54" t="s">
        <v>1305</v>
      </c>
      <c r="F116" s="70" t="s">
        <v>1306</v>
      </c>
      <c r="G116" s="70" t="s">
        <v>141</v>
      </c>
      <c r="H116" s="72">
        <v>9686195.8195709996</v>
      </c>
      <c r="I116" s="79">
        <v>160.30000000000001</v>
      </c>
      <c r="J116" s="126" t="s">
        <v>4666</v>
      </c>
      <c r="K116" s="72">
        <v>15526.971897571</v>
      </c>
      <c r="L116" s="73">
        <v>3.2629593281861567E-2</v>
      </c>
      <c r="M116" s="73">
        <f t="shared" si="1"/>
        <v>8.8551090529708127E-4</v>
      </c>
      <c r="N116" s="73">
        <f>K116/'סכום נכסי הקרן'!$C$41</f>
        <v>1.2884309186173609E-4</v>
      </c>
    </row>
    <row r="117" spans="1:14">
      <c r="A117" s="69" t="s">
        <v>1307</v>
      </c>
      <c r="B117" s="54" t="s">
        <v>1308</v>
      </c>
      <c r="C117" s="70" t="s">
        <v>128</v>
      </c>
      <c r="D117" s="70" t="s">
        <v>29</v>
      </c>
      <c r="E117" s="54" t="s">
        <v>1309</v>
      </c>
      <c r="F117" s="70" t="s">
        <v>611</v>
      </c>
      <c r="G117" s="70" t="s">
        <v>141</v>
      </c>
      <c r="H117" s="72">
        <v>3923878.6176180001</v>
      </c>
      <c r="I117" s="79">
        <v>512</v>
      </c>
      <c r="J117" s="126" t="s">
        <v>4666</v>
      </c>
      <c r="K117" s="72">
        <v>20090.258522207005</v>
      </c>
      <c r="L117" s="73">
        <v>2.3801920752001396E-2</v>
      </c>
      <c r="M117" s="73">
        <f t="shared" si="1"/>
        <v>1.1457574038911587E-3</v>
      </c>
      <c r="N117" s="73">
        <f>K117/'סכום נכסי הקרן'!$C$41</f>
        <v>1.6670932628580853E-4</v>
      </c>
    </row>
    <row r="118" spans="1:14">
      <c r="A118" s="69" t="s">
        <v>1310</v>
      </c>
      <c r="B118" s="54" t="s">
        <v>1311</v>
      </c>
      <c r="C118" s="70" t="s">
        <v>128</v>
      </c>
      <c r="D118" s="70" t="s">
        <v>29</v>
      </c>
      <c r="E118" s="54" t="s">
        <v>1312</v>
      </c>
      <c r="F118" s="70" t="s">
        <v>1313</v>
      </c>
      <c r="G118" s="70" t="s">
        <v>141</v>
      </c>
      <c r="H118" s="72">
        <v>133725.22851200003</v>
      </c>
      <c r="I118" s="79">
        <v>1558</v>
      </c>
      <c r="J118" s="126" t="s">
        <v>4666</v>
      </c>
      <c r="K118" s="72">
        <v>2083.439060184</v>
      </c>
      <c r="L118" s="73">
        <v>2.9922879436902614E-2</v>
      </c>
      <c r="M118" s="73">
        <f t="shared" si="1"/>
        <v>1.1881956253192206E-4</v>
      </c>
      <c r="N118" s="73">
        <f>K118/'סכום נכסי הקרן'!$C$41</f>
        <v>1.7288414765638225E-5</v>
      </c>
    </row>
    <row r="119" spans="1:14">
      <c r="A119" s="69" t="s">
        <v>1314</v>
      </c>
      <c r="B119" s="54" t="s">
        <v>1315</v>
      </c>
      <c r="C119" s="70" t="s">
        <v>128</v>
      </c>
      <c r="D119" s="70" t="s">
        <v>29</v>
      </c>
      <c r="E119" s="54" t="s">
        <v>1316</v>
      </c>
      <c r="F119" s="70" t="s">
        <v>137</v>
      </c>
      <c r="G119" s="70" t="s">
        <v>141</v>
      </c>
      <c r="H119" s="72">
        <v>1747931.8920950003</v>
      </c>
      <c r="I119" s="79">
        <v>433</v>
      </c>
      <c r="J119" s="126" t="s">
        <v>4666</v>
      </c>
      <c r="K119" s="72">
        <v>7568.5450927699994</v>
      </c>
      <c r="L119" s="73">
        <v>3.177392524091182E-2</v>
      </c>
      <c r="M119" s="73">
        <f t="shared" si="1"/>
        <v>4.3163787898199213E-4</v>
      </c>
      <c r="N119" s="73">
        <f>K119/'סכום נכסי הקרן'!$C$41</f>
        <v>6.2803923204112172E-5</v>
      </c>
    </row>
    <row r="120" spans="1:14">
      <c r="A120" s="69" t="s">
        <v>1317</v>
      </c>
      <c r="B120" s="54" t="s">
        <v>1318</v>
      </c>
      <c r="C120" s="70" t="s">
        <v>128</v>
      </c>
      <c r="D120" s="70" t="s">
        <v>29</v>
      </c>
      <c r="E120" s="54" t="s">
        <v>1319</v>
      </c>
      <c r="F120" s="70" t="s">
        <v>137</v>
      </c>
      <c r="G120" s="70" t="s">
        <v>141</v>
      </c>
      <c r="H120" s="72">
        <v>768619.53755200014</v>
      </c>
      <c r="I120" s="79">
        <v>1999</v>
      </c>
      <c r="J120" s="126" t="s">
        <v>4666</v>
      </c>
      <c r="K120" s="72">
        <v>15364.704555706001</v>
      </c>
      <c r="L120" s="73">
        <v>4.5487581368651386E-2</v>
      </c>
      <c r="M120" s="73">
        <f t="shared" si="1"/>
        <v>8.7625671834144542E-4</v>
      </c>
      <c r="N120" s="73">
        <f>K120/'סכום נכסי הקרן'!$C$41</f>
        <v>1.2749659454261992E-4</v>
      </c>
    </row>
    <row r="121" spans="1:14">
      <c r="A121" s="69" t="s">
        <v>1320</v>
      </c>
      <c r="B121" s="54" t="s">
        <v>1321</v>
      </c>
      <c r="C121" s="70" t="s">
        <v>128</v>
      </c>
      <c r="D121" s="70" t="s">
        <v>29</v>
      </c>
      <c r="E121" s="54" t="s">
        <v>1322</v>
      </c>
      <c r="F121" s="70" t="s">
        <v>136</v>
      </c>
      <c r="G121" s="70" t="s">
        <v>141</v>
      </c>
      <c r="H121" s="72">
        <v>961043.71440000029</v>
      </c>
      <c r="I121" s="79">
        <v>468</v>
      </c>
      <c r="J121" s="126" t="s">
        <v>4666</v>
      </c>
      <c r="K121" s="72">
        <v>4497.6845833920006</v>
      </c>
      <c r="L121" s="73">
        <v>1.6911026888682224E-2</v>
      </c>
      <c r="M121" s="73">
        <f t="shared" si="1"/>
        <v>2.5650518165768225E-4</v>
      </c>
      <c r="N121" s="73">
        <f>K121/'סכום נכסי הקרן'!$C$41</f>
        <v>3.7321867506808885E-5</v>
      </c>
    </row>
    <row r="122" spans="1:14">
      <c r="A122" s="69" t="s">
        <v>1323</v>
      </c>
      <c r="B122" s="54" t="s">
        <v>1324</v>
      </c>
      <c r="C122" s="70" t="s">
        <v>128</v>
      </c>
      <c r="D122" s="70" t="s">
        <v>29</v>
      </c>
      <c r="E122" s="54" t="s">
        <v>812</v>
      </c>
      <c r="F122" s="70" t="s">
        <v>675</v>
      </c>
      <c r="G122" s="70" t="s">
        <v>141</v>
      </c>
      <c r="H122" s="72">
        <v>77591.86645500001</v>
      </c>
      <c r="I122" s="79">
        <v>5400</v>
      </c>
      <c r="J122" s="126" t="s">
        <v>4666</v>
      </c>
      <c r="K122" s="72">
        <v>4189.9607886489994</v>
      </c>
      <c r="L122" s="73">
        <v>6.0370630853637626E-3</v>
      </c>
      <c r="M122" s="73">
        <f t="shared" si="1"/>
        <v>2.3895554107985931E-4</v>
      </c>
      <c r="N122" s="73">
        <f>K122/'סכום נכסי הקרן'!$C$41</f>
        <v>3.4768369927521256E-5</v>
      </c>
    </row>
    <row r="123" spans="1:14">
      <c r="A123" s="69" t="s">
        <v>1325</v>
      </c>
      <c r="B123" s="54" t="s">
        <v>1326</v>
      </c>
      <c r="C123" s="70" t="s">
        <v>128</v>
      </c>
      <c r="D123" s="70" t="s">
        <v>29</v>
      </c>
      <c r="E123" s="54" t="s">
        <v>1327</v>
      </c>
      <c r="F123" s="70" t="s">
        <v>1328</v>
      </c>
      <c r="G123" s="70" t="s">
        <v>141</v>
      </c>
      <c r="H123" s="72">
        <v>875769.90518499969</v>
      </c>
      <c r="I123" s="79">
        <v>574</v>
      </c>
      <c r="J123" s="126" t="s">
        <v>4666</v>
      </c>
      <c r="K123" s="72">
        <v>5026.9192557690003</v>
      </c>
      <c r="L123" s="73">
        <v>4.5088542214632939E-2</v>
      </c>
      <c r="M123" s="73">
        <f t="shared" si="1"/>
        <v>2.866876974078701E-4</v>
      </c>
      <c r="N123" s="73">
        <f>K123/'סכום נכסי הקרן'!$C$41</f>
        <v>4.1713466329767579E-5</v>
      </c>
    </row>
    <row r="124" spans="1:14">
      <c r="A124" s="69" t="s">
        <v>1329</v>
      </c>
      <c r="B124" s="54" t="s">
        <v>1330</v>
      </c>
      <c r="C124" s="70" t="s">
        <v>128</v>
      </c>
      <c r="D124" s="70" t="s">
        <v>29</v>
      </c>
      <c r="E124" s="54" t="s">
        <v>1331</v>
      </c>
      <c r="F124" s="70" t="s">
        <v>338</v>
      </c>
      <c r="G124" s="70" t="s">
        <v>141</v>
      </c>
      <c r="H124" s="72">
        <v>500418.26513000001</v>
      </c>
      <c r="I124" s="79">
        <v>2602</v>
      </c>
      <c r="J124" s="126" t="s">
        <v>4666</v>
      </c>
      <c r="K124" s="72">
        <v>13020.883258740998</v>
      </c>
      <c r="L124" s="73">
        <v>2.7969015281233724E-2</v>
      </c>
      <c r="M124" s="73">
        <f t="shared" si="1"/>
        <v>7.42587427753321E-4</v>
      </c>
      <c r="N124" s="73">
        <f>K124/'סכום נכסי הקרן'!$C$41</f>
        <v>1.0804752329650029E-4</v>
      </c>
    </row>
    <row r="125" spans="1:14">
      <c r="A125" s="69" t="s">
        <v>1332</v>
      </c>
      <c r="B125" s="54" t="s">
        <v>1333</v>
      </c>
      <c r="C125" s="70" t="s">
        <v>128</v>
      </c>
      <c r="D125" s="70" t="s">
        <v>29</v>
      </c>
      <c r="E125" s="54" t="s">
        <v>1334</v>
      </c>
      <c r="F125" s="70" t="s">
        <v>164</v>
      </c>
      <c r="G125" s="70" t="s">
        <v>141</v>
      </c>
      <c r="H125" s="72">
        <v>18716.326337999999</v>
      </c>
      <c r="I125" s="79">
        <v>7941</v>
      </c>
      <c r="J125" s="126" t="s">
        <v>4666</v>
      </c>
      <c r="K125" s="72">
        <v>1486.2634744959998</v>
      </c>
      <c r="L125" s="73">
        <v>1.6493167728343686E-3</v>
      </c>
      <c r="M125" s="73">
        <f t="shared" si="1"/>
        <v>8.4762342811789724E-5</v>
      </c>
      <c r="N125" s="73">
        <f>K125/'סכום נכסי הקרן'!$C$41</f>
        <v>1.2333041022969078E-5</v>
      </c>
    </row>
    <row r="126" spans="1:14">
      <c r="A126" s="69" t="s">
        <v>1335</v>
      </c>
      <c r="B126" s="54" t="s">
        <v>1336</v>
      </c>
      <c r="C126" s="70" t="s">
        <v>128</v>
      </c>
      <c r="D126" s="70" t="s">
        <v>29</v>
      </c>
      <c r="E126" s="54" t="s">
        <v>1337</v>
      </c>
      <c r="F126" s="70" t="s">
        <v>1313</v>
      </c>
      <c r="G126" s="70" t="s">
        <v>141</v>
      </c>
      <c r="H126" s="72">
        <v>525634.722755</v>
      </c>
      <c r="I126" s="79">
        <v>627.29999999999995</v>
      </c>
      <c r="J126" s="126" t="s">
        <v>4666</v>
      </c>
      <c r="K126" s="72">
        <v>3297.306614782</v>
      </c>
      <c r="L126" s="73">
        <v>1.0086869395798248E-2</v>
      </c>
      <c r="M126" s="73">
        <f t="shared" si="1"/>
        <v>1.8804703098319059E-4</v>
      </c>
      <c r="N126" s="73">
        <f>K126/'סכום נכסי הקרן'!$C$41</f>
        <v>2.7361109549707333E-5</v>
      </c>
    </row>
    <row r="127" spans="1:14">
      <c r="A127" s="69" t="s">
        <v>1338</v>
      </c>
      <c r="B127" s="54" t="s">
        <v>1339</v>
      </c>
      <c r="C127" s="70" t="s">
        <v>128</v>
      </c>
      <c r="D127" s="70" t="s">
        <v>29</v>
      </c>
      <c r="E127" s="54" t="s">
        <v>1340</v>
      </c>
      <c r="F127" s="70" t="s">
        <v>561</v>
      </c>
      <c r="G127" s="70" t="s">
        <v>141</v>
      </c>
      <c r="H127" s="72">
        <v>551022.02191499993</v>
      </c>
      <c r="I127" s="79">
        <v>2300</v>
      </c>
      <c r="J127" s="126" t="s">
        <v>4666</v>
      </c>
      <c r="K127" s="72">
        <v>12673.506504020999</v>
      </c>
      <c r="L127" s="73">
        <v>1.968373474455427E-2</v>
      </c>
      <c r="M127" s="73">
        <f t="shared" si="1"/>
        <v>7.2277635920882334E-4</v>
      </c>
      <c r="N127" s="73">
        <f>K127/'סכום נכסי הקרן'!$C$41</f>
        <v>1.051649847426679E-4</v>
      </c>
    </row>
    <row r="128" spans="1:14">
      <c r="A128" s="69" t="s">
        <v>1341</v>
      </c>
      <c r="B128" s="54" t="s">
        <v>1342</v>
      </c>
      <c r="C128" s="70" t="s">
        <v>128</v>
      </c>
      <c r="D128" s="70" t="s">
        <v>29</v>
      </c>
      <c r="E128" s="54" t="s">
        <v>1343</v>
      </c>
      <c r="F128" s="70" t="s">
        <v>137</v>
      </c>
      <c r="G128" s="70" t="s">
        <v>141</v>
      </c>
      <c r="H128" s="72">
        <v>294157.86184199998</v>
      </c>
      <c r="I128" s="79">
        <v>1762</v>
      </c>
      <c r="J128" s="126" t="s">
        <v>4666</v>
      </c>
      <c r="K128" s="72">
        <v>5183.0615256749998</v>
      </c>
      <c r="L128" s="73">
        <v>4.5058593269254772E-2</v>
      </c>
      <c r="M128" s="73">
        <f t="shared" si="1"/>
        <v>2.9559256847298956E-4</v>
      </c>
      <c r="N128" s="73">
        <f>K128/'סכום נכסי הקרן'!$C$41</f>
        <v>4.3009137691686247E-5</v>
      </c>
    </row>
    <row r="129" spans="1:14">
      <c r="A129" s="69" t="s">
        <v>1344</v>
      </c>
      <c r="B129" s="54" t="s">
        <v>1345</v>
      </c>
      <c r="C129" s="70" t="s">
        <v>128</v>
      </c>
      <c r="D129" s="70" t="s">
        <v>29</v>
      </c>
      <c r="E129" s="54" t="s">
        <v>1346</v>
      </c>
      <c r="F129" s="70" t="s">
        <v>561</v>
      </c>
      <c r="G129" s="70" t="s">
        <v>141</v>
      </c>
      <c r="H129" s="72">
        <v>128242.49814400001</v>
      </c>
      <c r="I129" s="79">
        <v>9550</v>
      </c>
      <c r="J129" s="126" t="s">
        <v>4666</v>
      </c>
      <c r="K129" s="72">
        <v>12247.158572885997</v>
      </c>
      <c r="L129" s="73">
        <v>2.5339289348735257E-2</v>
      </c>
      <c r="M129" s="73">
        <f t="shared" si="1"/>
        <v>6.984615253209644E-4</v>
      </c>
      <c r="N129" s="73">
        <f>K129/'סכום נכסי הקרן'!$C$41</f>
        <v>1.0162714194764863E-4</v>
      </c>
    </row>
    <row r="130" spans="1:14">
      <c r="A130" s="69" t="s">
        <v>1347</v>
      </c>
      <c r="B130" s="54" t="s">
        <v>1348</v>
      </c>
      <c r="C130" s="70" t="s">
        <v>128</v>
      </c>
      <c r="D130" s="70" t="s">
        <v>29</v>
      </c>
      <c r="E130" s="54" t="s">
        <v>1349</v>
      </c>
      <c r="F130" s="70" t="s">
        <v>1159</v>
      </c>
      <c r="G130" s="70" t="s">
        <v>141</v>
      </c>
      <c r="H130" s="72">
        <v>394964.13965800003</v>
      </c>
      <c r="I130" s="79">
        <v>113.3</v>
      </c>
      <c r="J130" s="126" t="s">
        <v>4666</v>
      </c>
      <c r="K130" s="72">
        <v>447.49436862800002</v>
      </c>
      <c r="L130" s="73">
        <v>1.3334236080891133E-2</v>
      </c>
      <c r="M130" s="73">
        <f t="shared" si="1"/>
        <v>2.5520825702087873E-5</v>
      </c>
      <c r="N130" s="73">
        <f>K130/'סכום נכסי הקרן'!$C$41</f>
        <v>3.7133163133866848E-6</v>
      </c>
    </row>
    <row r="131" spans="1:14">
      <c r="A131" s="69" t="s">
        <v>1350</v>
      </c>
      <c r="B131" s="54" t="s">
        <v>1351</v>
      </c>
      <c r="C131" s="70" t="s">
        <v>128</v>
      </c>
      <c r="D131" s="70" t="s">
        <v>29</v>
      </c>
      <c r="E131" s="54" t="s">
        <v>1352</v>
      </c>
      <c r="F131" s="70" t="s">
        <v>675</v>
      </c>
      <c r="G131" s="70" t="s">
        <v>141</v>
      </c>
      <c r="H131" s="72">
        <v>800869.76199999999</v>
      </c>
      <c r="I131" s="79">
        <v>1600</v>
      </c>
      <c r="J131" s="126" t="s">
        <v>4666</v>
      </c>
      <c r="K131" s="72">
        <v>12813.916192000001</v>
      </c>
      <c r="L131" s="73">
        <v>1.7558654225341967E-2</v>
      </c>
      <c r="M131" s="73">
        <f t="shared" si="1"/>
        <v>7.3078399332672994E-4</v>
      </c>
      <c r="N131" s="73">
        <f>K131/'סכום נכסי הקרן'!$C$41</f>
        <v>1.0633010685700536E-4</v>
      </c>
    </row>
    <row r="132" spans="1:14">
      <c r="A132" s="69" t="s">
        <v>1353</v>
      </c>
      <c r="B132" s="54" t="s">
        <v>1354</v>
      </c>
      <c r="C132" s="70" t="s">
        <v>128</v>
      </c>
      <c r="D132" s="70" t="s">
        <v>29</v>
      </c>
      <c r="E132" s="54" t="s">
        <v>1355</v>
      </c>
      <c r="F132" s="70" t="s">
        <v>1221</v>
      </c>
      <c r="G132" s="70" t="s">
        <v>141</v>
      </c>
      <c r="H132" s="72">
        <v>811488.09373800014</v>
      </c>
      <c r="I132" s="79">
        <v>160.1</v>
      </c>
      <c r="J132" s="126" t="s">
        <v>4666</v>
      </c>
      <c r="K132" s="72">
        <v>1299.1924392810004</v>
      </c>
      <c r="L132" s="73">
        <v>8.2449496350446259E-3</v>
      </c>
      <c r="M132" s="73">
        <f t="shared" si="1"/>
        <v>7.4093588927201911E-5</v>
      </c>
      <c r="N132" s="73">
        <f>K132/'סכום נכסי הקרן'!$C$41</f>
        <v>1.0780722210654694E-5</v>
      </c>
    </row>
    <row r="133" spans="1:14">
      <c r="A133" s="69" t="s">
        <v>1356</v>
      </c>
      <c r="B133" s="54" t="s">
        <v>1357</v>
      </c>
      <c r="C133" s="70" t="s">
        <v>128</v>
      </c>
      <c r="D133" s="70" t="s">
        <v>29</v>
      </c>
      <c r="E133" s="54" t="s">
        <v>1358</v>
      </c>
      <c r="F133" s="70" t="s">
        <v>611</v>
      </c>
      <c r="G133" s="70" t="s">
        <v>141</v>
      </c>
      <c r="H133" s="72">
        <v>71922.509410999992</v>
      </c>
      <c r="I133" s="79">
        <v>6898</v>
      </c>
      <c r="J133" s="126" t="s">
        <v>4666</v>
      </c>
      <c r="K133" s="72">
        <v>4961.2146991920008</v>
      </c>
      <c r="L133" s="73">
        <v>3.9732825632899397E-3</v>
      </c>
      <c r="M133" s="73">
        <f t="shared" si="1"/>
        <v>2.8294053397120902E-4</v>
      </c>
      <c r="N133" s="73">
        <f>K133/'סכום נכסי הקרן'!$C$41</f>
        <v>4.116824873842839E-5</v>
      </c>
    </row>
    <row r="134" spans="1:14">
      <c r="A134" s="69" t="s">
        <v>1359</v>
      </c>
      <c r="B134" s="54" t="s">
        <v>1360</v>
      </c>
      <c r="C134" s="70" t="s">
        <v>128</v>
      </c>
      <c r="D134" s="70" t="s">
        <v>29</v>
      </c>
      <c r="E134" s="54" t="s">
        <v>1361</v>
      </c>
      <c r="F134" s="70" t="s">
        <v>766</v>
      </c>
      <c r="G134" s="70" t="s">
        <v>141</v>
      </c>
      <c r="H134" s="72">
        <v>267142.12216199993</v>
      </c>
      <c r="I134" s="79">
        <v>11590</v>
      </c>
      <c r="J134" s="126" t="s">
        <v>4666</v>
      </c>
      <c r="K134" s="72">
        <v>30961.771958522007</v>
      </c>
      <c r="L134" s="73">
        <v>3.0065675112990166E-2</v>
      </c>
      <c r="M134" s="73">
        <f t="shared" si="1"/>
        <v>1.7657652050546734E-3</v>
      </c>
      <c r="N134" s="73">
        <f>K134/'סכום נכסי הקרן'!$C$41</f>
        <v>2.5692134016665782E-4</v>
      </c>
    </row>
    <row r="135" spans="1:14">
      <c r="A135" s="69" t="s">
        <v>1362</v>
      </c>
      <c r="B135" s="54" t="s">
        <v>1363</v>
      </c>
      <c r="C135" s="70" t="s">
        <v>128</v>
      </c>
      <c r="D135" s="70" t="s">
        <v>29</v>
      </c>
      <c r="E135" s="54" t="s">
        <v>1364</v>
      </c>
      <c r="F135" s="70" t="s">
        <v>136</v>
      </c>
      <c r="G135" s="70" t="s">
        <v>141</v>
      </c>
      <c r="H135" s="72">
        <v>3315600.8146799998</v>
      </c>
      <c r="I135" s="79">
        <v>230.2</v>
      </c>
      <c r="J135" s="126" t="s">
        <v>4666</v>
      </c>
      <c r="K135" s="72">
        <v>7632.5130753939993</v>
      </c>
      <c r="L135" s="73">
        <v>2.2141907949227487E-2</v>
      </c>
      <c r="M135" s="73">
        <f t="shared" si="1"/>
        <v>4.3528600474515317E-4</v>
      </c>
      <c r="N135" s="73">
        <f>K135/'סכום נכסי הקרן'!$C$41</f>
        <v>6.333473067357911E-5</v>
      </c>
    </row>
    <row r="136" spans="1:14">
      <c r="A136" s="69" t="s">
        <v>1365</v>
      </c>
      <c r="B136" s="54" t="s">
        <v>1366</v>
      </c>
      <c r="C136" s="70" t="s">
        <v>128</v>
      </c>
      <c r="D136" s="70" t="s">
        <v>29</v>
      </c>
      <c r="E136" s="54" t="s">
        <v>1367</v>
      </c>
      <c r="F136" s="70" t="s">
        <v>137</v>
      </c>
      <c r="G136" s="70" t="s">
        <v>141</v>
      </c>
      <c r="H136" s="72">
        <v>3123392.0718</v>
      </c>
      <c r="I136" s="79">
        <v>397.9</v>
      </c>
      <c r="J136" s="126" t="s">
        <v>4666</v>
      </c>
      <c r="K136" s="72">
        <v>12427.977053693003</v>
      </c>
      <c r="L136" s="73">
        <v>3.917285875868478E-2</v>
      </c>
      <c r="M136" s="73">
        <f t="shared" si="1"/>
        <v>7.0877369292776627E-4</v>
      </c>
      <c r="N136" s="73">
        <f>K136/'סכום נכסי הקרן'!$C$41</f>
        <v>1.0312757695111258E-4</v>
      </c>
    </row>
    <row r="137" spans="1:14">
      <c r="A137" s="69" t="s">
        <v>1368</v>
      </c>
      <c r="B137" s="54" t="s">
        <v>1369</v>
      </c>
      <c r="C137" s="70" t="s">
        <v>128</v>
      </c>
      <c r="D137" s="70" t="s">
        <v>29</v>
      </c>
      <c r="E137" s="54" t="s">
        <v>1370</v>
      </c>
      <c r="F137" s="70" t="s">
        <v>164</v>
      </c>
      <c r="G137" s="70" t="s">
        <v>141</v>
      </c>
      <c r="H137" s="72">
        <v>3231757.3588610007</v>
      </c>
      <c r="I137" s="79">
        <v>130.1</v>
      </c>
      <c r="J137" s="126" t="s">
        <v>4666</v>
      </c>
      <c r="K137" s="72">
        <v>4204.5163242770004</v>
      </c>
      <c r="L137" s="73">
        <v>2.9874571538664275E-2</v>
      </c>
      <c r="M137" s="73">
        <f t="shared" si="1"/>
        <v>2.397856504930831E-4</v>
      </c>
      <c r="N137" s="73">
        <f>K137/'סכום נכסי הקרן'!$C$41</f>
        <v>3.4889152023759139E-5</v>
      </c>
    </row>
    <row r="138" spans="1:14">
      <c r="A138" s="69" t="s">
        <v>1371</v>
      </c>
      <c r="B138" s="54" t="s">
        <v>1372</v>
      </c>
      <c r="C138" s="70" t="s">
        <v>128</v>
      </c>
      <c r="D138" s="70" t="s">
        <v>29</v>
      </c>
      <c r="E138" s="54" t="s">
        <v>572</v>
      </c>
      <c r="F138" s="70" t="s">
        <v>561</v>
      </c>
      <c r="G138" s="70" t="s">
        <v>141</v>
      </c>
      <c r="H138" s="72">
        <v>62868158.589146994</v>
      </c>
      <c r="I138" s="79">
        <v>65.599999999999994</v>
      </c>
      <c r="J138" s="126" t="s">
        <v>4666</v>
      </c>
      <c r="K138" s="72">
        <v>41241.512036079992</v>
      </c>
      <c r="L138" s="73">
        <v>4.9699893096760123E-2</v>
      </c>
      <c r="M138" s="73">
        <f t="shared" ref="M138:M200" si="2">IFERROR(K138/$K$9,0)</f>
        <v>2.3520238781782514E-3</v>
      </c>
      <c r="N138" s="73">
        <f>K138/'סכום נכסי הקרן'!$C$41</f>
        <v>3.4222280808100184E-4</v>
      </c>
    </row>
    <row r="139" spans="1:14">
      <c r="A139" s="69" t="s">
        <v>1373</v>
      </c>
      <c r="B139" s="54" t="s">
        <v>1374</v>
      </c>
      <c r="C139" s="70" t="s">
        <v>128</v>
      </c>
      <c r="D139" s="70" t="s">
        <v>29</v>
      </c>
      <c r="E139" s="54" t="s">
        <v>1375</v>
      </c>
      <c r="F139" s="70" t="s">
        <v>474</v>
      </c>
      <c r="G139" s="70" t="s">
        <v>141</v>
      </c>
      <c r="H139" s="72">
        <v>1083850.9817640001</v>
      </c>
      <c r="I139" s="79">
        <v>900</v>
      </c>
      <c r="J139" s="126" t="s">
        <v>4666</v>
      </c>
      <c r="K139" s="72">
        <v>9754.6588439080006</v>
      </c>
      <c r="L139" s="73">
        <v>3.1662073820400767E-2</v>
      </c>
      <c r="M139" s="73">
        <f t="shared" si="2"/>
        <v>5.5631303004318811E-4</v>
      </c>
      <c r="N139" s="73">
        <f>K139/'סכום נכסי הקרן'!$C$41</f>
        <v>8.0944334400588996E-5</v>
      </c>
    </row>
    <row r="140" spans="1:14">
      <c r="A140" s="69" t="s">
        <v>1376</v>
      </c>
      <c r="B140" s="54" t="s">
        <v>1377</v>
      </c>
      <c r="C140" s="70" t="s">
        <v>128</v>
      </c>
      <c r="D140" s="70" t="s">
        <v>29</v>
      </c>
      <c r="E140" s="54" t="s">
        <v>1378</v>
      </c>
      <c r="F140" s="70" t="s">
        <v>166</v>
      </c>
      <c r="G140" s="70" t="s">
        <v>141</v>
      </c>
      <c r="H140" s="72">
        <v>268888.01824100007</v>
      </c>
      <c r="I140" s="79">
        <v>2290</v>
      </c>
      <c r="J140" s="126" t="s">
        <v>4666</v>
      </c>
      <c r="K140" s="72">
        <v>6157.5356177590002</v>
      </c>
      <c r="L140" s="73">
        <v>2.2654754984183938E-2</v>
      </c>
      <c r="M140" s="73">
        <f t="shared" si="2"/>
        <v>3.5116730907033974E-4</v>
      </c>
      <c r="N140" s="73">
        <f>K140/'סכום נכסי הקרן'!$C$41</f>
        <v>5.1095341221358519E-5</v>
      </c>
    </row>
    <row r="141" spans="1:14">
      <c r="A141" s="69" t="s">
        <v>1379</v>
      </c>
      <c r="B141" s="54" t="s">
        <v>1380</v>
      </c>
      <c r="C141" s="70" t="s">
        <v>128</v>
      </c>
      <c r="D141" s="70" t="s">
        <v>29</v>
      </c>
      <c r="E141" s="54" t="s">
        <v>1381</v>
      </c>
      <c r="F141" s="70" t="s">
        <v>474</v>
      </c>
      <c r="G141" s="70" t="s">
        <v>141</v>
      </c>
      <c r="H141" s="72">
        <v>676674.48322099994</v>
      </c>
      <c r="I141" s="79">
        <v>951.2</v>
      </c>
      <c r="J141" s="126" t="s">
        <v>4666</v>
      </c>
      <c r="K141" s="72">
        <v>6436.5276852179986</v>
      </c>
      <c r="L141" s="73">
        <v>4.45773958994891E-2</v>
      </c>
      <c r="M141" s="73">
        <f t="shared" si="2"/>
        <v>3.6707836499650975E-4</v>
      </c>
      <c r="N141" s="73">
        <f>K141/'סכום נכסי הקרן'!$C$41</f>
        <v>5.341042241126772E-5</v>
      </c>
    </row>
    <row r="142" spans="1:14">
      <c r="A142" s="69" t="s">
        <v>1382</v>
      </c>
      <c r="B142" s="54" t="s">
        <v>1383</v>
      </c>
      <c r="C142" s="70" t="s">
        <v>128</v>
      </c>
      <c r="D142" s="70" t="s">
        <v>29</v>
      </c>
      <c r="E142" s="54" t="s">
        <v>1384</v>
      </c>
      <c r="F142" s="70" t="s">
        <v>137</v>
      </c>
      <c r="G142" s="70" t="s">
        <v>141</v>
      </c>
      <c r="H142" s="72">
        <v>4569264.3205430005</v>
      </c>
      <c r="I142" s="79">
        <v>449.6</v>
      </c>
      <c r="J142" s="126" t="s">
        <v>4666</v>
      </c>
      <c r="K142" s="72">
        <v>20543.412385173</v>
      </c>
      <c r="L142" s="73">
        <v>4.991164402910761E-2</v>
      </c>
      <c r="M142" s="73">
        <f t="shared" si="2"/>
        <v>1.1716009933612126E-3</v>
      </c>
      <c r="N142" s="73">
        <f>K142/'סכום נכסי הקרן'!$C$41</f>
        <v>1.7046960518492615E-4</v>
      </c>
    </row>
    <row r="143" spans="1:14">
      <c r="A143" s="69" t="s">
        <v>1385</v>
      </c>
      <c r="B143" s="54" t="s">
        <v>1386</v>
      </c>
      <c r="C143" s="70" t="s">
        <v>128</v>
      </c>
      <c r="D143" s="70" t="s">
        <v>29</v>
      </c>
      <c r="E143" s="54" t="s">
        <v>1387</v>
      </c>
      <c r="F143" s="70" t="s">
        <v>164</v>
      </c>
      <c r="G143" s="70" t="s">
        <v>141</v>
      </c>
      <c r="H143" s="72">
        <v>813923.93912100012</v>
      </c>
      <c r="I143" s="79">
        <v>392.7</v>
      </c>
      <c r="J143" s="126" t="s">
        <v>4666</v>
      </c>
      <c r="K143" s="72">
        <v>3196.2793089290008</v>
      </c>
      <c r="L143" s="73">
        <v>3.3849476819550292E-2</v>
      </c>
      <c r="M143" s="73">
        <f t="shared" si="2"/>
        <v>1.822853936429691E-4</v>
      </c>
      <c r="N143" s="73">
        <f>K143/'סכום נכסי הקרן'!$C$41</f>
        <v>2.6522783150044178E-5</v>
      </c>
    </row>
    <row r="144" spans="1:14">
      <c r="A144" s="69" t="s">
        <v>1388</v>
      </c>
      <c r="B144" s="54" t="s">
        <v>1389</v>
      </c>
      <c r="C144" s="70" t="s">
        <v>128</v>
      </c>
      <c r="D144" s="70" t="s">
        <v>29</v>
      </c>
      <c r="E144" s="54" t="s">
        <v>1390</v>
      </c>
      <c r="F144" s="70" t="s">
        <v>1221</v>
      </c>
      <c r="G144" s="70" t="s">
        <v>141</v>
      </c>
      <c r="H144" s="72">
        <v>336937.68165599997</v>
      </c>
      <c r="I144" s="79">
        <v>108.4</v>
      </c>
      <c r="J144" s="126" t="s">
        <v>4666</v>
      </c>
      <c r="K144" s="72">
        <v>365.24044707799999</v>
      </c>
      <c r="L144" s="73">
        <v>1.8269558341259737E-2</v>
      </c>
      <c r="M144" s="73">
        <f t="shared" si="2"/>
        <v>2.0829843776154846E-5</v>
      </c>
      <c r="N144" s="73">
        <f>K144/'סכום נכסי הקרן'!$C$41</f>
        <v>3.030771794071068E-6</v>
      </c>
    </row>
    <row r="145" spans="1:14">
      <c r="A145" s="69" t="s">
        <v>1391</v>
      </c>
      <c r="B145" s="54" t="s">
        <v>1392</v>
      </c>
      <c r="C145" s="70" t="s">
        <v>128</v>
      </c>
      <c r="D145" s="70" t="s">
        <v>29</v>
      </c>
      <c r="E145" s="54" t="s">
        <v>1393</v>
      </c>
      <c r="F145" s="70" t="s">
        <v>1147</v>
      </c>
      <c r="G145" s="70" t="s">
        <v>141</v>
      </c>
      <c r="H145" s="72">
        <v>2024275.6073870002</v>
      </c>
      <c r="I145" s="79">
        <v>101.4</v>
      </c>
      <c r="J145" s="126" t="s">
        <v>4666</v>
      </c>
      <c r="K145" s="72">
        <v>2052.6154650910003</v>
      </c>
      <c r="L145" s="73">
        <v>1.1577210325073259E-2</v>
      </c>
      <c r="M145" s="73">
        <f t="shared" si="2"/>
        <v>1.170616776220136E-4</v>
      </c>
      <c r="N145" s="73">
        <f>K145/'סכום נכסי הקרן'!$C$41</f>
        <v>1.7032640019585028E-5</v>
      </c>
    </row>
    <row r="146" spans="1:14">
      <c r="A146" s="69" t="s">
        <v>1394</v>
      </c>
      <c r="B146" s="54" t="s">
        <v>1395</v>
      </c>
      <c r="C146" s="70" t="s">
        <v>128</v>
      </c>
      <c r="D146" s="70" t="s">
        <v>29</v>
      </c>
      <c r="E146" s="54" t="s">
        <v>1396</v>
      </c>
      <c r="F146" s="70" t="s">
        <v>1114</v>
      </c>
      <c r="G146" s="70" t="s">
        <v>141</v>
      </c>
      <c r="H146" s="72">
        <v>469407.78708000004</v>
      </c>
      <c r="I146" s="79">
        <v>2373</v>
      </c>
      <c r="J146" s="126" t="s">
        <v>4666</v>
      </c>
      <c r="K146" s="72">
        <v>11139.046787358002</v>
      </c>
      <c r="L146" s="73">
        <v>3.2977216246440115E-2</v>
      </c>
      <c r="M146" s="73">
        <f t="shared" si="2"/>
        <v>6.3526536081146565E-4</v>
      </c>
      <c r="N146" s="73">
        <f>K146/'סכום נכסי הקרן'!$C$41</f>
        <v>9.2432010435998838E-5</v>
      </c>
    </row>
    <row r="147" spans="1:14">
      <c r="A147" s="69" t="s">
        <v>1397</v>
      </c>
      <c r="B147" s="54" t="s">
        <v>1398</v>
      </c>
      <c r="C147" s="70" t="s">
        <v>128</v>
      </c>
      <c r="D147" s="70" t="s">
        <v>29</v>
      </c>
      <c r="E147" s="54" t="s">
        <v>1399</v>
      </c>
      <c r="F147" s="70" t="s">
        <v>1400</v>
      </c>
      <c r="G147" s="70" t="s">
        <v>141</v>
      </c>
      <c r="H147" s="72">
        <v>3948408.457562</v>
      </c>
      <c r="I147" s="79">
        <v>592.4</v>
      </c>
      <c r="J147" s="126" t="s">
        <v>4666</v>
      </c>
      <c r="K147" s="72">
        <v>23390.371700979998</v>
      </c>
      <c r="L147" s="73">
        <v>3.6759603207559916E-2</v>
      </c>
      <c r="M147" s="73">
        <f t="shared" si="2"/>
        <v>1.333964494610197E-3</v>
      </c>
      <c r="N147" s="73">
        <f>K147/'סכום נכסי הקרן'!$C$41</f>
        <v>1.940937247539536E-4</v>
      </c>
    </row>
    <row r="148" spans="1:14">
      <c r="A148" s="69" t="s">
        <v>1401</v>
      </c>
      <c r="B148" s="54" t="s">
        <v>1402</v>
      </c>
      <c r="C148" s="70" t="s">
        <v>128</v>
      </c>
      <c r="D148" s="70" t="s">
        <v>29</v>
      </c>
      <c r="E148" s="54" t="s">
        <v>1403</v>
      </c>
      <c r="F148" s="70" t="s">
        <v>766</v>
      </c>
      <c r="G148" s="70" t="s">
        <v>141</v>
      </c>
      <c r="H148" s="72">
        <v>405778.40418199991</v>
      </c>
      <c r="I148" s="79">
        <v>233.7</v>
      </c>
      <c r="J148" s="126" t="s">
        <v>4666</v>
      </c>
      <c r="K148" s="72">
        <v>948.30413093599986</v>
      </c>
      <c r="L148" s="73">
        <v>5.507058437532613E-3</v>
      </c>
      <c r="M148" s="73">
        <f t="shared" si="2"/>
        <v>5.4082254738508602E-5</v>
      </c>
      <c r="N148" s="73">
        <f>K148/'סכום נכסי הקרן'!$C$41</f>
        <v>7.8690447217312709E-6</v>
      </c>
    </row>
    <row r="149" spans="1:14">
      <c r="A149" s="69" t="s">
        <v>1404</v>
      </c>
      <c r="B149" s="54" t="s">
        <v>1405</v>
      </c>
      <c r="C149" s="70" t="s">
        <v>128</v>
      </c>
      <c r="D149" s="70" t="s">
        <v>29</v>
      </c>
      <c r="E149" s="54" t="s">
        <v>1406</v>
      </c>
      <c r="F149" s="70" t="s">
        <v>675</v>
      </c>
      <c r="G149" s="70" t="s">
        <v>141</v>
      </c>
      <c r="H149" s="72">
        <v>916685.9408920001</v>
      </c>
      <c r="I149" s="79">
        <v>720.6</v>
      </c>
      <c r="J149" s="126" t="s">
        <v>4666</v>
      </c>
      <c r="K149" s="72">
        <v>6605.6388916679998</v>
      </c>
      <c r="L149" s="73">
        <v>1.2599094191252951E-2</v>
      </c>
      <c r="M149" s="73">
        <f t="shared" si="2"/>
        <v>3.7672286094248675E-4</v>
      </c>
      <c r="N149" s="73">
        <f>K149/'סכום נכסי הקרן'!$C$41</f>
        <v>5.4813710241710373E-5</v>
      </c>
    </row>
    <row r="150" spans="1:14">
      <c r="A150" s="69" t="s">
        <v>1407</v>
      </c>
      <c r="B150" s="54" t="s">
        <v>1408</v>
      </c>
      <c r="C150" s="70" t="s">
        <v>128</v>
      </c>
      <c r="D150" s="70" t="s">
        <v>29</v>
      </c>
      <c r="E150" s="54" t="s">
        <v>1409</v>
      </c>
      <c r="F150" s="70" t="s">
        <v>1147</v>
      </c>
      <c r="G150" s="70" t="s">
        <v>141</v>
      </c>
      <c r="H150" s="72">
        <v>1346113.9090170001</v>
      </c>
      <c r="I150" s="79">
        <v>293.60000000000002</v>
      </c>
      <c r="J150" s="126" t="s">
        <v>4666</v>
      </c>
      <c r="K150" s="72">
        <v>3952.1904368730002</v>
      </c>
      <c r="L150" s="73">
        <v>1.077961551658089E-2</v>
      </c>
      <c r="M150" s="73">
        <f t="shared" si="2"/>
        <v>2.2539538003603672E-4</v>
      </c>
      <c r="N150" s="73">
        <f>K150/'סכום נכסי הקרן'!$C$41</f>
        <v>3.2795347275199408E-5</v>
      </c>
    </row>
    <row r="151" spans="1:14">
      <c r="A151" s="69" t="s">
        <v>1410</v>
      </c>
      <c r="B151" s="54" t="s">
        <v>1411</v>
      </c>
      <c r="C151" s="70" t="s">
        <v>128</v>
      </c>
      <c r="D151" s="70" t="s">
        <v>29</v>
      </c>
      <c r="E151" s="54" t="s">
        <v>1412</v>
      </c>
      <c r="F151" s="70" t="s">
        <v>640</v>
      </c>
      <c r="G151" s="70" t="s">
        <v>141</v>
      </c>
      <c r="H151" s="72">
        <v>322931.51065299998</v>
      </c>
      <c r="I151" s="79">
        <v>7000</v>
      </c>
      <c r="J151" s="126" t="s">
        <v>4666</v>
      </c>
      <c r="K151" s="72">
        <v>22605.205745656</v>
      </c>
      <c r="L151" s="73">
        <v>5.4423402255669509E-3</v>
      </c>
      <c r="M151" s="73">
        <f t="shared" si="2"/>
        <v>1.2891860909076587E-3</v>
      </c>
      <c r="N151" s="73">
        <f>K151/'סכום נכסי הקרן'!$C$41</f>
        <v>1.8757840354542205E-4</v>
      </c>
    </row>
    <row r="152" spans="1:14">
      <c r="A152" s="69" t="s">
        <v>1413</v>
      </c>
      <c r="B152" s="54" t="s">
        <v>1414</v>
      </c>
      <c r="C152" s="70" t="s">
        <v>128</v>
      </c>
      <c r="D152" s="70" t="s">
        <v>29</v>
      </c>
      <c r="E152" s="54" t="s">
        <v>1415</v>
      </c>
      <c r="F152" s="70" t="s">
        <v>137</v>
      </c>
      <c r="G152" s="70" t="s">
        <v>141</v>
      </c>
      <c r="H152" s="72">
        <v>469797.00978199998</v>
      </c>
      <c r="I152" s="79">
        <v>1518</v>
      </c>
      <c r="J152" s="72">
        <v>352.34775733599997</v>
      </c>
      <c r="K152" s="72">
        <v>7483.8663658289997</v>
      </c>
      <c r="L152" s="73">
        <v>4.0764444031398367E-2</v>
      </c>
      <c r="M152" s="73">
        <f t="shared" si="2"/>
        <v>4.2680860920243783E-4</v>
      </c>
      <c r="N152" s="73">
        <f>K152/'סכום נכסי הקרן'!$C$41</f>
        <v>6.2101257606082672E-5</v>
      </c>
    </row>
    <row r="153" spans="1:14">
      <c r="A153" s="69" t="s">
        <v>1416</v>
      </c>
      <c r="B153" s="54" t="s">
        <v>1417</v>
      </c>
      <c r="C153" s="70" t="s">
        <v>128</v>
      </c>
      <c r="D153" s="70" t="s">
        <v>29</v>
      </c>
      <c r="E153" s="54" t="s">
        <v>1418</v>
      </c>
      <c r="F153" s="70" t="s">
        <v>624</v>
      </c>
      <c r="G153" s="70" t="s">
        <v>141</v>
      </c>
      <c r="H153" s="72">
        <v>197066.017987</v>
      </c>
      <c r="I153" s="79">
        <v>29590</v>
      </c>
      <c r="J153" s="126" t="s">
        <v>4666</v>
      </c>
      <c r="K153" s="72">
        <v>58311.834722214007</v>
      </c>
      <c r="L153" s="73">
        <v>5.3987849950632737E-2</v>
      </c>
      <c r="M153" s="73">
        <f t="shared" si="2"/>
        <v>3.3255528441111736E-3</v>
      </c>
      <c r="N153" s="73">
        <f>K153/'סכום נכסי הקרן'!$C$41</f>
        <v>4.8387265252382652E-4</v>
      </c>
    </row>
    <row r="154" spans="1:14">
      <c r="A154" s="69" t="s">
        <v>1419</v>
      </c>
      <c r="B154" s="54" t="s">
        <v>1420</v>
      </c>
      <c r="C154" s="70" t="s">
        <v>128</v>
      </c>
      <c r="D154" s="70" t="s">
        <v>29</v>
      </c>
      <c r="E154" s="54" t="s">
        <v>1421</v>
      </c>
      <c r="F154" s="70" t="s">
        <v>1221</v>
      </c>
      <c r="G154" s="70" t="s">
        <v>141</v>
      </c>
      <c r="H154" s="72">
        <v>540001.65355600009</v>
      </c>
      <c r="I154" s="79">
        <v>565.20000000000005</v>
      </c>
      <c r="J154" s="126" t="s">
        <v>4666</v>
      </c>
      <c r="K154" s="72">
        <v>3052.0893474899995</v>
      </c>
      <c r="L154" s="73">
        <v>2.4688562896230223E-2</v>
      </c>
      <c r="M154" s="73">
        <f t="shared" si="2"/>
        <v>1.7406216865545074E-4</v>
      </c>
      <c r="N154" s="73">
        <f>K154/'סכום נכסי הקרן'!$C$41</f>
        <v>2.5326292258595364E-5</v>
      </c>
    </row>
    <row r="155" spans="1:14">
      <c r="A155" s="69" t="s">
        <v>1422</v>
      </c>
      <c r="B155" s="54" t="s">
        <v>1423</v>
      </c>
      <c r="C155" s="70" t="s">
        <v>128</v>
      </c>
      <c r="D155" s="70" t="s">
        <v>29</v>
      </c>
      <c r="E155" s="54" t="s">
        <v>1424</v>
      </c>
      <c r="F155" s="70" t="s">
        <v>1114</v>
      </c>
      <c r="G155" s="70" t="s">
        <v>141</v>
      </c>
      <c r="H155" s="72">
        <v>19795.966852000001</v>
      </c>
      <c r="I155" s="79">
        <v>14000</v>
      </c>
      <c r="J155" s="126" t="s">
        <v>4666</v>
      </c>
      <c r="K155" s="72">
        <v>2771.4353591460003</v>
      </c>
      <c r="L155" s="73">
        <v>5.9539893997396561E-3</v>
      </c>
      <c r="M155" s="73">
        <f t="shared" si="2"/>
        <v>1.5805633255726025E-4</v>
      </c>
      <c r="N155" s="73">
        <f>K155/'סכום נכסי הקרן'!$C$41</f>
        <v>2.2997420419313854E-5</v>
      </c>
    </row>
    <row r="156" spans="1:14">
      <c r="A156" s="69" t="s">
        <v>1425</v>
      </c>
      <c r="B156" s="54" t="s">
        <v>1426</v>
      </c>
      <c r="C156" s="70" t="s">
        <v>128</v>
      </c>
      <c r="D156" s="70" t="s">
        <v>29</v>
      </c>
      <c r="E156" s="54" t="s">
        <v>1427</v>
      </c>
      <c r="F156" s="70" t="s">
        <v>136</v>
      </c>
      <c r="G156" s="70" t="s">
        <v>141</v>
      </c>
      <c r="H156" s="72">
        <v>1273087.8010730001</v>
      </c>
      <c r="I156" s="79">
        <v>776.5</v>
      </c>
      <c r="J156" s="126" t="s">
        <v>4666</v>
      </c>
      <c r="K156" s="72">
        <v>9885.5267773310006</v>
      </c>
      <c r="L156" s="73">
        <v>3.2132366555017132E-2</v>
      </c>
      <c r="M156" s="73">
        <f t="shared" si="2"/>
        <v>5.6377649316814477E-4</v>
      </c>
      <c r="N156" s="73">
        <f>K156/'סכום נכסי הקרן'!$C$41</f>
        <v>8.2030278864133295E-5</v>
      </c>
    </row>
    <row r="157" spans="1:14">
      <c r="A157" s="69" t="s">
        <v>1428</v>
      </c>
      <c r="B157" s="54" t="s">
        <v>1429</v>
      </c>
      <c r="C157" s="70" t="s">
        <v>128</v>
      </c>
      <c r="D157" s="70" t="s">
        <v>29</v>
      </c>
      <c r="E157" s="54" t="s">
        <v>1430</v>
      </c>
      <c r="F157" s="70" t="s">
        <v>1147</v>
      </c>
      <c r="G157" s="70" t="s">
        <v>141</v>
      </c>
      <c r="H157" s="72">
        <v>1790575.4038759999</v>
      </c>
      <c r="I157" s="79">
        <v>705</v>
      </c>
      <c r="J157" s="126" t="s">
        <v>4666</v>
      </c>
      <c r="K157" s="72">
        <v>12623.556597335999</v>
      </c>
      <c r="L157" s="73">
        <v>1.2851564791204096E-2</v>
      </c>
      <c r="M157" s="73">
        <f t="shared" si="2"/>
        <v>7.1992769126636E-4</v>
      </c>
      <c r="N157" s="73">
        <f>K157/'סכום נכסי הקרן'!$C$41</f>
        <v>1.0475049951928012E-4</v>
      </c>
    </row>
    <row r="158" spans="1:14">
      <c r="A158" s="69" t="s">
        <v>1431</v>
      </c>
      <c r="B158" s="54" t="s">
        <v>1432</v>
      </c>
      <c r="C158" s="70" t="s">
        <v>128</v>
      </c>
      <c r="D158" s="70" t="s">
        <v>29</v>
      </c>
      <c r="E158" s="54" t="s">
        <v>1433</v>
      </c>
      <c r="F158" s="70" t="s">
        <v>137</v>
      </c>
      <c r="G158" s="70" t="s">
        <v>141</v>
      </c>
      <c r="H158" s="72">
        <v>29817451.20126</v>
      </c>
      <c r="I158" s="79">
        <v>142.1</v>
      </c>
      <c r="J158" s="126" t="s">
        <v>4666</v>
      </c>
      <c r="K158" s="72">
        <v>42370.598156192005</v>
      </c>
      <c r="L158" s="73">
        <v>5.8383431822762448E-2</v>
      </c>
      <c r="M158" s="73">
        <f t="shared" si="2"/>
        <v>2.4164162193877547E-3</v>
      </c>
      <c r="N158" s="73">
        <f>K158/'סכום נכסי הקרן'!$C$41</f>
        <v>3.5159198499798726E-4</v>
      </c>
    </row>
    <row r="159" spans="1:14">
      <c r="A159" s="69" t="s">
        <v>1434</v>
      </c>
      <c r="B159" s="54" t="s">
        <v>1435</v>
      </c>
      <c r="C159" s="70" t="s">
        <v>128</v>
      </c>
      <c r="D159" s="70" t="s">
        <v>29</v>
      </c>
      <c r="E159" s="54" t="s">
        <v>1436</v>
      </c>
      <c r="F159" s="70" t="s">
        <v>164</v>
      </c>
      <c r="G159" s="70" t="s">
        <v>141</v>
      </c>
      <c r="H159" s="72">
        <v>264287.02146000008</v>
      </c>
      <c r="I159" s="79">
        <v>243.2</v>
      </c>
      <c r="J159" s="126" t="s">
        <v>4666</v>
      </c>
      <c r="K159" s="72">
        <v>642.74603618900005</v>
      </c>
      <c r="L159" s="73">
        <v>3.4864310287283901E-2</v>
      </c>
      <c r="M159" s="73">
        <f t="shared" si="2"/>
        <v>3.6656125105170685E-5</v>
      </c>
      <c r="N159" s="73">
        <f>K159/'סכום נכסי הקרן'!$C$41</f>
        <v>5.3335181599331162E-6</v>
      </c>
    </row>
    <row r="160" spans="1:14">
      <c r="A160" s="69" t="s">
        <v>1437</v>
      </c>
      <c r="B160" s="54" t="s">
        <v>1438</v>
      </c>
      <c r="C160" s="70" t="s">
        <v>128</v>
      </c>
      <c r="D160" s="70" t="s">
        <v>29</v>
      </c>
      <c r="E160" s="54" t="s">
        <v>1439</v>
      </c>
      <c r="F160" s="70" t="s">
        <v>675</v>
      </c>
      <c r="G160" s="70" t="s">
        <v>141</v>
      </c>
      <c r="H160" s="72">
        <v>865669.33574700018</v>
      </c>
      <c r="I160" s="79">
        <v>576.70000000000005</v>
      </c>
      <c r="J160" s="126" t="s">
        <v>4666</v>
      </c>
      <c r="K160" s="72">
        <v>4992.3150588580011</v>
      </c>
      <c r="L160" s="73">
        <v>1.4816854076990604E-2</v>
      </c>
      <c r="M160" s="73">
        <f t="shared" si="2"/>
        <v>2.8471420290193032E-4</v>
      </c>
      <c r="N160" s="73">
        <f>K160/'סכום נכסי הקרן'!$C$41</f>
        <v>4.1426320081882446E-5</v>
      </c>
    </row>
    <row r="161" spans="1:14">
      <c r="A161" s="69" t="s">
        <v>1440</v>
      </c>
      <c r="B161" s="54" t="s">
        <v>1441</v>
      </c>
      <c r="C161" s="70" t="s">
        <v>128</v>
      </c>
      <c r="D161" s="70" t="s">
        <v>29</v>
      </c>
      <c r="E161" s="54" t="s">
        <v>1442</v>
      </c>
      <c r="F161" s="70" t="s">
        <v>166</v>
      </c>
      <c r="G161" s="70" t="s">
        <v>141</v>
      </c>
      <c r="H161" s="72">
        <v>5282940.1880790005</v>
      </c>
      <c r="I161" s="79">
        <v>61.7</v>
      </c>
      <c r="J161" s="126" t="s">
        <v>4666</v>
      </c>
      <c r="K161" s="72">
        <v>3259.5740964460006</v>
      </c>
      <c r="L161" s="73">
        <v>3.8302040712615691E-2</v>
      </c>
      <c r="M161" s="73">
        <f t="shared" si="2"/>
        <v>1.8589512675542055E-4</v>
      </c>
      <c r="N161" s="73">
        <f>K161/'סכום נכסי הקרן'!$C$41</f>
        <v>2.7048004434414356E-5</v>
      </c>
    </row>
    <row r="162" spans="1:14">
      <c r="A162" s="69" t="s">
        <v>1443</v>
      </c>
      <c r="B162" s="54" t="s">
        <v>1444</v>
      </c>
      <c r="C162" s="70" t="s">
        <v>128</v>
      </c>
      <c r="D162" s="70" t="s">
        <v>29</v>
      </c>
      <c r="E162" s="54" t="s">
        <v>1445</v>
      </c>
      <c r="F162" s="70" t="s">
        <v>474</v>
      </c>
      <c r="G162" s="70" t="s">
        <v>141</v>
      </c>
      <c r="H162" s="72">
        <v>5161764.1883030022</v>
      </c>
      <c r="I162" s="79">
        <v>1100</v>
      </c>
      <c r="J162" s="72">
        <v>869.44239737599969</v>
      </c>
      <c r="K162" s="72">
        <v>57648.848468706994</v>
      </c>
      <c r="L162" s="73">
        <v>4.8302325323302808E-2</v>
      </c>
      <c r="M162" s="73">
        <f t="shared" si="2"/>
        <v>3.28774240937764E-3</v>
      </c>
      <c r="N162" s="73">
        <f>K162/'סכום נכסי הקרן'!$C$41</f>
        <v>4.7837118067682491E-4</v>
      </c>
    </row>
    <row r="163" spans="1:14">
      <c r="A163" s="69" t="s">
        <v>1446</v>
      </c>
      <c r="B163" s="54" t="s">
        <v>1447</v>
      </c>
      <c r="C163" s="70" t="s">
        <v>128</v>
      </c>
      <c r="D163" s="70" t="s">
        <v>29</v>
      </c>
      <c r="E163" s="54" t="s">
        <v>1448</v>
      </c>
      <c r="F163" s="70" t="s">
        <v>164</v>
      </c>
      <c r="G163" s="70" t="s">
        <v>141</v>
      </c>
      <c r="H163" s="72">
        <v>2154380.1037029997</v>
      </c>
      <c r="I163" s="79">
        <v>460.1</v>
      </c>
      <c r="J163" s="126" t="s">
        <v>4666</v>
      </c>
      <c r="K163" s="72">
        <v>9912.3028567369984</v>
      </c>
      <c r="L163" s="73">
        <v>2.8166034235082262E-2</v>
      </c>
      <c r="M163" s="73">
        <f t="shared" si="2"/>
        <v>5.6530354625174194E-4</v>
      </c>
      <c r="N163" s="73">
        <f>K163/'סכום נכסי הקרן'!$C$41</f>
        <v>8.2252467252272502E-5</v>
      </c>
    </row>
    <row r="164" spans="1:14">
      <c r="A164" s="69" t="s">
        <v>1449</v>
      </c>
      <c r="B164" s="54" t="s">
        <v>1450</v>
      </c>
      <c r="C164" s="70" t="s">
        <v>128</v>
      </c>
      <c r="D164" s="70" t="s">
        <v>29</v>
      </c>
      <c r="E164" s="54" t="s">
        <v>1451</v>
      </c>
      <c r="F164" s="70" t="s">
        <v>624</v>
      </c>
      <c r="G164" s="70" t="s">
        <v>141</v>
      </c>
      <c r="H164" s="72">
        <v>6123.8626479999984</v>
      </c>
      <c r="I164" s="79">
        <v>164.4</v>
      </c>
      <c r="J164" s="126" t="s">
        <v>4666</v>
      </c>
      <c r="K164" s="72">
        <v>10.067633670000001</v>
      </c>
      <c r="L164" s="73">
        <v>8.9326389640707003E-4</v>
      </c>
      <c r="M164" s="73">
        <f t="shared" si="2"/>
        <v>5.7416213954220636E-7</v>
      </c>
      <c r="N164" s="73">
        <f>K164/'סכום נכסי הקרן'!$C$41</f>
        <v>8.3541405132383832E-8</v>
      </c>
    </row>
    <row r="165" spans="1:14">
      <c r="A165" s="69" t="s">
        <v>1452</v>
      </c>
      <c r="B165" s="54" t="s">
        <v>1453</v>
      </c>
      <c r="C165" s="70" t="s">
        <v>128</v>
      </c>
      <c r="D165" s="70" t="s">
        <v>29</v>
      </c>
      <c r="E165" s="54" t="s">
        <v>1454</v>
      </c>
      <c r="F165" s="70" t="s">
        <v>1455</v>
      </c>
      <c r="G165" s="70" t="s">
        <v>141</v>
      </c>
      <c r="H165" s="72">
        <v>650706.68162500008</v>
      </c>
      <c r="I165" s="79">
        <v>710.8</v>
      </c>
      <c r="J165" s="126" t="s">
        <v>4666</v>
      </c>
      <c r="K165" s="72">
        <v>4625.2230929970019</v>
      </c>
      <c r="L165" s="73">
        <v>1.3010749276398226E-2</v>
      </c>
      <c r="M165" s="73">
        <f t="shared" si="2"/>
        <v>2.637787660916331E-4</v>
      </c>
      <c r="N165" s="73">
        <f>K165/'סכום נכסי הקרן'!$C$41</f>
        <v>3.8380184351673963E-5</v>
      </c>
    </row>
    <row r="166" spans="1:14">
      <c r="A166" s="69" t="s">
        <v>1456</v>
      </c>
      <c r="B166" s="54" t="s">
        <v>1457</v>
      </c>
      <c r="C166" s="70" t="s">
        <v>128</v>
      </c>
      <c r="D166" s="70" t="s">
        <v>29</v>
      </c>
      <c r="E166" s="54" t="s">
        <v>1458</v>
      </c>
      <c r="F166" s="70" t="s">
        <v>474</v>
      </c>
      <c r="G166" s="70" t="s">
        <v>141</v>
      </c>
      <c r="H166" s="72">
        <v>295643.87568599998</v>
      </c>
      <c r="I166" s="79">
        <v>417.2</v>
      </c>
      <c r="J166" s="126" t="s">
        <v>4666</v>
      </c>
      <c r="K166" s="72">
        <v>1233.4262477630002</v>
      </c>
      <c r="L166" s="73">
        <v>1.9697939724454994E-2</v>
      </c>
      <c r="M166" s="73">
        <f t="shared" si="2"/>
        <v>7.0342910419298135E-5</v>
      </c>
      <c r="N166" s="73">
        <f>K166/'סכום נכסי הקרן'!$C$41</f>
        <v>1.0234993171467355E-5</v>
      </c>
    </row>
    <row r="167" spans="1:14">
      <c r="A167" s="69" t="s">
        <v>1459</v>
      </c>
      <c r="B167" s="54" t="s">
        <v>1460</v>
      </c>
      <c r="C167" s="70" t="s">
        <v>128</v>
      </c>
      <c r="D167" s="70" t="s">
        <v>29</v>
      </c>
      <c r="E167" s="54" t="s">
        <v>1461</v>
      </c>
      <c r="F167" s="70" t="s">
        <v>474</v>
      </c>
      <c r="G167" s="70" t="s">
        <v>141</v>
      </c>
      <c r="H167" s="72">
        <v>648631.22763799992</v>
      </c>
      <c r="I167" s="79">
        <v>3813</v>
      </c>
      <c r="J167" s="126" t="s">
        <v>4666</v>
      </c>
      <c r="K167" s="72">
        <v>24732.308709789002</v>
      </c>
      <c r="L167" s="73">
        <v>2.5213564572674558E-2</v>
      </c>
      <c r="M167" s="73">
        <f t="shared" si="2"/>
        <v>1.410495827529529E-3</v>
      </c>
      <c r="N167" s="73">
        <f>K167/'סכום נכסי הקרן'!$C$41</f>
        <v>2.052291421707707E-4</v>
      </c>
    </row>
    <row r="168" spans="1:14">
      <c r="A168" s="69" t="s">
        <v>1462</v>
      </c>
      <c r="B168" s="54" t="s">
        <v>1463</v>
      </c>
      <c r="C168" s="70" t="s">
        <v>128</v>
      </c>
      <c r="D168" s="70" t="s">
        <v>29</v>
      </c>
      <c r="E168" s="54" t="s">
        <v>1464</v>
      </c>
      <c r="F168" s="70" t="s">
        <v>586</v>
      </c>
      <c r="G168" s="70" t="s">
        <v>141</v>
      </c>
      <c r="H168" s="72">
        <v>8954883.1981419995</v>
      </c>
      <c r="I168" s="79">
        <v>145.80000000000001</v>
      </c>
      <c r="J168" s="126" t="s">
        <v>4666</v>
      </c>
      <c r="K168" s="72">
        <v>13056.219702891998</v>
      </c>
      <c r="L168" s="73">
        <v>4.0086825024040096E-2</v>
      </c>
      <c r="M168" s="73">
        <f t="shared" si="2"/>
        <v>7.446026826823923E-4</v>
      </c>
      <c r="N168" s="73">
        <f>K168/'סכום נכסי הקרן'!$C$41</f>
        <v>1.0834074574514314E-4</v>
      </c>
    </row>
    <row r="169" spans="1:14">
      <c r="A169" s="69" t="s">
        <v>1465</v>
      </c>
      <c r="B169" s="54" t="s">
        <v>1466</v>
      </c>
      <c r="C169" s="70" t="s">
        <v>128</v>
      </c>
      <c r="D169" s="70" t="s">
        <v>29</v>
      </c>
      <c r="E169" s="54" t="s">
        <v>1467</v>
      </c>
      <c r="F169" s="70" t="s">
        <v>624</v>
      </c>
      <c r="G169" s="70" t="s">
        <v>141</v>
      </c>
      <c r="H169" s="72">
        <v>131384.28619799999</v>
      </c>
      <c r="I169" s="79">
        <v>2774</v>
      </c>
      <c r="J169" s="126" t="s">
        <v>4666</v>
      </c>
      <c r="K169" s="72">
        <v>3644.6000990669995</v>
      </c>
      <c r="L169" s="73">
        <v>6.5618188120079258E-3</v>
      </c>
      <c r="M169" s="73">
        <f t="shared" si="2"/>
        <v>2.0785335057349634E-4</v>
      </c>
      <c r="N169" s="73">
        <f>K169/'סכום נכסי הקרן'!$C$41</f>
        <v>3.0242957123973545E-5</v>
      </c>
    </row>
    <row r="170" spans="1:14">
      <c r="A170" s="69" t="s">
        <v>1468</v>
      </c>
      <c r="B170" s="54" t="s">
        <v>1469</v>
      </c>
      <c r="C170" s="70" t="s">
        <v>128</v>
      </c>
      <c r="D170" s="70" t="s">
        <v>29</v>
      </c>
      <c r="E170" s="54" t="s">
        <v>1470</v>
      </c>
      <c r="F170" s="70" t="s">
        <v>561</v>
      </c>
      <c r="G170" s="70" t="s">
        <v>141</v>
      </c>
      <c r="H170" s="72">
        <v>3028088.5701219994</v>
      </c>
      <c r="I170" s="79">
        <v>507.8</v>
      </c>
      <c r="J170" s="126" t="s">
        <v>4666</v>
      </c>
      <c r="K170" s="72">
        <v>15376.633759081</v>
      </c>
      <c r="L170" s="73">
        <v>1.985662018302271E-2</v>
      </c>
      <c r="M170" s="73">
        <f t="shared" si="2"/>
        <v>8.7693704672419466E-4</v>
      </c>
      <c r="N170" s="73">
        <f>K170/'סכום נכסי הקרן'!$C$41</f>
        <v>1.2759558328662108E-4</v>
      </c>
    </row>
    <row r="171" spans="1:14">
      <c r="A171" s="69" t="s">
        <v>1471</v>
      </c>
      <c r="B171" s="54" t="s">
        <v>1472</v>
      </c>
      <c r="C171" s="70" t="s">
        <v>128</v>
      </c>
      <c r="D171" s="70" t="s">
        <v>29</v>
      </c>
      <c r="E171" s="54" t="s">
        <v>1473</v>
      </c>
      <c r="F171" s="70" t="s">
        <v>766</v>
      </c>
      <c r="G171" s="70" t="s">
        <v>141</v>
      </c>
      <c r="H171" s="72">
        <v>56219.85598700001</v>
      </c>
      <c r="I171" s="79">
        <v>19800</v>
      </c>
      <c r="J171" s="126" t="s">
        <v>4666</v>
      </c>
      <c r="K171" s="72">
        <v>11131.531485577003</v>
      </c>
      <c r="L171" s="73">
        <v>2.5083581360558001E-2</v>
      </c>
      <c r="M171" s="73">
        <f t="shared" si="2"/>
        <v>6.3483675942495104E-4</v>
      </c>
      <c r="N171" s="73">
        <f>K171/'סכום נכסי הקרן'!$C$41</f>
        <v>9.2369648326752713E-5</v>
      </c>
    </row>
    <row r="172" spans="1:14">
      <c r="A172" s="69" t="s">
        <v>1474</v>
      </c>
      <c r="B172" s="54" t="s">
        <v>1475</v>
      </c>
      <c r="C172" s="70" t="s">
        <v>128</v>
      </c>
      <c r="D172" s="70" t="s">
        <v>29</v>
      </c>
      <c r="E172" s="54" t="s">
        <v>1476</v>
      </c>
      <c r="F172" s="70" t="s">
        <v>1477</v>
      </c>
      <c r="G172" s="70" t="s">
        <v>141</v>
      </c>
      <c r="H172" s="72">
        <v>265758.61964900006</v>
      </c>
      <c r="I172" s="79">
        <v>2227</v>
      </c>
      <c r="J172" s="126" t="s">
        <v>4666</v>
      </c>
      <c r="K172" s="72">
        <v>5918.4444595550012</v>
      </c>
      <c r="L172" s="73">
        <v>4.623994603473092E-3</v>
      </c>
      <c r="M172" s="73">
        <f t="shared" si="2"/>
        <v>3.3753182178109751E-4</v>
      </c>
      <c r="N172" s="73">
        <f>K172/'סכום נכסי הקרן'!$C$41</f>
        <v>4.911135849355917E-5</v>
      </c>
    </row>
    <row r="173" spans="1:14">
      <c r="A173" s="69" t="s">
        <v>1478</v>
      </c>
      <c r="B173" s="54" t="s">
        <v>1479</v>
      </c>
      <c r="C173" s="70" t="s">
        <v>128</v>
      </c>
      <c r="D173" s="70" t="s">
        <v>29</v>
      </c>
      <c r="E173" s="54">
        <v>1154</v>
      </c>
      <c r="F173" s="70" t="s">
        <v>561</v>
      </c>
      <c r="G173" s="70" t="s">
        <v>141</v>
      </c>
      <c r="H173" s="72">
        <v>429222.20465900004</v>
      </c>
      <c r="I173" s="79">
        <v>4.9000000000000004</v>
      </c>
      <c r="J173" s="126" t="s">
        <v>4666</v>
      </c>
      <c r="K173" s="72">
        <v>21.031889087999993</v>
      </c>
      <c r="L173" s="73">
        <v>1.7462345699820803E-2</v>
      </c>
      <c r="M173" s="73">
        <f t="shared" si="2"/>
        <v>1.1994590619009341E-6</v>
      </c>
      <c r="N173" s="73">
        <f>K173/'סכום נכסי הקרן'!$C$41</f>
        <v>1.7452299364404365E-7</v>
      </c>
    </row>
    <row r="174" spans="1:14">
      <c r="A174" s="69" t="s">
        <v>1480</v>
      </c>
      <c r="B174" s="54" t="s">
        <v>1481</v>
      </c>
      <c r="C174" s="70" t="s">
        <v>128</v>
      </c>
      <c r="D174" s="70" t="s">
        <v>29</v>
      </c>
      <c r="E174" s="54" t="s">
        <v>806</v>
      </c>
      <c r="F174" s="70" t="s">
        <v>624</v>
      </c>
      <c r="G174" s="70" t="s">
        <v>141</v>
      </c>
      <c r="H174" s="72">
        <v>4042885.8620780008</v>
      </c>
      <c r="I174" s="79">
        <v>420</v>
      </c>
      <c r="J174" s="126" t="s">
        <v>4666</v>
      </c>
      <c r="K174" s="72">
        <v>16980.120620726004</v>
      </c>
      <c r="L174" s="73">
        <v>2.188214149411627E-2</v>
      </c>
      <c r="M174" s="73">
        <f t="shared" si="2"/>
        <v>9.6838469742222748E-4</v>
      </c>
      <c r="N174" s="73">
        <f>K174/'סכום נכסי הקרן'!$C$41</f>
        <v>1.4090134608292872E-4</v>
      </c>
    </row>
    <row r="175" spans="1:14">
      <c r="A175" s="69" t="s">
        <v>1482</v>
      </c>
      <c r="B175" s="54" t="s">
        <v>1483</v>
      </c>
      <c r="C175" s="70" t="s">
        <v>128</v>
      </c>
      <c r="D175" s="70" t="s">
        <v>29</v>
      </c>
      <c r="E175" s="54" t="s">
        <v>1484</v>
      </c>
      <c r="F175" s="70" t="s">
        <v>1114</v>
      </c>
      <c r="G175" s="70" t="s">
        <v>141</v>
      </c>
      <c r="H175" s="72">
        <v>341746.34397099994</v>
      </c>
      <c r="I175" s="79">
        <v>6480</v>
      </c>
      <c r="J175" s="126" t="s">
        <v>4666</v>
      </c>
      <c r="K175" s="72">
        <v>22145.163089313999</v>
      </c>
      <c r="L175" s="73">
        <v>2.7171172343561142E-2</v>
      </c>
      <c r="M175" s="73">
        <f t="shared" si="2"/>
        <v>1.2629496301360379E-3</v>
      </c>
      <c r="N175" s="73">
        <f>K175/'סכום נכסי הקרן'!$C$41</f>
        <v>1.8376096131506275E-4</v>
      </c>
    </row>
    <row r="176" spans="1:14">
      <c r="A176" s="69" t="s">
        <v>1485</v>
      </c>
      <c r="B176" s="54" t="s">
        <v>1486</v>
      </c>
      <c r="C176" s="70" t="s">
        <v>128</v>
      </c>
      <c r="D176" s="70" t="s">
        <v>29</v>
      </c>
      <c r="E176" s="54" t="s">
        <v>1487</v>
      </c>
      <c r="F176" s="70" t="s">
        <v>474</v>
      </c>
      <c r="G176" s="70" t="s">
        <v>141</v>
      </c>
      <c r="H176" s="72">
        <v>3315497.5024819998</v>
      </c>
      <c r="I176" s="79">
        <v>311.2</v>
      </c>
      <c r="J176" s="126" t="s">
        <v>4666</v>
      </c>
      <c r="K176" s="72">
        <v>10317.828226119002</v>
      </c>
      <c r="L176" s="73">
        <v>3.948805038031112E-2</v>
      </c>
      <c r="M176" s="73">
        <f t="shared" si="2"/>
        <v>5.8843085911939555E-4</v>
      </c>
      <c r="N176" s="73">
        <f>K176/'סכום נכסי הקרן'!$C$41</f>
        <v>8.5617524055635669E-5</v>
      </c>
    </row>
    <row r="177" spans="1:14">
      <c r="A177" s="69" t="s">
        <v>1488</v>
      </c>
      <c r="B177" s="54" t="s">
        <v>1489</v>
      </c>
      <c r="C177" s="70" t="s">
        <v>128</v>
      </c>
      <c r="D177" s="70" t="s">
        <v>29</v>
      </c>
      <c r="E177" s="54" t="s">
        <v>819</v>
      </c>
      <c r="F177" s="70" t="s">
        <v>355</v>
      </c>
      <c r="G177" s="70" t="s">
        <v>141</v>
      </c>
      <c r="H177" s="72">
        <v>6091059.4231640007</v>
      </c>
      <c r="I177" s="79">
        <v>394</v>
      </c>
      <c r="J177" s="126" t="s">
        <v>4666</v>
      </c>
      <c r="K177" s="72">
        <v>23998.77412726</v>
      </c>
      <c r="L177" s="73">
        <v>6.4385345112061551E-2</v>
      </c>
      <c r="M177" s="73">
        <f t="shared" si="2"/>
        <v>1.368661986615346E-3</v>
      </c>
      <c r="N177" s="73">
        <f>K177/'סכום נכסי הקרן'!$C$41</f>
        <v>1.9914225902162752E-4</v>
      </c>
    </row>
    <row r="178" spans="1:14">
      <c r="A178" s="69" t="s">
        <v>1490</v>
      </c>
      <c r="B178" s="54" t="s">
        <v>1491</v>
      </c>
      <c r="C178" s="70" t="s">
        <v>128</v>
      </c>
      <c r="D178" s="70" t="s">
        <v>29</v>
      </c>
      <c r="E178" s="54" t="s">
        <v>1492</v>
      </c>
      <c r="F178" s="70" t="s">
        <v>166</v>
      </c>
      <c r="G178" s="70" t="s">
        <v>141</v>
      </c>
      <c r="H178" s="72">
        <v>753218.011161</v>
      </c>
      <c r="I178" s="79">
        <v>163.5</v>
      </c>
      <c r="J178" s="126" t="s">
        <v>4666</v>
      </c>
      <c r="K178" s="72">
        <v>1231.5114482470001</v>
      </c>
      <c r="L178" s="73">
        <v>1.9183993046070689E-2</v>
      </c>
      <c r="M178" s="73">
        <f t="shared" si="2"/>
        <v>7.0233708453579306E-5</v>
      </c>
      <c r="N178" s="73">
        <f>K178/'סכום נכסי הקרן'!$C$41</f>
        <v>1.0219104130670198E-5</v>
      </c>
    </row>
    <row r="179" spans="1:14">
      <c r="A179" s="69" t="s">
        <v>1493</v>
      </c>
      <c r="B179" s="54" t="s">
        <v>1494</v>
      </c>
      <c r="C179" s="70" t="s">
        <v>128</v>
      </c>
      <c r="D179" s="70" t="s">
        <v>29</v>
      </c>
      <c r="E179" s="54" t="s">
        <v>1495</v>
      </c>
      <c r="F179" s="70" t="s">
        <v>624</v>
      </c>
      <c r="G179" s="70" t="s">
        <v>141</v>
      </c>
      <c r="H179" s="72">
        <v>918677.3035540001</v>
      </c>
      <c r="I179" s="79">
        <v>3575</v>
      </c>
      <c r="J179" s="126" t="s">
        <v>4666</v>
      </c>
      <c r="K179" s="72">
        <v>32842.713602102005</v>
      </c>
      <c r="L179" s="73">
        <v>2.5740468017764081E-2</v>
      </c>
      <c r="M179" s="73">
        <f t="shared" si="2"/>
        <v>1.8730362395232851E-3</v>
      </c>
      <c r="N179" s="73">
        <f>K179/'סכום נכסי הקרן'!$C$41</f>
        <v>2.7252942772996791E-4</v>
      </c>
    </row>
    <row r="180" spans="1:14">
      <c r="A180" s="69" t="s">
        <v>1496</v>
      </c>
      <c r="B180" s="54" t="s">
        <v>1497</v>
      </c>
      <c r="C180" s="70" t="s">
        <v>128</v>
      </c>
      <c r="D180" s="70" t="s">
        <v>29</v>
      </c>
      <c r="E180" s="54" t="s">
        <v>1498</v>
      </c>
      <c r="F180" s="70" t="s">
        <v>474</v>
      </c>
      <c r="G180" s="70" t="s">
        <v>141</v>
      </c>
      <c r="H180" s="72">
        <v>200217.4405</v>
      </c>
      <c r="I180" s="79">
        <v>5397</v>
      </c>
      <c r="J180" s="126" t="s">
        <v>4666</v>
      </c>
      <c r="K180" s="72">
        <v>10805.735263785</v>
      </c>
      <c r="L180" s="73">
        <v>2.3824631773721412E-2</v>
      </c>
      <c r="M180" s="73">
        <f t="shared" si="2"/>
        <v>6.1625643937255649E-4</v>
      </c>
      <c r="N180" s="73">
        <f>K180/'סכום נכסי הקרן'!$C$41</f>
        <v>8.9666185423009038E-5</v>
      </c>
    </row>
    <row r="181" spans="1:14">
      <c r="A181" s="69" t="s">
        <v>1499</v>
      </c>
      <c r="B181" s="54" t="s">
        <v>1500</v>
      </c>
      <c r="C181" s="70" t="s">
        <v>128</v>
      </c>
      <c r="D181" s="70" t="s">
        <v>29</v>
      </c>
      <c r="E181" s="54" t="s">
        <v>1501</v>
      </c>
      <c r="F181" s="70" t="s">
        <v>474</v>
      </c>
      <c r="G181" s="70" t="s">
        <v>141</v>
      </c>
      <c r="H181" s="72">
        <v>785089.42421000008</v>
      </c>
      <c r="I181" s="79">
        <v>1035</v>
      </c>
      <c r="J181" s="126" t="s">
        <v>4666</v>
      </c>
      <c r="K181" s="72">
        <v>8125.6755405689964</v>
      </c>
      <c r="L181" s="73">
        <v>4.7084535254203544E-2</v>
      </c>
      <c r="M181" s="73">
        <f t="shared" si="2"/>
        <v>4.6341130463469366E-4</v>
      </c>
      <c r="N181" s="73">
        <f>K181/'סכום נכסי הקרן'!$C$41</f>
        <v>6.742700167287438E-5</v>
      </c>
    </row>
    <row r="182" spans="1:14">
      <c r="A182" s="69" t="s">
        <v>1502</v>
      </c>
      <c r="B182" s="54" t="s">
        <v>1503</v>
      </c>
      <c r="C182" s="70" t="s">
        <v>128</v>
      </c>
      <c r="D182" s="70" t="s">
        <v>29</v>
      </c>
      <c r="E182" s="54" t="s">
        <v>1504</v>
      </c>
      <c r="F182" s="70" t="s">
        <v>135</v>
      </c>
      <c r="G182" s="70" t="s">
        <v>141</v>
      </c>
      <c r="H182" s="72">
        <v>636891.6782369999</v>
      </c>
      <c r="I182" s="79">
        <v>1336</v>
      </c>
      <c r="J182" s="126" t="s">
        <v>4666</v>
      </c>
      <c r="K182" s="72">
        <v>8508.8728211589987</v>
      </c>
      <c r="L182" s="73">
        <v>3.184299176226188E-2</v>
      </c>
      <c r="M182" s="73">
        <f t="shared" si="2"/>
        <v>4.8526523552869596E-4</v>
      </c>
      <c r="N182" s="73">
        <f>K182/'סכום נכסי הקרן'!$C$41</f>
        <v>7.0606779594153984E-5</v>
      </c>
    </row>
    <row r="183" spans="1:14">
      <c r="A183" s="69" t="s">
        <v>1505</v>
      </c>
      <c r="B183" s="54" t="s">
        <v>1506</v>
      </c>
      <c r="C183" s="70" t="s">
        <v>128</v>
      </c>
      <c r="D183" s="70" t="s">
        <v>29</v>
      </c>
      <c r="E183" s="54" t="s">
        <v>1507</v>
      </c>
      <c r="F183" s="70" t="s">
        <v>1114</v>
      </c>
      <c r="G183" s="70" t="s">
        <v>141</v>
      </c>
      <c r="H183" s="72">
        <v>2170013.4818959995</v>
      </c>
      <c r="I183" s="79">
        <v>1411</v>
      </c>
      <c r="J183" s="126" t="s">
        <v>4666</v>
      </c>
      <c r="K183" s="72">
        <v>30618.890229498007</v>
      </c>
      <c r="L183" s="73">
        <v>2.1681753895277735E-2</v>
      </c>
      <c r="M183" s="73">
        <f t="shared" si="2"/>
        <v>1.7462104900541672E-3</v>
      </c>
      <c r="N183" s="73">
        <f>K183/'סכום נכסי הקרן'!$C$41</f>
        <v>2.5407610141683689E-4</v>
      </c>
    </row>
    <row r="184" spans="1:14">
      <c r="A184" s="127" t="s">
        <v>4666</v>
      </c>
      <c r="B184" s="126" t="s">
        <v>4666</v>
      </c>
      <c r="C184" s="126" t="s">
        <v>4666</v>
      </c>
      <c r="D184" s="126" t="s">
        <v>4666</v>
      </c>
      <c r="E184" s="126" t="s">
        <v>4666</v>
      </c>
      <c r="F184" s="126" t="s">
        <v>4666</v>
      </c>
      <c r="G184" s="126" t="s">
        <v>4666</v>
      </c>
      <c r="H184" s="126" t="s">
        <v>4666</v>
      </c>
      <c r="I184" s="126" t="s">
        <v>4666</v>
      </c>
      <c r="J184" s="126" t="s">
        <v>4666</v>
      </c>
      <c r="K184" s="126" t="s">
        <v>4666</v>
      </c>
      <c r="L184" s="126" t="s">
        <v>4666</v>
      </c>
      <c r="M184" s="126" t="s">
        <v>4666</v>
      </c>
      <c r="N184" s="126" t="s">
        <v>4666</v>
      </c>
    </row>
    <row r="185" spans="1:14">
      <c r="A185" s="63" t="s">
        <v>197</v>
      </c>
      <c r="B185" s="125" t="s">
        <v>4666</v>
      </c>
      <c r="C185" s="125" t="s">
        <v>4666</v>
      </c>
      <c r="D185" s="125" t="s">
        <v>4666</v>
      </c>
      <c r="E185" s="125" t="s">
        <v>4666</v>
      </c>
      <c r="F185" s="125" t="s">
        <v>4666</v>
      </c>
      <c r="G185" s="125" t="s">
        <v>4666</v>
      </c>
      <c r="H185" s="125" t="s">
        <v>4666</v>
      </c>
      <c r="I185" s="125" t="s">
        <v>4666</v>
      </c>
      <c r="J185" s="66">
        <v>1534.7325473230001</v>
      </c>
      <c r="K185" s="66">
        <f>K186+K217</f>
        <v>4314436.0245544724</v>
      </c>
      <c r="L185" s="125" t="s">
        <v>4666</v>
      </c>
      <c r="M185" s="67">
        <f t="shared" si="2"/>
        <v>0.246054425496013</v>
      </c>
      <c r="N185" s="67">
        <f>K185/'סכום נכסי הקרן'!$C$41</f>
        <v>3.5801267672173523E-2</v>
      </c>
    </row>
    <row r="186" spans="1:14">
      <c r="A186" s="68" t="s">
        <v>72</v>
      </c>
      <c r="B186" s="125" t="s">
        <v>4666</v>
      </c>
      <c r="C186" s="125" t="s">
        <v>4666</v>
      </c>
      <c r="D186" s="125" t="s">
        <v>4666</v>
      </c>
      <c r="E186" s="125" t="s">
        <v>4666</v>
      </c>
      <c r="F186" s="125" t="s">
        <v>4666</v>
      </c>
      <c r="G186" s="125" t="s">
        <v>4666</v>
      </c>
      <c r="H186" s="125" t="s">
        <v>4666</v>
      </c>
      <c r="I186" s="125" t="s">
        <v>4666</v>
      </c>
      <c r="J186" s="66">
        <v>5.083320595</v>
      </c>
      <c r="K186" s="66">
        <f>SUM(K187:K215)</f>
        <v>1712069.7814123067</v>
      </c>
      <c r="L186" s="125" t="s">
        <v>4666</v>
      </c>
      <c r="M186" s="67">
        <f t="shared" si="2"/>
        <v>9.7640188445717216E-2</v>
      </c>
      <c r="N186" s="67">
        <f>K186/'סכום נכסי הקרן'!$C$41</f>
        <v>1.4206785816023571E-2</v>
      </c>
    </row>
    <row r="187" spans="1:14">
      <c r="A187" s="69" t="s">
        <v>1508</v>
      </c>
      <c r="B187" s="54" t="s">
        <v>1509</v>
      </c>
      <c r="C187" s="70" t="s">
        <v>1510</v>
      </c>
      <c r="D187" s="70" t="s">
        <v>825</v>
      </c>
      <c r="E187" s="54" t="s">
        <v>1511</v>
      </c>
      <c r="F187" s="70" t="s">
        <v>4548</v>
      </c>
      <c r="G187" s="70" t="s">
        <v>140</v>
      </c>
      <c r="H187" s="72">
        <v>560608.8334</v>
      </c>
      <c r="I187" s="79">
        <v>218</v>
      </c>
      <c r="J187" s="126" t="s">
        <v>4666</v>
      </c>
      <c r="K187" s="72">
        <v>4432.6555604569994</v>
      </c>
      <c r="L187" s="73">
        <v>7.233296501647917E-3</v>
      </c>
      <c r="M187" s="73">
        <f t="shared" si="2"/>
        <v>2.5279654423954109E-4</v>
      </c>
      <c r="N187" s="73">
        <f>K187/'סכום נכסי הקרן'!$C$41</f>
        <v>3.6782255505771903E-5</v>
      </c>
    </row>
    <row r="188" spans="1:14">
      <c r="A188" s="69" t="s">
        <v>1512</v>
      </c>
      <c r="B188" s="54" t="s">
        <v>1513</v>
      </c>
      <c r="C188" s="70" t="s">
        <v>1510</v>
      </c>
      <c r="D188" s="70" t="s">
        <v>825</v>
      </c>
      <c r="E188" s="54" t="s">
        <v>1514</v>
      </c>
      <c r="F188" s="70" t="s">
        <v>4538</v>
      </c>
      <c r="G188" s="70" t="s">
        <v>140</v>
      </c>
      <c r="H188" s="72">
        <v>38711.049041999999</v>
      </c>
      <c r="I188" s="79">
        <v>585</v>
      </c>
      <c r="J188" s="126" t="s">
        <v>4666</v>
      </c>
      <c r="K188" s="72">
        <v>821.36907269599999</v>
      </c>
      <c r="L188" s="73">
        <v>1.7996517501847952E-2</v>
      </c>
      <c r="M188" s="73">
        <f t="shared" si="2"/>
        <v>4.6843085435083513E-5</v>
      </c>
      <c r="N188" s="73">
        <f>K188/'סכום נכסי הקרן'!$C$41</f>
        <v>6.8157353271383931E-6</v>
      </c>
    </row>
    <row r="189" spans="1:14">
      <c r="A189" s="69" t="s">
        <v>1515</v>
      </c>
      <c r="B189" s="54" t="s">
        <v>1516</v>
      </c>
      <c r="C189" s="70" t="s">
        <v>1510</v>
      </c>
      <c r="D189" s="70" t="s">
        <v>825</v>
      </c>
      <c r="E189" s="54" t="s">
        <v>1110</v>
      </c>
      <c r="F189" s="70" t="s">
        <v>1083</v>
      </c>
      <c r="G189" s="70" t="s">
        <v>140</v>
      </c>
      <c r="H189" s="72">
        <v>380001.89032800007</v>
      </c>
      <c r="I189" s="79">
        <v>6938</v>
      </c>
      <c r="J189" s="126" t="s">
        <v>4666</v>
      </c>
      <c r="K189" s="72">
        <v>95624.154485930005</v>
      </c>
      <c r="L189" s="73">
        <v>8.4671341540099431E-3</v>
      </c>
      <c r="M189" s="73">
        <f t="shared" si="2"/>
        <v>5.4534929389773914E-3</v>
      </c>
      <c r="N189" s="73">
        <f>K189/'סכום נכסי הקרן'!$C$41</f>
        <v>7.9349095251205501E-4</v>
      </c>
    </row>
    <row r="190" spans="1:14">
      <c r="A190" s="69" t="s">
        <v>1518</v>
      </c>
      <c r="B190" s="54" t="s">
        <v>1519</v>
      </c>
      <c r="C190" s="70" t="s">
        <v>1510</v>
      </c>
      <c r="D190" s="70" t="s">
        <v>825</v>
      </c>
      <c r="E190" s="54" t="s">
        <v>1520</v>
      </c>
      <c r="F190" s="70" t="s">
        <v>1517</v>
      </c>
      <c r="G190" s="70" t="s">
        <v>140</v>
      </c>
      <c r="H190" s="72">
        <v>72002.195951000016</v>
      </c>
      <c r="I190" s="79">
        <v>2271</v>
      </c>
      <c r="J190" s="126" t="s">
        <v>4666</v>
      </c>
      <c r="K190" s="72">
        <v>5930.7611197140004</v>
      </c>
      <c r="L190" s="73">
        <v>3.0559761335118654E-3</v>
      </c>
      <c r="M190" s="73">
        <f t="shared" si="2"/>
        <v>3.3823424701633206E-4</v>
      </c>
      <c r="N190" s="73">
        <f>K190/'סכום נכסי הקרן'!$C$41</f>
        <v>4.9213562360917488E-5</v>
      </c>
    </row>
    <row r="191" spans="1:14">
      <c r="A191" s="69" t="s">
        <v>1521</v>
      </c>
      <c r="B191" s="54" t="s">
        <v>1522</v>
      </c>
      <c r="C191" s="70" t="s">
        <v>1510</v>
      </c>
      <c r="D191" s="70" t="s">
        <v>825</v>
      </c>
      <c r="E191" s="54" t="s">
        <v>1523</v>
      </c>
      <c r="F191" s="70" t="s">
        <v>4544</v>
      </c>
      <c r="G191" s="70" t="s">
        <v>140</v>
      </c>
      <c r="H191" s="72">
        <v>35238.26952799999</v>
      </c>
      <c r="I191" s="79">
        <v>21905</v>
      </c>
      <c r="J191" s="126" t="s">
        <v>4666</v>
      </c>
      <c r="K191" s="72">
        <v>27996.606043775999</v>
      </c>
      <c r="L191" s="73">
        <v>8.4372593899408629E-4</v>
      </c>
      <c r="M191" s="73">
        <f t="shared" si="2"/>
        <v>1.5966603228636041E-3</v>
      </c>
      <c r="N191" s="73">
        <f>K191/'סכום נכסי הקרן'!$C$41</f>
        <v>2.3231634011518777E-4</v>
      </c>
    </row>
    <row r="192" spans="1:14">
      <c r="A192" s="69" t="s">
        <v>1524</v>
      </c>
      <c r="B192" s="54" t="s">
        <v>1525</v>
      </c>
      <c r="C192" s="70" t="s">
        <v>1510</v>
      </c>
      <c r="D192" s="70" t="s">
        <v>825</v>
      </c>
      <c r="E192" s="54" t="s">
        <v>822</v>
      </c>
      <c r="F192" s="70" t="s">
        <v>681</v>
      </c>
      <c r="G192" s="70" t="s">
        <v>140</v>
      </c>
      <c r="H192" s="72">
        <v>2803.044167</v>
      </c>
      <c r="I192" s="79">
        <v>21325</v>
      </c>
      <c r="J192" s="72">
        <v>5.083320595</v>
      </c>
      <c r="K192" s="72">
        <v>2173.1195551559999</v>
      </c>
      <c r="L192" s="73">
        <v>6.3055149711442311E-5</v>
      </c>
      <c r="M192" s="73">
        <f t="shared" si="2"/>
        <v>1.2393408562206621E-4</v>
      </c>
      <c r="N192" s="73">
        <f>K192/'סכום נכסי הקרן'!$C$41</f>
        <v>1.8032585124682342E-5</v>
      </c>
    </row>
    <row r="193" spans="1:14">
      <c r="A193" s="69" t="s">
        <v>1528</v>
      </c>
      <c r="B193" s="54" t="s">
        <v>1529</v>
      </c>
      <c r="C193" s="70" t="s">
        <v>1510</v>
      </c>
      <c r="D193" s="70" t="s">
        <v>825</v>
      </c>
      <c r="E193" s="54" t="s">
        <v>777</v>
      </c>
      <c r="F193" s="70" t="s">
        <v>675</v>
      </c>
      <c r="G193" s="70" t="s">
        <v>140</v>
      </c>
      <c r="H193" s="72">
        <v>652997.56957999978</v>
      </c>
      <c r="I193" s="79">
        <v>1914</v>
      </c>
      <c r="J193" s="126" t="s">
        <v>4666</v>
      </c>
      <c r="K193" s="72">
        <v>45331.600617338001</v>
      </c>
      <c r="L193" s="73">
        <v>5.5405692133876109E-3</v>
      </c>
      <c r="M193" s="73">
        <f t="shared" si="2"/>
        <v>2.5852836577558535E-3</v>
      </c>
      <c r="N193" s="73">
        <f>K193/'סכום נכסי הקרן'!$C$41</f>
        <v>3.7616243663665748E-4</v>
      </c>
    </row>
    <row r="194" spans="1:14">
      <c r="A194" s="69" t="s">
        <v>1530</v>
      </c>
      <c r="B194" s="54" t="s">
        <v>1531</v>
      </c>
      <c r="C194" s="70" t="s">
        <v>1532</v>
      </c>
      <c r="D194" s="70" t="s">
        <v>825</v>
      </c>
      <c r="E194" s="54" t="s">
        <v>1533</v>
      </c>
      <c r="F194" s="70" t="s">
        <v>4543</v>
      </c>
      <c r="G194" s="70" t="s">
        <v>140</v>
      </c>
      <c r="H194" s="72">
        <v>345557.28273400007</v>
      </c>
      <c r="I194" s="79">
        <v>2722</v>
      </c>
      <c r="J194" s="126" t="s">
        <v>4666</v>
      </c>
      <c r="K194" s="72">
        <v>34115.813119900005</v>
      </c>
      <c r="L194" s="73">
        <v>9.0390203507730409E-3</v>
      </c>
      <c r="M194" s="73">
        <f t="shared" si="2"/>
        <v>1.9456417362019353E-3</v>
      </c>
      <c r="N194" s="73">
        <f>K194/'סכום נכסי הקרן'!$C$41</f>
        <v>2.8309363040920633E-4</v>
      </c>
    </row>
    <row r="195" spans="1:14">
      <c r="A195" s="69" t="s">
        <v>1534</v>
      </c>
      <c r="B195" s="54" t="s">
        <v>1535</v>
      </c>
      <c r="C195" s="70" t="s">
        <v>1510</v>
      </c>
      <c r="D195" s="70" t="s">
        <v>825</v>
      </c>
      <c r="E195" s="54" t="s">
        <v>1536</v>
      </c>
      <c r="F195" s="70" t="s">
        <v>4549</v>
      </c>
      <c r="G195" s="70" t="s">
        <v>140</v>
      </c>
      <c r="H195" s="72">
        <v>209827.87764399999</v>
      </c>
      <c r="I195" s="79">
        <v>3963</v>
      </c>
      <c r="J195" s="126" t="s">
        <v>4666</v>
      </c>
      <c r="K195" s="72">
        <v>30160.241575071996</v>
      </c>
      <c r="L195" s="73">
        <v>1.277463296692156E-3</v>
      </c>
      <c r="M195" s="73">
        <f t="shared" si="2"/>
        <v>1.7200535299029349E-3</v>
      </c>
      <c r="N195" s="73">
        <f>K195/'סכום נכסי הקרן'!$C$41</f>
        <v>2.5027022663942991E-4</v>
      </c>
    </row>
    <row r="196" spans="1:14">
      <c r="A196" s="69" t="s">
        <v>1537</v>
      </c>
      <c r="B196" s="54" t="s">
        <v>1538</v>
      </c>
      <c r="C196" s="70" t="s">
        <v>1510</v>
      </c>
      <c r="D196" s="70" t="s">
        <v>825</v>
      </c>
      <c r="E196" s="54" t="s">
        <v>1539</v>
      </c>
      <c r="F196" s="70" t="s">
        <v>4546</v>
      </c>
      <c r="G196" s="70" t="s">
        <v>140</v>
      </c>
      <c r="H196" s="72">
        <v>360057.43021199986</v>
      </c>
      <c r="I196" s="79">
        <v>2224</v>
      </c>
      <c r="J196" s="126" t="s">
        <v>4666</v>
      </c>
      <c r="K196" s="72">
        <v>29043.845376491994</v>
      </c>
      <c r="L196" s="73">
        <v>4.3338077720222207E-3</v>
      </c>
      <c r="M196" s="73">
        <f t="shared" si="2"/>
        <v>1.6563849012098252E-3</v>
      </c>
      <c r="N196" s="73">
        <f>K196/'סכום נכסי הקרן'!$C$41</f>
        <v>2.4100635091938447E-4</v>
      </c>
    </row>
    <row r="197" spans="1:14">
      <c r="A197" s="69" t="s">
        <v>1540</v>
      </c>
      <c r="B197" s="54" t="s">
        <v>1541</v>
      </c>
      <c r="C197" s="70" t="s">
        <v>1510</v>
      </c>
      <c r="D197" s="70" t="s">
        <v>825</v>
      </c>
      <c r="E197" s="54" t="s">
        <v>1542</v>
      </c>
      <c r="F197" s="70" t="s">
        <v>4548</v>
      </c>
      <c r="G197" s="70" t="s">
        <v>140</v>
      </c>
      <c r="H197" s="72">
        <v>2320520.1353949998</v>
      </c>
      <c r="I197" s="79">
        <v>253</v>
      </c>
      <c r="J197" s="126" t="s">
        <v>4666</v>
      </c>
      <c r="K197" s="72">
        <v>21293.812123626001</v>
      </c>
      <c r="L197" s="73">
        <v>1.4073132723269585E-2</v>
      </c>
      <c r="M197" s="73">
        <f t="shared" si="2"/>
        <v>1.2143966624791659E-3</v>
      </c>
      <c r="N197" s="73">
        <f>K197/'סכום נכסי הקרן'!$C$41</f>
        <v>1.7669643570103263E-4</v>
      </c>
    </row>
    <row r="198" spans="1:14">
      <c r="A198" s="69" t="s">
        <v>1543</v>
      </c>
      <c r="B198" s="54" t="s">
        <v>1544</v>
      </c>
      <c r="C198" s="70" t="s">
        <v>1510</v>
      </c>
      <c r="D198" s="70" t="s">
        <v>825</v>
      </c>
      <c r="E198" s="54" t="s">
        <v>1545</v>
      </c>
      <c r="F198" s="70" t="s">
        <v>4544</v>
      </c>
      <c r="G198" s="70" t="s">
        <v>140</v>
      </c>
      <c r="H198" s="72">
        <v>181816.25641200002</v>
      </c>
      <c r="I198" s="79">
        <v>3461</v>
      </c>
      <c r="J198" s="126" t="s">
        <v>4666</v>
      </c>
      <c r="K198" s="72">
        <v>22823.480120378994</v>
      </c>
      <c r="L198" s="73">
        <v>1.7334484859166473E-3</v>
      </c>
      <c r="M198" s="73">
        <f t="shared" si="2"/>
        <v>1.3016343867144121E-3</v>
      </c>
      <c r="N198" s="73">
        <f>K198/'סכום נכסי הקרן'!$C$41</f>
        <v>1.8938964822977014E-4</v>
      </c>
    </row>
    <row r="199" spans="1:14">
      <c r="A199" s="69" t="s">
        <v>1546</v>
      </c>
      <c r="B199" s="54" t="s">
        <v>1547</v>
      </c>
      <c r="C199" s="70" t="s">
        <v>1510</v>
      </c>
      <c r="D199" s="70" t="s">
        <v>825</v>
      </c>
      <c r="E199" s="54" t="s">
        <v>1548</v>
      </c>
      <c r="F199" s="70" t="s">
        <v>4538</v>
      </c>
      <c r="G199" s="70" t="s">
        <v>140</v>
      </c>
      <c r="H199" s="72">
        <v>381887.53818100004</v>
      </c>
      <c r="I199" s="79">
        <v>1916</v>
      </c>
      <c r="J199" s="126" t="s">
        <v>4666</v>
      </c>
      <c r="K199" s="72">
        <v>26538.632893185997</v>
      </c>
      <c r="L199" s="73">
        <v>7.6201067113341753E-3</v>
      </c>
      <c r="M199" s="73">
        <f t="shared" si="2"/>
        <v>1.5135113912499803E-3</v>
      </c>
      <c r="N199" s="73">
        <f>K199/'סכום נכסי הקרן'!$C$41</f>
        <v>2.202180527084334E-4</v>
      </c>
    </row>
    <row r="200" spans="1:14">
      <c r="A200" s="69" t="s">
        <v>1549</v>
      </c>
      <c r="B200" s="54" t="s">
        <v>1550</v>
      </c>
      <c r="C200" s="70" t="s">
        <v>1510</v>
      </c>
      <c r="D200" s="70" t="s">
        <v>825</v>
      </c>
      <c r="E200" s="54" t="s">
        <v>1551</v>
      </c>
      <c r="F200" s="70" t="s">
        <v>4539</v>
      </c>
      <c r="G200" s="70" t="s">
        <v>140</v>
      </c>
      <c r="H200" s="72">
        <v>153046.21151900003</v>
      </c>
      <c r="I200" s="79">
        <v>4332</v>
      </c>
      <c r="J200" s="126" t="s">
        <v>4666</v>
      </c>
      <c r="K200" s="72">
        <v>24046.871750329992</v>
      </c>
      <c r="L200" s="73">
        <v>1.6170049647243302E-3</v>
      </c>
      <c r="M200" s="73">
        <f t="shared" si="2"/>
        <v>1.3714050179049182E-3</v>
      </c>
      <c r="N200" s="73">
        <f>K200/'סכום נכסי הקרן'!$C$41</f>
        <v>1.9954137396228816E-4</v>
      </c>
    </row>
    <row r="201" spans="1:14">
      <c r="A201" s="69" t="s">
        <v>1552</v>
      </c>
      <c r="B201" s="54" t="s">
        <v>1553</v>
      </c>
      <c r="C201" s="70" t="s">
        <v>1510</v>
      </c>
      <c r="D201" s="70" t="s">
        <v>825</v>
      </c>
      <c r="E201" s="54" t="s">
        <v>1554</v>
      </c>
      <c r="F201" s="70" t="s">
        <v>4544</v>
      </c>
      <c r="G201" s="70" t="s">
        <v>140</v>
      </c>
      <c r="H201" s="72">
        <v>62711.706278000005</v>
      </c>
      <c r="I201" s="79">
        <v>18781</v>
      </c>
      <c r="J201" s="126" t="s">
        <v>4666</v>
      </c>
      <c r="K201" s="72">
        <v>42718.390910697999</v>
      </c>
      <c r="L201" s="73">
        <v>1.3136679308342804E-3</v>
      </c>
      <c r="M201" s="73">
        <f t="shared" ref="M201:M217" si="3">IFERROR(K201/$K$9,0)</f>
        <v>2.4362510126062923E-3</v>
      </c>
      <c r="N201" s="73">
        <f>K201/'סכום נכסי הקרן'!$C$41</f>
        <v>3.544779755255203E-4</v>
      </c>
    </row>
    <row r="202" spans="1:14">
      <c r="A202" s="69" t="s">
        <v>1555</v>
      </c>
      <c r="B202" s="54" t="s">
        <v>1556</v>
      </c>
      <c r="C202" s="70" t="s">
        <v>1510</v>
      </c>
      <c r="D202" s="70" t="s">
        <v>825</v>
      </c>
      <c r="E202" s="54" t="s">
        <v>1103</v>
      </c>
      <c r="F202" s="70" t="s">
        <v>166</v>
      </c>
      <c r="G202" s="70" t="s">
        <v>140</v>
      </c>
      <c r="H202" s="72">
        <v>463211.05729299999</v>
      </c>
      <c r="I202" s="79">
        <v>19951</v>
      </c>
      <c r="J202" s="126" t="s">
        <v>4666</v>
      </c>
      <c r="K202" s="72">
        <v>335190.06837281695</v>
      </c>
      <c r="L202" s="73">
        <v>7.3141928270008417E-3</v>
      </c>
      <c r="M202" s="73">
        <f t="shared" si="3"/>
        <v>1.9116055780189607E-2</v>
      </c>
      <c r="N202" s="73">
        <f>K202/'סכום נכסי הקרן'!$C$41</f>
        <v>2.7814132115004673E-3</v>
      </c>
    </row>
    <row r="203" spans="1:14">
      <c r="A203" s="69" t="s">
        <v>1557</v>
      </c>
      <c r="B203" s="54" t="s">
        <v>1558</v>
      </c>
      <c r="C203" s="70" t="s">
        <v>1510</v>
      </c>
      <c r="D203" s="70" t="s">
        <v>825</v>
      </c>
      <c r="E203" s="54" t="s">
        <v>1097</v>
      </c>
      <c r="F203" s="70" t="s">
        <v>1083</v>
      </c>
      <c r="G203" s="70" t="s">
        <v>140</v>
      </c>
      <c r="H203" s="72">
        <v>428659.53358799999</v>
      </c>
      <c r="I203" s="79">
        <v>13739</v>
      </c>
      <c r="J203" s="126" t="s">
        <v>4666</v>
      </c>
      <c r="K203" s="72">
        <v>213606.84534921299</v>
      </c>
      <c r="L203" s="73">
        <v>1.4814237040837551E-2</v>
      </c>
      <c r="M203" s="73">
        <f t="shared" si="3"/>
        <v>1.2182104292494118E-2</v>
      </c>
      <c r="N203" s="73">
        <f>K203/'סכום נכסי הקרן'!$C$41</f>
        <v>1.7725134417181331E-3</v>
      </c>
    </row>
    <row r="204" spans="1:14">
      <c r="A204" s="69" t="s">
        <v>1561</v>
      </c>
      <c r="B204" s="54" t="s">
        <v>1562</v>
      </c>
      <c r="C204" s="70" t="s">
        <v>1510</v>
      </c>
      <c r="D204" s="70" t="s">
        <v>825</v>
      </c>
      <c r="E204" s="54" t="s">
        <v>1271</v>
      </c>
      <c r="F204" s="70" t="s">
        <v>166</v>
      </c>
      <c r="G204" s="70" t="s">
        <v>140</v>
      </c>
      <c r="H204" s="72">
        <v>920615.40837900026</v>
      </c>
      <c r="I204" s="79">
        <v>3087</v>
      </c>
      <c r="J204" s="126" t="s">
        <v>4666</v>
      </c>
      <c r="K204" s="72">
        <v>103077.15529909902</v>
      </c>
      <c r="L204" s="73">
        <v>1.9571118809350141E-2</v>
      </c>
      <c r="M204" s="73">
        <f t="shared" si="3"/>
        <v>5.8785412704090738E-3</v>
      </c>
      <c r="N204" s="73">
        <f>K204/'סכום נכסי הקרן'!$C$41</f>
        <v>8.5533608720743956E-4</v>
      </c>
    </row>
    <row r="205" spans="1:14">
      <c r="A205" s="69" t="s">
        <v>1563</v>
      </c>
      <c r="B205" s="54" t="s">
        <v>1564</v>
      </c>
      <c r="C205" s="70" t="s">
        <v>1532</v>
      </c>
      <c r="D205" s="70" t="s">
        <v>825</v>
      </c>
      <c r="E205" s="54" t="s">
        <v>1565</v>
      </c>
      <c r="F205" s="70" t="s">
        <v>4544</v>
      </c>
      <c r="G205" s="70" t="s">
        <v>140</v>
      </c>
      <c r="H205" s="72">
        <v>295740.7809270001</v>
      </c>
      <c r="I205" s="79">
        <v>468</v>
      </c>
      <c r="J205" s="126" t="s">
        <v>4666</v>
      </c>
      <c r="K205" s="72">
        <v>5020.0104806910012</v>
      </c>
      <c r="L205" s="73">
        <v>2.4188747975013572E-3</v>
      </c>
      <c r="M205" s="73">
        <f t="shared" si="3"/>
        <v>2.8629368653993196E-4</v>
      </c>
      <c r="N205" s="73">
        <f>K205/'סכום נכסי הקרן'!$C$41</f>
        <v>4.1656137190003636E-5</v>
      </c>
    </row>
    <row r="206" spans="1:14">
      <c r="A206" s="69" t="s">
        <v>1566</v>
      </c>
      <c r="B206" s="54" t="s">
        <v>1567</v>
      </c>
      <c r="C206" s="70" t="s">
        <v>1532</v>
      </c>
      <c r="D206" s="70" t="s">
        <v>825</v>
      </c>
      <c r="E206" s="54" t="s">
        <v>1568</v>
      </c>
      <c r="F206" s="70" t="s">
        <v>4544</v>
      </c>
      <c r="G206" s="70" t="s">
        <v>140</v>
      </c>
      <c r="H206" s="72">
        <v>635470.1344049999</v>
      </c>
      <c r="I206" s="79">
        <v>533</v>
      </c>
      <c r="J206" s="126" t="s">
        <v>4666</v>
      </c>
      <c r="K206" s="72">
        <v>12284.851444165999</v>
      </c>
      <c r="L206" s="73">
        <v>8.1187618264809622E-3</v>
      </c>
      <c r="M206" s="73">
        <f t="shared" si="3"/>
        <v>7.006111684574746E-4</v>
      </c>
      <c r="N206" s="73">
        <f>K206/'סכום נכסי הקרן'!$C$41</f>
        <v>1.019399180709584E-4</v>
      </c>
    </row>
    <row r="207" spans="1:14">
      <c r="A207" s="69" t="s">
        <v>1569</v>
      </c>
      <c r="B207" s="54" t="s">
        <v>1570</v>
      </c>
      <c r="C207" s="70" t="s">
        <v>1510</v>
      </c>
      <c r="D207" s="70" t="s">
        <v>825</v>
      </c>
      <c r="E207" s="54" t="s">
        <v>1571</v>
      </c>
      <c r="F207" s="70" t="s">
        <v>4547</v>
      </c>
      <c r="G207" s="70" t="s">
        <v>140</v>
      </c>
      <c r="H207" s="72">
        <v>491553.03730099992</v>
      </c>
      <c r="I207" s="79">
        <v>110.5</v>
      </c>
      <c r="J207" s="126" t="s">
        <v>4666</v>
      </c>
      <c r="K207" s="72">
        <v>1970.0634678209999</v>
      </c>
      <c r="L207" s="73">
        <v>1.7677977792130418E-2</v>
      </c>
      <c r="M207" s="73">
        <f t="shared" si="3"/>
        <v>1.1235369628998865E-4</v>
      </c>
      <c r="N207" s="73">
        <f>K207/'סכום נכסי הקרן'!$C$41</f>
        <v>1.6347622062587738E-5</v>
      </c>
    </row>
    <row r="208" spans="1:14">
      <c r="A208" s="69" t="s">
        <v>1572</v>
      </c>
      <c r="B208" s="54" t="s">
        <v>1573</v>
      </c>
      <c r="C208" s="70" t="s">
        <v>1510</v>
      </c>
      <c r="D208" s="70" t="s">
        <v>825</v>
      </c>
      <c r="E208" s="54" t="s">
        <v>1574</v>
      </c>
      <c r="F208" s="70" t="s">
        <v>4548</v>
      </c>
      <c r="G208" s="70" t="s">
        <v>140</v>
      </c>
      <c r="H208" s="72">
        <v>411879.3098990001</v>
      </c>
      <c r="I208" s="79">
        <v>1428</v>
      </c>
      <c r="J208" s="126" t="s">
        <v>4666</v>
      </c>
      <c r="K208" s="72">
        <v>21332.695748087997</v>
      </c>
      <c r="L208" s="73">
        <v>5.9550250834815308E-3</v>
      </c>
      <c r="M208" s="73">
        <f t="shared" si="3"/>
        <v>1.2166142148599983E-3</v>
      </c>
      <c r="N208" s="73">
        <f>K208/'סכום נכסי הקרן'!$C$41</f>
        <v>1.7701909271564717E-4</v>
      </c>
    </row>
    <row r="209" spans="1:14">
      <c r="A209" s="69" t="s">
        <v>1575</v>
      </c>
      <c r="B209" s="54" t="s">
        <v>1576</v>
      </c>
      <c r="C209" s="70" t="s">
        <v>1510</v>
      </c>
      <c r="D209" s="70" t="s">
        <v>825</v>
      </c>
      <c r="E209" s="54">
        <v>513870683</v>
      </c>
      <c r="F209" s="70" t="s">
        <v>973</v>
      </c>
      <c r="G209" s="70" t="s">
        <v>140</v>
      </c>
      <c r="H209" s="72">
        <v>1619052.3260789996</v>
      </c>
      <c r="I209" s="79">
        <v>433</v>
      </c>
      <c r="J209" s="126" t="s">
        <v>4666</v>
      </c>
      <c r="K209" s="72">
        <v>25427.071064837</v>
      </c>
      <c r="L209" s="73">
        <v>5.4286984992899983E-3</v>
      </c>
      <c r="M209" s="73">
        <f t="shared" si="3"/>
        <v>1.4501184690879341E-3</v>
      </c>
      <c r="N209" s="73">
        <f>K209/'סכום נכסי הקרן'!$C$41</f>
        <v>2.1099429267944965E-4</v>
      </c>
    </row>
    <row r="210" spans="1:14">
      <c r="A210" s="69" t="s">
        <v>1577</v>
      </c>
      <c r="B210" s="54" t="s">
        <v>1578</v>
      </c>
      <c r="C210" s="70" t="s">
        <v>1532</v>
      </c>
      <c r="D210" s="70" t="s">
        <v>825</v>
      </c>
      <c r="E210" s="54" t="s">
        <v>845</v>
      </c>
      <c r="F210" s="70" t="s">
        <v>1086</v>
      </c>
      <c r="G210" s="70" t="s">
        <v>140</v>
      </c>
      <c r="H210" s="72">
        <v>11565680.580945997</v>
      </c>
      <c r="I210" s="79">
        <v>1044</v>
      </c>
      <c r="J210" s="126" t="s">
        <v>4666</v>
      </c>
      <c r="K210" s="72">
        <v>437944.67299485899</v>
      </c>
      <c r="L210" s="73">
        <v>1.0317553707277126E-2</v>
      </c>
      <c r="M210" s="73">
        <f t="shared" si="3"/>
        <v>2.4976201825571604E-2</v>
      </c>
      <c r="N210" s="73">
        <f>K210/'סכום נכסי הקרן'!$C$41</f>
        <v>3.6340727673927044E-3</v>
      </c>
    </row>
    <row r="211" spans="1:14">
      <c r="A211" s="69" t="s">
        <v>1579</v>
      </c>
      <c r="B211" s="54" t="s">
        <v>1580</v>
      </c>
      <c r="C211" s="70" t="s">
        <v>1510</v>
      </c>
      <c r="D211" s="70" t="s">
        <v>825</v>
      </c>
      <c r="E211" s="54" t="s">
        <v>1082</v>
      </c>
      <c r="F211" s="70" t="s">
        <v>1083</v>
      </c>
      <c r="G211" s="70" t="s">
        <v>140</v>
      </c>
      <c r="H211" s="72">
        <v>698280.74809699983</v>
      </c>
      <c r="I211" s="79">
        <v>3052</v>
      </c>
      <c r="J211" s="126" t="s">
        <v>4666</v>
      </c>
      <c r="K211" s="72">
        <v>77296.913623289991</v>
      </c>
      <c r="L211" s="73">
        <v>6.3208912119103742E-3</v>
      </c>
      <c r="M211" s="73">
        <f t="shared" si="3"/>
        <v>4.4082813062821047E-3</v>
      </c>
      <c r="N211" s="73">
        <f>K211/'סכום נכסי הקרן'!$C$41</f>
        <v>6.4141117845084919E-4</v>
      </c>
    </row>
    <row r="212" spans="1:14">
      <c r="A212" s="69" t="s">
        <v>1581</v>
      </c>
      <c r="B212" s="54" t="s">
        <v>1582</v>
      </c>
      <c r="C212" s="70" t="s">
        <v>1510</v>
      </c>
      <c r="D212" s="70" t="s">
        <v>825</v>
      </c>
      <c r="E212" s="54" t="s">
        <v>1583</v>
      </c>
      <c r="F212" s="70" t="s">
        <v>4547</v>
      </c>
      <c r="G212" s="70" t="s">
        <v>140</v>
      </c>
      <c r="H212" s="72">
        <v>259602.73422300001</v>
      </c>
      <c r="I212" s="79">
        <v>1500</v>
      </c>
      <c r="J212" s="126" t="s">
        <v>4666</v>
      </c>
      <c r="K212" s="72">
        <v>14123.686755353001</v>
      </c>
      <c r="L212" s="73">
        <v>8.4105502121082139E-3</v>
      </c>
      <c r="M212" s="73">
        <f t="shared" si="3"/>
        <v>8.0548085791419164E-4</v>
      </c>
      <c r="N212" s="73">
        <f>K212/'סכום נכסי הקרן'!$C$41</f>
        <v>1.1719860653132293E-4</v>
      </c>
    </row>
    <row r="213" spans="1:14">
      <c r="A213" s="69" t="s">
        <v>1584</v>
      </c>
      <c r="B213" s="54" t="s">
        <v>1585</v>
      </c>
      <c r="C213" s="70" t="s">
        <v>1532</v>
      </c>
      <c r="D213" s="70" t="s">
        <v>825</v>
      </c>
      <c r="E213" s="54" t="s">
        <v>1586</v>
      </c>
      <c r="F213" s="70" t="s">
        <v>1517</v>
      </c>
      <c r="G213" s="70" t="s">
        <v>140</v>
      </c>
      <c r="H213" s="72">
        <v>179616</v>
      </c>
      <c r="I213" s="79">
        <v>245</v>
      </c>
      <c r="J213" s="126" t="s">
        <v>4666</v>
      </c>
      <c r="K213" s="72">
        <v>1596.0947200000001</v>
      </c>
      <c r="L213" s="73">
        <v>1.7314785746974583E-3</v>
      </c>
      <c r="M213" s="73">
        <f t="shared" si="3"/>
        <v>9.1026073195134326E-5</v>
      </c>
      <c r="N213" s="73">
        <f>K213/'סכום נכסי הקרן'!$C$41</f>
        <v>1.3244422672083452E-5</v>
      </c>
    </row>
    <row r="214" spans="1:14">
      <c r="A214" s="69" t="s">
        <v>1587</v>
      </c>
      <c r="B214" s="54" t="s">
        <v>1588</v>
      </c>
      <c r="C214" s="70" t="s">
        <v>1510</v>
      </c>
      <c r="D214" s="70" t="s">
        <v>825</v>
      </c>
      <c r="E214" s="54" t="s">
        <v>1589</v>
      </c>
      <c r="F214" s="70" t="s">
        <v>4544</v>
      </c>
      <c r="G214" s="70" t="s">
        <v>140</v>
      </c>
      <c r="H214" s="72">
        <v>106929.72801200001</v>
      </c>
      <c r="I214" s="79">
        <v>12302</v>
      </c>
      <c r="J214" s="126" t="s">
        <v>4666</v>
      </c>
      <c r="K214" s="72">
        <v>47711.353873193002</v>
      </c>
      <c r="L214" s="73">
        <v>1.8706734205619041E-3</v>
      </c>
      <c r="M214" s="73">
        <f t="shared" si="3"/>
        <v>2.7210021657738592E-3</v>
      </c>
      <c r="N214" s="73">
        <f>K214/'סכום נכסי הקרן'!$C$41</f>
        <v>3.9590967192342695E-4</v>
      </c>
    </row>
    <row r="215" spans="1:14">
      <c r="A215" s="69" t="s">
        <v>1590</v>
      </c>
      <c r="B215" s="54" t="s">
        <v>1591</v>
      </c>
      <c r="C215" s="70" t="s">
        <v>1532</v>
      </c>
      <c r="D215" s="70" t="s">
        <v>825</v>
      </c>
      <c r="E215" s="54" t="s">
        <v>1592</v>
      </c>
      <c r="F215" s="70" t="s">
        <v>4359</v>
      </c>
      <c r="G215" s="70" t="s">
        <v>140</v>
      </c>
      <c r="H215" s="72">
        <v>68073.929770000002</v>
      </c>
      <c r="I215" s="79">
        <v>987</v>
      </c>
      <c r="J215" s="126" t="s">
        <v>4666</v>
      </c>
      <c r="K215" s="72">
        <v>2436.94389413</v>
      </c>
      <c r="L215" s="73">
        <v>5.6625275791055891E-4</v>
      </c>
      <c r="M215" s="73">
        <f t="shared" si="3"/>
        <v>1.3898011847286422E-4</v>
      </c>
      <c r="N215" s="73">
        <f>K215/'סכום נכסי הקרן'!$C$41</f>
        <v>2.0221804231023772E-5</v>
      </c>
    </row>
    <row r="216" spans="1:14">
      <c r="A216" s="127" t="s">
        <v>4666</v>
      </c>
      <c r="B216" s="126" t="s">
        <v>4666</v>
      </c>
      <c r="C216" s="126" t="s">
        <v>4666</v>
      </c>
      <c r="D216" s="126" t="s">
        <v>4666</v>
      </c>
      <c r="E216" s="126" t="s">
        <v>4666</v>
      </c>
      <c r="F216" s="126" t="s">
        <v>4666</v>
      </c>
      <c r="G216" s="126" t="s">
        <v>4666</v>
      </c>
      <c r="H216" s="126" t="s">
        <v>4666</v>
      </c>
      <c r="I216" s="126" t="s">
        <v>4666</v>
      </c>
      <c r="J216" s="126" t="s">
        <v>4666</v>
      </c>
      <c r="K216" s="126" t="s">
        <v>4666</v>
      </c>
      <c r="L216" s="126" t="s">
        <v>4666</v>
      </c>
      <c r="M216" s="126" t="s">
        <v>4666</v>
      </c>
      <c r="N216" s="126" t="s">
        <v>4666</v>
      </c>
    </row>
    <row r="217" spans="1:14">
      <c r="A217" s="68" t="s">
        <v>71</v>
      </c>
      <c r="B217" s="125" t="s">
        <v>4666</v>
      </c>
      <c r="C217" s="125" t="s">
        <v>4666</v>
      </c>
      <c r="D217" s="125" t="s">
        <v>4666</v>
      </c>
      <c r="E217" s="125" t="s">
        <v>4666</v>
      </c>
      <c r="F217" s="125" t="s">
        <v>4666</v>
      </c>
      <c r="G217" s="125" t="s">
        <v>4666</v>
      </c>
      <c r="H217" s="125" t="s">
        <v>4666</v>
      </c>
      <c r="I217" s="125" t="s">
        <v>4666</v>
      </c>
      <c r="J217" s="66">
        <v>1529.6492267280005</v>
      </c>
      <c r="K217" s="66">
        <f>SUM(K218:K259)</f>
        <v>2602366.2431421652</v>
      </c>
      <c r="L217" s="125" t="s">
        <v>4666</v>
      </c>
      <c r="M217" s="67">
        <f t="shared" si="3"/>
        <v>0.14841423705029577</v>
      </c>
      <c r="N217" s="67">
        <f>K217/'סכום נכסי הקרן'!$C$41</f>
        <v>2.1594481856149945E-2</v>
      </c>
    </row>
    <row r="218" spans="1:14">
      <c r="A218" s="69" t="s">
        <v>1593</v>
      </c>
      <c r="B218" s="54" t="s">
        <v>1594</v>
      </c>
      <c r="C218" s="70" t="s">
        <v>1510</v>
      </c>
      <c r="D218" s="70" t="s">
        <v>825</v>
      </c>
      <c r="E218" s="126" t="s">
        <v>4666</v>
      </c>
      <c r="F218" s="70" t="s">
        <v>4544</v>
      </c>
      <c r="G218" s="70" t="s">
        <v>140</v>
      </c>
      <c r="H218" s="72">
        <v>26411.865942</v>
      </c>
      <c r="I218" s="79">
        <v>59660</v>
      </c>
      <c r="J218" s="126" t="s">
        <v>4666</v>
      </c>
      <c r="K218" s="72">
        <v>57151.796814554997</v>
      </c>
      <c r="L218" s="73">
        <v>5.8009808789808916E-5</v>
      </c>
      <c r="M218" s="73">
        <f t="shared" ref="M218:M259" si="4">IFERROR(K218/$K$9,0)</f>
        <v>3.259395307112555E-3</v>
      </c>
      <c r="N218" s="73">
        <f>K218/'סכום נכסי הקרן'!$C$41</f>
        <v>4.7424663711750074E-4</v>
      </c>
    </row>
    <row r="219" spans="1:14">
      <c r="A219" s="69" t="s">
        <v>1595</v>
      </c>
      <c r="B219" s="54" t="s">
        <v>1596</v>
      </c>
      <c r="C219" s="70" t="s">
        <v>1532</v>
      </c>
      <c r="D219" s="70" t="s">
        <v>825</v>
      </c>
      <c r="E219" s="126" t="s">
        <v>4666</v>
      </c>
      <c r="F219" s="70" t="s">
        <v>4538</v>
      </c>
      <c r="G219" s="70" t="s">
        <v>140</v>
      </c>
      <c r="H219" s="72">
        <v>127257.17226600001</v>
      </c>
      <c r="I219" s="79">
        <v>12141</v>
      </c>
      <c r="J219" s="126" t="s">
        <v>4666</v>
      </c>
      <c r="K219" s="72">
        <v>56038.213744022993</v>
      </c>
      <c r="L219" s="73">
        <v>1.6994828970809631E-3</v>
      </c>
      <c r="M219" s="73">
        <f t="shared" si="4"/>
        <v>3.195887112506718E-3</v>
      </c>
      <c r="N219" s="73">
        <f>K219/'סכום נכסי הקרן'!$C$41</f>
        <v>4.6500610478455599E-4</v>
      </c>
    </row>
    <row r="220" spans="1:14">
      <c r="A220" s="69" t="s">
        <v>1597</v>
      </c>
      <c r="B220" s="54" t="s">
        <v>1598</v>
      </c>
      <c r="C220" s="70" t="s">
        <v>1510</v>
      </c>
      <c r="D220" s="70" t="s">
        <v>825</v>
      </c>
      <c r="E220" s="126" t="s">
        <v>4666</v>
      </c>
      <c r="F220" s="70" t="s">
        <v>4356</v>
      </c>
      <c r="G220" s="70" t="s">
        <v>140</v>
      </c>
      <c r="H220" s="72">
        <v>37111.904336000007</v>
      </c>
      <c r="I220" s="79">
        <v>170</v>
      </c>
      <c r="J220" s="126" t="s">
        <v>4666</v>
      </c>
      <c r="K220" s="72">
        <v>228.82829250899999</v>
      </c>
      <c r="L220" s="73">
        <v>1.3604517837701631E-3</v>
      </c>
      <c r="M220" s="73">
        <f t="shared" si="4"/>
        <v>1.3050190970521999E-5</v>
      </c>
      <c r="N220" s="73">
        <f>K220/'סכום נכסי הקרן'!$C$41</f>
        <v>1.8988212838147495E-6</v>
      </c>
    </row>
    <row r="221" spans="1:14">
      <c r="A221" s="69" t="s">
        <v>1599</v>
      </c>
      <c r="B221" s="54" t="s">
        <v>1600</v>
      </c>
      <c r="C221" s="70" t="s">
        <v>1532</v>
      </c>
      <c r="D221" s="70" t="s">
        <v>825</v>
      </c>
      <c r="E221" s="126" t="s">
        <v>4666</v>
      </c>
      <c r="F221" s="70" t="s">
        <v>4549</v>
      </c>
      <c r="G221" s="70" t="s">
        <v>140</v>
      </c>
      <c r="H221" s="72">
        <v>164073.71266999998</v>
      </c>
      <c r="I221" s="79">
        <v>7751</v>
      </c>
      <c r="J221" s="72">
        <v>595.09535585200024</v>
      </c>
      <c r="K221" s="72">
        <v>46720.93638810399</v>
      </c>
      <c r="L221" s="73">
        <v>6.4508986270782166E-5</v>
      </c>
      <c r="M221" s="73">
        <f t="shared" si="4"/>
        <v>2.6645181655690011E-3</v>
      </c>
      <c r="N221" s="73">
        <f>K221/'סכום נכסי הקרן'!$C$41</f>
        <v>3.8769116983205934E-4</v>
      </c>
    </row>
    <row r="222" spans="1:14">
      <c r="A222" s="69" t="s">
        <v>1601</v>
      </c>
      <c r="B222" s="54" t="s">
        <v>1602</v>
      </c>
      <c r="C222" s="70" t="s">
        <v>1510</v>
      </c>
      <c r="D222" s="70" t="s">
        <v>825</v>
      </c>
      <c r="E222" s="126" t="s">
        <v>4666</v>
      </c>
      <c r="F222" s="70" t="s">
        <v>973</v>
      </c>
      <c r="G222" s="70" t="s">
        <v>140</v>
      </c>
      <c r="H222" s="72">
        <v>363112.41390500008</v>
      </c>
      <c r="I222" s="79">
        <v>14093</v>
      </c>
      <c r="J222" s="126" t="s">
        <v>4666</v>
      </c>
      <c r="K222" s="72">
        <v>185606.03965514997</v>
      </c>
      <c r="L222" s="73">
        <v>6.34257491537118E-5</v>
      </c>
      <c r="M222" s="73">
        <f t="shared" si="4"/>
        <v>1.0585204461492539E-2</v>
      </c>
      <c r="N222" s="73">
        <f>K222/'סכום נכסי הקרן'!$C$41</f>
        <v>1.5401622528293862E-3</v>
      </c>
    </row>
    <row r="223" spans="1:14">
      <c r="A223" s="69" t="s">
        <v>1603</v>
      </c>
      <c r="B223" s="54" t="s">
        <v>1604</v>
      </c>
      <c r="C223" s="70" t="s">
        <v>1510</v>
      </c>
      <c r="D223" s="70" t="s">
        <v>825</v>
      </c>
      <c r="E223" s="126" t="s">
        <v>4666</v>
      </c>
      <c r="F223" s="70" t="s">
        <v>4549</v>
      </c>
      <c r="G223" s="70" t="s">
        <v>140</v>
      </c>
      <c r="H223" s="72">
        <v>477014.30610399996</v>
      </c>
      <c r="I223" s="79">
        <v>15194</v>
      </c>
      <c r="J223" s="126" t="s">
        <v>4666</v>
      </c>
      <c r="K223" s="72">
        <v>262876.08715906501</v>
      </c>
      <c r="L223" s="73">
        <v>4.6159560118801448E-5</v>
      </c>
      <c r="M223" s="73">
        <f t="shared" si="4"/>
        <v>1.4991953579666976E-2</v>
      </c>
      <c r="N223" s="73">
        <f>K223/'סכום נכסי הקרן'!$C$41</f>
        <v>2.1813504957388153E-3</v>
      </c>
    </row>
    <row r="224" spans="1:14">
      <c r="A224" s="69" t="s">
        <v>1605</v>
      </c>
      <c r="B224" s="54" t="s">
        <v>1606</v>
      </c>
      <c r="C224" s="70" t="s">
        <v>1532</v>
      </c>
      <c r="D224" s="70" t="s">
        <v>825</v>
      </c>
      <c r="E224" s="126" t="s">
        <v>4666</v>
      </c>
      <c r="F224" s="70" t="s">
        <v>4372</v>
      </c>
      <c r="G224" s="70" t="s">
        <v>140</v>
      </c>
      <c r="H224" s="72">
        <v>52023.372309999999</v>
      </c>
      <c r="I224" s="79">
        <v>21588</v>
      </c>
      <c r="J224" s="72">
        <v>320.77091132499999</v>
      </c>
      <c r="K224" s="72">
        <v>41054.90287433</v>
      </c>
      <c r="L224" s="73">
        <v>1.1159859522136102E-4</v>
      </c>
      <c r="M224" s="73">
        <f t="shared" si="4"/>
        <v>2.3413814651663612E-3</v>
      </c>
      <c r="N224" s="73">
        <f>K224/'סכום נכסי הקרן'!$C$41</f>
        <v>3.4067432190300101E-4</v>
      </c>
    </row>
    <row r="225" spans="1:14">
      <c r="A225" s="69" t="s">
        <v>1607</v>
      </c>
      <c r="B225" s="54" t="s">
        <v>1608</v>
      </c>
      <c r="C225" s="70" t="s">
        <v>1510</v>
      </c>
      <c r="D225" s="70" t="s">
        <v>825</v>
      </c>
      <c r="E225" s="126" t="s">
        <v>4666</v>
      </c>
      <c r="F225" s="70" t="s">
        <v>1517</v>
      </c>
      <c r="G225" s="70" t="s">
        <v>140</v>
      </c>
      <c r="H225" s="72">
        <v>49222.113801000014</v>
      </c>
      <c r="I225" s="79">
        <v>16207</v>
      </c>
      <c r="J225" s="126" t="s">
        <v>4666</v>
      </c>
      <c r="K225" s="72">
        <v>28934.131296982992</v>
      </c>
      <c r="L225" s="73">
        <v>5.9227604491697469E-5</v>
      </c>
      <c r="M225" s="73">
        <f t="shared" si="4"/>
        <v>1.6501278528612642E-3</v>
      </c>
      <c r="N225" s="73">
        <f>K225/'סכום נכסי הקרן'!$C$41</f>
        <v>2.4009594151580232E-4</v>
      </c>
    </row>
    <row r="226" spans="1:14">
      <c r="A226" s="69" t="s">
        <v>1609</v>
      </c>
      <c r="B226" s="54" t="s">
        <v>1610</v>
      </c>
      <c r="C226" s="70" t="s">
        <v>29</v>
      </c>
      <c r="D226" s="70" t="s">
        <v>825</v>
      </c>
      <c r="E226" s="126" t="s">
        <v>4666</v>
      </c>
      <c r="F226" s="70" t="s">
        <v>4372</v>
      </c>
      <c r="G226" s="70" t="s">
        <v>142</v>
      </c>
      <c r="H226" s="72">
        <v>9117060.9266850017</v>
      </c>
      <c r="I226" s="79">
        <v>247.5</v>
      </c>
      <c r="J226" s="126" t="s">
        <v>4666</v>
      </c>
      <c r="K226" s="72">
        <v>90520.654001280011</v>
      </c>
      <c r="L226" s="73">
        <v>5.9316259100046015E-3</v>
      </c>
      <c r="M226" s="73">
        <f t="shared" si="4"/>
        <v>5.1624377761189154E-3</v>
      </c>
      <c r="N226" s="73">
        <f>K226/'סכום נכסי הקרן'!$C$41</f>
        <v>7.5114201376869072E-4</v>
      </c>
    </row>
    <row r="227" spans="1:14">
      <c r="A227" s="69" t="s">
        <v>1611</v>
      </c>
      <c r="B227" s="54" t="s">
        <v>1612</v>
      </c>
      <c r="C227" s="70" t="s">
        <v>29</v>
      </c>
      <c r="D227" s="70" t="s">
        <v>825</v>
      </c>
      <c r="E227" s="126" t="s">
        <v>4666</v>
      </c>
      <c r="F227" s="70" t="s">
        <v>1517</v>
      </c>
      <c r="G227" s="70" t="s">
        <v>142</v>
      </c>
      <c r="H227" s="72">
        <v>30413.663811999999</v>
      </c>
      <c r="I227" s="79">
        <v>68170</v>
      </c>
      <c r="J227" s="126" t="s">
        <v>4666</v>
      </c>
      <c r="K227" s="72">
        <v>83172.48122016</v>
      </c>
      <c r="L227" s="73">
        <v>7.5442241027140277E-5</v>
      </c>
      <c r="M227" s="73">
        <f t="shared" si="4"/>
        <v>4.7433678393267401E-3</v>
      </c>
      <c r="N227" s="73">
        <f>K227/'סכום נכסי הקרן'!$C$41</f>
        <v>6.9016674396725161E-4</v>
      </c>
    </row>
    <row r="228" spans="1:14">
      <c r="A228" s="69" t="s">
        <v>1613</v>
      </c>
      <c r="B228" s="54" t="s">
        <v>1614</v>
      </c>
      <c r="C228" s="70" t="s">
        <v>1532</v>
      </c>
      <c r="D228" s="70" t="s">
        <v>825</v>
      </c>
      <c r="E228" s="126" t="s">
        <v>4666</v>
      </c>
      <c r="F228" s="70" t="s">
        <v>830</v>
      </c>
      <c r="G228" s="70" t="s">
        <v>140</v>
      </c>
      <c r="H228" s="72">
        <v>396177.98913</v>
      </c>
      <c r="I228" s="79">
        <v>3367</v>
      </c>
      <c r="J228" s="126" t="s">
        <v>4666</v>
      </c>
      <c r="K228" s="72">
        <v>48381.687866561995</v>
      </c>
      <c r="L228" s="73">
        <v>5.0062093134962202E-5</v>
      </c>
      <c r="M228" s="73">
        <f t="shared" si="4"/>
        <v>2.7592316457545917E-3</v>
      </c>
      <c r="N228" s="73">
        <f>K228/'סכום נכסי הקרן'!$C$41</f>
        <v>4.0147211544785922E-4</v>
      </c>
    </row>
    <row r="229" spans="1:14">
      <c r="A229" s="69" t="s">
        <v>1615</v>
      </c>
      <c r="B229" s="54" t="s">
        <v>1616</v>
      </c>
      <c r="C229" s="70" t="s">
        <v>1532</v>
      </c>
      <c r="D229" s="70" t="s">
        <v>825</v>
      </c>
      <c r="E229" s="126" t="s">
        <v>4666</v>
      </c>
      <c r="F229" s="70" t="s">
        <v>4356</v>
      </c>
      <c r="G229" s="70" t="s">
        <v>140</v>
      </c>
      <c r="H229" s="72">
        <v>28.012582999999996</v>
      </c>
      <c r="I229" s="79">
        <v>54262500</v>
      </c>
      <c r="J229" s="126" t="s">
        <v>4666</v>
      </c>
      <c r="K229" s="72">
        <v>55131.593226640005</v>
      </c>
      <c r="L229" s="73">
        <v>4.8996517562608652E-5</v>
      </c>
      <c r="M229" s="73">
        <f t="shared" si="4"/>
        <v>3.1441820949150842E-3</v>
      </c>
      <c r="N229" s="73">
        <f>K229/'סכום נכסי הקרן'!$C$41</f>
        <v>4.5748295143723883E-4</v>
      </c>
    </row>
    <row r="230" spans="1:14">
      <c r="A230" s="69" t="s">
        <v>1617</v>
      </c>
      <c r="B230" s="54" t="s">
        <v>1618</v>
      </c>
      <c r="C230" s="70" t="s">
        <v>1510</v>
      </c>
      <c r="D230" s="70" t="s">
        <v>825</v>
      </c>
      <c r="E230" s="126" t="s">
        <v>4666</v>
      </c>
      <c r="F230" s="70" t="s">
        <v>4544</v>
      </c>
      <c r="G230" s="70" t="s">
        <v>140</v>
      </c>
      <c r="H230" s="72">
        <v>74433.440382000001</v>
      </c>
      <c r="I230" s="79">
        <v>12138</v>
      </c>
      <c r="J230" s="126" t="s">
        <v>4666</v>
      </c>
      <c r="K230" s="72">
        <v>32768.969313668997</v>
      </c>
      <c r="L230" s="73">
        <v>2.4633488188616275E-4</v>
      </c>
      <c r="M230" s="73">
        <f t="shared" si="4"/>
        <v>1.8688305661929291E-3</v>
      </c>
      <c r="N230" s="73">
        <f>K230/'סכום נכסי הקרן'!$C$41</f>
        <v>2.7191749629919493E-4</v>
      </c>
    </row>
    <row r="231" spans="1:14">
      <c r="A231" s="69" t="s">
        <v>1619</v>
      </c>
      <c r="B231" s="54" t="s">
        <v>1620</v>
      </c>
      <c r="C231" s="70" t="s">
        <v>1532</v>
      </c>
      <c r="D231" s="70" t="s">
        <v>825</v>
      </c>
      <c r="E231" s="126" t="s">
        <v>4666</v>
      </c>
      <c r="F231" s="70" t="s">
        <v>4372</v>
      </c>
      <c r="G231" s="70" t="s">
        <v>140</v>
      </c>
      <c r="H231" s="72">
        <v>50022.473375000001</v>
      </c>
      <c r="I231" s="79">
        <v>13458</v>
      </c>
      <c r="J231" s="72">
        <v>221.34644333700007</v>
      </c>
      <c r="K231" s="72">
        <v>24638.399184447993</v>
      </c>
      <c r="L231" s="73">
        <v>1.6517460716159439E-4</v>
      </c>
      <c r="M231" s="73">
        <f t="shared" si="4"/>
        <v>1.405140120740767E-3</v>
      </c>
      <c r="N231" s="73">
        <f>K231/'סכום נכסי הקרן'!$C$41</f>
        <v>2.0444987924171906E-4</v>
      </c>
    </row>
    <row r="232" spans="1:14">
      <c r="A232" s="69" t="s">
        <v>1621</v>
      </c>
      <c r="B232" s="54" t="s">
        <v>1622</v>
      </c>
      <c r="C232" s="70" t="s">
        <v>1532</v>
      </c>
      <c r="D232" s="70" t="s">
        <v>825</v>
      </c>
      <c r="E232" s="126" t="s">
        <v>4666</v>
      </c>
      <c r="F232" s="70" t="s">
        <v>1623</v>
      </c>
      <c r="G232" s="70" t="s">
        <v>140</v>
      </c>
      <c r="H232" s="72">
        <v>18008.090415000002</v>
      </c>
      <c r="I232" s="79">
        <v>41223</v>
      </c>
      <c r="J232" s="126" t="s">
        <v>4666</v>
      </c>
      <c r="K232" s="72">
        <v>26924.944230411995</v>
      </c>
      <c r="L232" s="73">
        <v>5.1627244607756618E-4</v>
      </c>
      <c r="M232" s="73">
        <f t="shared" si="4"/>
        <v>1.5355429183378237E-3</v>
      </c>
      <c r="N232" s="73">
        <f>K232/'סכום נכסי הקרן'!$C$41</f>
        <v>2.2342367112764531E-4</v>
      </c>
    </row>
    <row r="233" spans="1:14">
      <c r="A233" s="69" t="s">
        <v>1624</v>
      </c>
      <c r="B233" s="54" t="s">
        <v>1625</v>
      </c>
      <c r="C233" s="70" t="s">
        <v>1532</v>
      </c>
      <c r="D233" s="70" t="s">
        <v>825</v>
      </c>
      <c r="E233" s="126" t="s">
        <v>4666</v>
      </c>
      <c r="F233" s="70" t="s">
        <v>4544</v>
      </c>
      <c r="G233" s="70" t="s">
        <v>140</v>
      </c>
      <c r="H233" s="72">
        <v>134060.22864500005</v>
      </c>
      <c r="I233" s="79">
        <v>5469</v>
      </c>
      <c r="J233" s="126" t="s">
        <v>4666</v>
      </c>
      <c r="K233" s="72">
        <v>26592.271411965998</v>
      </c>
      <c r="L233" s="73">
        <v>4.5537615968291165E-4</v>
      </c>
      <c r="M233" s="73">
        <f t="shared" si="4"/>
        <v>1.5165704225689656E-3</v>
      </c>
      <c r="N233" s="73">
        <f>K233/'סכום נכסי הקרן'!$C$41</f>
        <v>2.2066314610127841E-4</v>
      </c>
    </row>
    <row r="234" spans="1:14">
      <c r="A234" s="69" t="s">
        <v>1626</v>
      </c>
      <c r="B234" s="54" t="s">
        <v>1627</v>
      </c>
      <c r="C234" s="70" t="s">
        <v>29</v>
      </c>
      <c r="D234" s="70" t="s">
        <v>825</v>
      </c>
      <c r="E234" s="126" t="s">
        <v>4666</v>
      </c>
      <c r="F234" s="70" t="s">
        <v>4538</v>
      </c>
      <c r="G234" s="70" t="s">
        <v>142</v>
      </c>
      <c r="H234" s="72">
        <v>122054.835035</v>
      </c>
      <c r="I234" s="79">
        <v>9702</v>
      </c>
      <c r="J234" s="126" t="s">
        <v>4666</v>
      </c>
      <c r="K234" s="72">
        <v>47504.404797485979</v>
      </c>
      <c r="L234" s="73">
        <v>1.2454575003571428E-3</v>
      </c>
      <c r="M234" s="73">
        <f t="shared" si="4"/>
        <v>2.7091997573848552E-3</v>
      </c>
      <c r="N234" s="73">
        <f>K234/'סכום נכסי הקרן'!$C$41</f>
        <v>3.9419240477385524E-4</v>
      </c>
    </row>
    <row r="235" spans="1:14">
      <c r="A235" s="69" t="s">
        <v>1526</v>
      </c>
      <c r="B235" s="54" t="s">
        <v>1527</v>
      </c>
      <c r="C235" s="70" t="s">
        <v>129</v>
      </c>
      <c r="D235" s="70" t="s">
        <v>825</v>
      </c>
      <c r="E235" s="126" t="s">
        <v>4666</v>
      </c>
      <c r="F235" s="70" t="s">
        <v>135</v>
      </c>
      <c r="G235" s="70" t="s">
        <v>143</v>
      </c>
      <c r="H235" s="72">
        <v>2202320.9685249999</v>
      </c>
      <c r="I235" s="79">
        <v>1044</v>
      </c>
      <c r="J235" s="126" t="s">
        <v>4666</v>
      </c>
      <c r="K235" s="72">
        <v>106244.79981801999</v>
      </c>
      <c r="L235" s="73">
        <v>1.2002994646027547E-2</v>
      </c>
      <c r="M235" s="73">
        <f t="shared" si="4"/>
        <v>6.0591936077812984E-3</v>
      </c>
      <c r="N235" s="73">
        <f>K235/'סכום נכסי הקרן'!$C$41</f>
        <v>8.8162125835536355E-4</v>
      </c>
    </row>
    <row r="236" spans="1:14">
      <c r="A236" s="69" t="s">
        <v>1628</v>
      </c>
      <c r="B236" s="54" t="s">
        <v>1629</v>
      </c>
      <c r="C236" s="70" t="s">
        <v>1510</v>
      </c>
      <c r="D236" s="70" t="s">
        <v>825</v>
      </c>
      <c r="E236" s="126" t="s">
        <v>4666</v>
      </c>
      <c r="F236" s="70" t="s">
        <v>4372</v>
      </c>
      <c r="G236" s="70" t="s">
        <v>140</v>
      </c>
      <c r="H236" s="72">
        <v>8603.8654250000018</v>
      </c>
      <c r="I236" s="79">
        <v>80539</v>
      </c>
      <c r="J236" s="126" t="s">
        <v>4666</v>
      </c>
      <c r="K236" s="72">
        <v>25133.177431278</v>
      </c>
      <c r="L236" s="73">
        <v>9.1644137574275111E-5</v>
      </c>
      <c r="M236" s="73">
        <f t="shared" si="4"/>
        <v>1.4333575694591666E-3</v>
      </c>
      <c r="N236" s="73">
        <f>K236/'סכום נכסי הקרן'!$C$41</f>
        <v>2.0855555802622695E-4</v>
      </c>
    </row>
    <row r="237" spans="1:14">
      <c r="A237" s="69" t="s">
        <v>1630</v>
      </c>
      <c r="B237" s="54" t="s">
        <v>1631</v>
      </c>
      <c r="C237" s="70" t="s">
        <v>1532</v>
      </c>
      <c r="D237" s="70" t="s">
        <v>825</v>
      </c>
      <c r="E237" s="126" t="s">
        <v>4666</v>
      </c>
      <c r="F237" s="70" t="s">
        <v>4356</v>
      </c>
      <c r="G237" s="70" t="s">
        <v>140</v>
      </c>
      <c r="H237" s="72">
        <v>66629.934540000002</v>
      </c>
      <c r="I237" s="79">
        <v>38577</v>
      </c>
      <c r="J237" s="126" t="s">
        <v>4666</v>
      </c>
      <c r="K237" s="72">
        <v>93227.790852573002</v>
      </c>
      <c r="L237" s="73">
        <v>2.0431581707346211E-4</v>
      </c>
      <c r="M237" s="73">
        <f t="shared" si="4"/>
        <v>5.3168271328953359E-3</v>
      </c>
      <c r="N237" s="73">
        <f>K237/'סכום נכסי הקרן'!$C$41</f>
        <v>7.7360588401424702E-4</v>
      </c>
    </row>
    <row r="238" spans="1:14">
      <c r="A238" s="69" t="s">
        <v>1632</v>
      </c>
      <c r="B238" s="54" t="s">
        <v>1633</v>
      </c>
      <c r="C238" s="70" t="s">
        <v>1532</v>
      </c>
      <c r="D238" s="70" t="s">
        <v>825</v>
      </c>
      <c r="E238" s="126" t="s">
        <v>4666</v>
      </c>
      <c r="F238" s="70" t="s">
        <v>4549</v>
      </c>
      <c r="G238" s="70" t="s">
        <v>140</v>
      </c>
      <c r="H238" s="72">
        <v>32614.652645000006</v>
      </c>
      <c r="I238" s="79">
        <v>34655</v>
      </c>
      <c r="J238" s="126" t="s">
        <v>4666</v>
      </c>
      <c r="K238" s="72">
        <v>40994.558755796999</v>
      </c>
      <c r="L238" s="73">
        <v>3.2769921645865892E-5</v>
      </c>
      <c r="M238" s="73">
        <f t="shared" si="4"/>
        <v>2.3379400101689531E-3</v>
      </c>
      <c r="N238" s="73">
        <f>K238/'סכום נכסי הקרן'!$C$41</f>
        <v>3.4017358532289045E-4</v>
      </c>
    </row>
    <row r="239" spans="1:14">
      <c r="A239" s="69" t="s">
        <v>1634</v>
      </c>
      <c r="B239" s="54" t="s">
        <v>1635</v>
      </c>
      <c r="C239" s="70" t="s">
        <v>1532</v>
      </c>
      <c r="D239" s="70" t="s">
        <v>825</v>
      </c>
      <c r="E239" s="126" t="s">
        <v>4666</v>
      </c>
      <c r="F239" s="70" t="s">
        <v>830</v>
      </c>
      <c r="G239" s="70" t="s">
        <v>140</v>
      </c>
      <c r="H239" s="72">
        <v>95642.969093000007</v>
      </c>
      <c r="I239" s="79">
        <v>17010</v>
      </c>
      <c r="J239" s="126" t="s">
        <v>4666</v>
      </c>
      <c r="K239" s="72">
        <v>59007.188017942994</v>
      </c>
      <c r="L239" s="73">
        <v>3.3082910117069083E-5</v>
      </c>
      <c r="M239" s="73">
        <f t="shared" si="4"/>
        <v>3.3652091873095924E-3</v>
      </c>
      <c r="N239" s="73">
        <f>K239/'סכום נכסי הקרן'!$C$41</f>
        <v>4.8964270666889689E-4</v>
      </c>
    </row>
    <row r="240" spans="1:14">
      <c r="A240" s="69" t="s">
        <v>1636</v>
      </c>
      <c r="B240" s="54" t="s">
        <v>1637</v>
      </c>
      <c r="C240" s="70" t="s">
        <v>29</v>
      </c>
      <c r="D240" s="70" t="s">
        <v>825</v>
      </c>
      <c r="E240" s="126" t="s">
        <v>4666</v>
      </c>
      <c r="F240" s="70" t="s">
        <v>4540</v>
      </c>
      <c r="G240" s="70" t="s">
        <v>142</v>
      </c>
      <c r="H240" s="72">
        <v>16407.371267000002</v>
      </c>
      <c r="I240" s="79">
        <v>73360</v>
      </c>
      <c r="J240" s="126" t="s">
        <v>4666</v>
      </c>
      <c r="K240" s="72">
        <v>48285.413037598002</v>
      </c>
      <c r="L240" s="73">
        <v>3.2680855604758428E-5</v>
      </c>
      <c r="M240" s="73">
        <f t="shared" si="4"/>
        <v>2.7537410445275384E-3</v>
      </c>
      <c r="N240" s="73">
        <f>K240/'סכום נכסי הקרן'!$C$41</f>
        <v>4.0067322518683407E-4</v>
      </c>
    </row>
    <row r="241" spans="1:14">
      <c r="A241" s="69" t="s">
        <v>1638</v>
      </c>
      <c r="B241" s="54" t="s">
        <v>1639</v>
      </c>
      <c r="C241" s="70" t="s">
        <v>1532</v>
      </c>
      <c r="D241" s="70" t="s">
        <v>825</v>
      </c>
      <c r="E241" s="126" t="s">
        <v>4666</v>
      </c>
      <c r="F241" s="70" t="s">
        <v>4544</v>
      </c>
      <c r="G241" s="70" t="s">
        <v>140</v>
      </c>
      <c r="H241" s="72">
        <v>38017.079764999995</v>
      </c>
      <c r="I241" s="79">
        <v>42651</v>
      </c>
      <c r="J241" s="126" t="s">
        <v>4666</v>
      </c>
      <c r="K241" s="72">
        <v>58810.588832698006</v>
      </c>
      <c r="L241" s="73">
        <v>4.0859323481185946E-5</v>
      </c>
      <c r="M241" s="73">
        <f t="shared" si="4"/>
        <v>3.3539970383049183E-3</v>
      </c>
      <c r="N241" s="73">
        <f>K241/'סכום נכסי הקרן'!$C$41</f>
        <v>4.8801132309639073E-4</v>
      </c>
    </row>
    <row r="242" spans="1:14">
      <c r="A242" s="69" t="s">
        <v>1640</v>
      </c>
      <c r="B242" s="54" t="s">
        <v>1641</v>
      </c>
      <c r="C242" s="70" t="s">
        <v>1510</v>
      </c>
      <c r="D242" s="70" t="s">
        <v>825</v>
      </c>
      <c r="E242" s="126" t="s">
        <v>4666</v>
      </c>
      <c r="F242" s="70" t="s">
        <v>973</v>
      </c>
      <c r="G242" s="70" t="s">
        <v>140</v>
      </c>
      <c r="H242" s="72">
        <v>112093.959957</v>
      </c>
      <c r="I242" s="79">
        <v>35396</v>
      </c>
      <c r="J242" s="126" t="s">
        <v>4666</v>
      </c>
      <c r="K242" s="72">
        <v>143907.67404717</v>
      </c>
      <c r="L242" s="73">
        <v>5.0501714332291902E-5</v>
      </c>
      <c r="M242" s="73">
        <f t="shared" si="4"/>
        <v>8.207125997609482E-3</v>
      </c>
      <c r="N242" s="73">
        <f>K242/'סכום נכסי הקרן'!$C$41</f>
        <v>1.1941484655980403E-3</v>
      </c>
    </row>
    <row r="243" spans="1:14">
      <c r="A243" s="69" t="s">
        <v>1642</v>
      </c>
      <c r="B243" s="54" t="s">
        <v>1643</v>
      </c>
      <c r="C243" s="70" t="s">
        <v>1510</v>
      </c>
      <c r="D243" s="70" t="s">
        <v>825</v>
      </c>
      <c r="E243" s="126" t="s">
        <v>4666</v>
      </c>
      <c r="F243" s="70" t="s">
        <v>4544</v>
      </c>
      <c r="G243" s="70" t="s">
        <v>140</v>
      </c>
      <c r="H243" s="72">
        <v>60026.968049999996</v>
      </c>
      <c r="I243" s="79">
        <v>37604</v>
      </c>
      <c r="J243" s="126" t="s">
        <v>4666</v>
      </c>
      <c r="K243" s="72">
        <v>81870.606444647012</v>
      </c>
      <c r="L243" s="73">
        <v>8.0765405461780209E-6</v>
      </c>
      <c r="M243" s="73">
        <f t="shared" si="4"/>
        <v>4.6691212754343767E-3</v>
      </c>
      <c r="N243" s="73">
        <f>K243/'סכום נכסי הקרן'!$C$41</f>
        <v>6.7936376368233611E-4</v>
      </c>
    </row>
    <row r="244" spans="1:14">
      <c r="A244" s="69" t="s">
        <v>1644</v>
      </c>
      <c r="B244" s="54" t="s">
        <v>1645</v>
      </c>
      <c r="C244" s="70" t="s">
        <v>1532</v>
      </c>
      <c r="D244" s="70" t="s">
        <v>825</v>
      </c>
      <c r="E244" s="126" t="s">
        <v>4666</v>
      </c>
      <c r="F244" s="70" t="s">
        <v>4356</v>
      </c>
      <c r="G244" s="70" t="s">
        <v>140</v>
      </c>
      <c r="H244" s="72">
        <v>176547.31663100005</v>
      </c>
      <c r="I244" s="79">
        <v>9325</v>
      </c>
      <c r="J244" s="126" t="s">
        <v>4666</v>
      </c>
      <c r="K244" s="72">
        <v>59711.436200401004</v>
      </c>
      <c r="L244" s="73">
        <v>1.0756477854801954E-4</v>
      </c>
      <c r="M244" s="73">
        <f t="shared" si="4"/>
        <v>3.4053728103080843E-3</v>
      </c>
      <c r="N244" s="73">
        <f>K244/'סכום נכסי הקרן'!$C$41</f>
        <v>4.9548657074390641E-4</v>
      </c>
    </row>
    <row r="245" spans="1:14">
      <c r="A245" s="69" t="s">
        <v>1646</v>
      </c>
      <c r="B245" s="54" t="s">
        <v>1647</v>
      </c>
      <c r="C245" s="70" t="s">
        <v>1510</v>
      </c>
      <c r="D245" s="70" t="s">
        <v>825</v>
      </c>
      <c r="E245" s="126" t="s">
        <v>4666</v>
      </c>
      <c r="F245" s="70" t="s">
        <v>973</v>
      </c>
      <c r="G245" s="70" t="s">
        <v>140</v>
      </c>
      <c r="H245" s="72">
        <v>23210.427646</v>
      </c>
      <c r="I245" s="79">
        <v>48688</v>
      </c>
      <c r="J245" s="126" t="s">
        <v>4666</v>
      </c>
      <c r="K245" s="72">
        <v>40987.613555554992</v>
      </c>
      <c r="L245" s="73">
        <v>5.3030627853997944E-5</v>
      </c>
      <c r="M245" s="73">
        <f t="shared" si="4"/>
        <v>2.3375439219558525E-3</v>
      </c>
      <c r="N245" s="73">
        <f>K245/'סכום נכסי הקרן'!$C$41</f>
        <v>3.4011595392646093E-4</v>
      </c>
    </row>
    <row r="246" spans="1:14">
      <c r="A246" s="69" t="s">
        <v>1648</v>
      </c>
      <c r="B246" s="54" t="s">
        <v>1649</v>
      </c>
      <c r="C246" s="70" t="s">
        <v>1510</v>
      </c>
      <c r="D246" s="70" t="s">
        <v>825</v>
      </c>
      <c r="E246" s="126" t="s">
        <v>4666</v>
      </c>
      <c r="F246" s="70" t="s">
        <v>1517</v>
      </c>
      <c r="G246" s="70" t="s">
        <v>140</v>
      </c>
      <c r="H246" s="72">
        <v>21209.528711000003</v>
      </c>
      <c r="I246" s="79">
        <v>49522</v>
      </c>
      <c r="J246" s="126" t="s">
        <v>4666</v>
      </c>
      <c r="K246" s="72">
        <v>38095.769445563012</v>
      </c>
      <c r="L246" s="73">
        <v>8.5868537291497987E-6</v>
      </c>
      <c r="M246" s="73">
        <f t="shared" si="4"/>
        <v>2.1726206186414676E-3</v>
      </c>
      <c r="N246" s="73">
        <f>K246/'סכום נכסי הקרן'!$C$41</f>
        <v>3.1611937952860262E-4</v>
      </c>
    </row>
    <row r="247" spans="1:14">
      <c r="A247" s="69" t="s">
        <v>1559</v>
      </c>
      <c r="B247" s="54" t="s">
        <v>1560</v>
      </c>
      <c r="C247" s="70" t="s">
        <v>1532</v>
      </c>
      <c r="D247" s="70" t="s">
        <v>825</v>
      </c>
      <c r="E247" s="126" t="s">
        <v>4666</v>
      </c>
      <c r="F247" s="70" t="s">
        <v>675</v>
      </c>
      <c r="G247" s="70" t="s">
        <v>140</v>
      </c>
      <c r="H247" s="72">
        <v>418665.07939100004</v>
      </c>
      <c r="I247" s="79">
        <v>7579</v>
      </c>
      <c r="J247" s="126" t="s">
        <v>4666</v>
      </c>
      <c r="K247" s="72">
        <v>115086.98183222103</v>
      </c>
      <c r="L247" s="73">
        <v>6.936814636514561E-3</v>
      </c>
      <c r="M247" s="73">
        <f t="shared" si="4"/>
        <v>6.5634676318375674E-3</v>
      </c>
      <c r="N247" s="73">
        <f>K247/'סכום נכסי הקרן'!$C$41</f>
        <v>9.5499384362371961E-4</v>
      </c>
    </row>
    <row r="248" spans="1:14">
      <c r="A248" s="69" t="s">
        <v>1650</v>
      </c>
      <c r="B248" s="54" t="s">
        <v>1651</v>
      </c>
      <c r="C248" s="70" t="s">
        <v>1510</v>
      </c>
      <c r="D248" s="70" t="s">
        <v>825</v>
      </c>
      <c r="E248" s="126" t="s">
        <v>4666</v>
      </c>
      <c r="F248" s="70" t="s">
        <v>4544</v>
      </c>
      <c r="G248" s="70" t="s">
        <v>140</v>
      </c>
      <c r="H248" s="72">
        <v>86493.934295999992</v>
      </c>
      <c r="I248" s="79">
        <v>29488</v>
      </c>
      <c r="J248" s="126" t="s">
        <v>4666</v>
      </c>
      <c r="K248" s="72">
        <v>92507.836789058987</v>
      </c>
      <c r="L248" s="73">
        <v>2.7432265872502377E-4</v>
      </c>
      <c r="M248" s="73">
        <f t="shared" si="4"/>
        <v>5.2757677957135417E-3</v>
      </c>
      <c r="N248" s="73">
        <f>K248/'סכום נכסי הקרן'!$C$41</f>
        <v>7.6763169225596355E-4</v>
      </c>
    </row>
    <row r="249" spans="1:14">
      <c r="A249" s="69" t="s">
        <v>1652</v>
      </c>
      <c r="B249" s="54" t="s">
        <v>1653</v>
      </c>
      <c r="C249" s="70" t="s">
        <v>1510</v>
      </c>
      <c r="D249" s="70" t="s">
        <v>825</v>
      </c>
      <c r="E249" s="126" t="s">
        <v>4666</v>
      </c>
      <c r="F249" s="70" t="s">
        <v>4356</v>
      </c>
      <c r="G249" s="70" t="s">
        <v>140</v>
      </c>
      <c r="H249" s="72">
        <v>961043.71440000029</v>
      </c>
      <c r="I249" s="79">
        <v>521</v>
      </c>
      <c r="J249" s="126" t="s">
        <v>4666</v>
      </c>
      <c r="K249" s="72">
        <v>18160.525926591003</v>
      </c>
      <c r="L249" s="73">
        <v>2.656222274332667E-3</v>
      </c>
      <c r="M249" s="73">
        <f t="shared" si="4"/>
        <v>1.0357037972383036E-3</v>
      </c>
      <c r="N249" s="73">
        <f>K249/'סכום נכסי הקרן'!$C$41</f>
        <v>1.5069637052561718E-4</v>
      </c>
    </row>
    <row r="250" spans="1:14">
      <c r="A250" s="69" t="s">
        <v>1654</v>
      </c>
      <c r="B250" s="54" t="s">
        <v>1655</v>
      </c>
      <c r="C250" s="70" t="s">
        <v>1532</v>
      </c>
      <c r="D250" s="70" t="s">
        <v>825</v>
      </c>
      <c r="E250" s="126" t="s">
        <v>4666</v>
      </c>
      <c r="F250" s="70" t="s">
        <v>4372</v>
      </c>
      <c r="G250" s="70" t="s">
        <v>140</v>
      </c>
      <c r="H250" s="72">
        <v>123255.37439599997</v>
      </c>
      <c r="I250" s="79">
        <v>13330</v>
      </c>
      <c r="J250" s="126" t="s">
        <v>4666</v>
      </c>
      <c r="K250" s="72">
        <v>59591.397483140987</v>
      </c>
      <c r="L250" s="73">
        <v>1.3341318767954517E-4</v>
      </c>
      <c r="M250" s="73">
        <f t="shared" si="4"/>
        <v>3.3985269427498229E-3</v>
      </c>
      <c r="N250" s="73">
        <f>K250/'סכום נכסי הקרן'!$C$41</f>
        <v>4.944904873107087E-4</v>
      </c>
    </row>
    <row r="251" spans="1:14">
      <c r="A251" s="69" t="s">
        <v>1656</v>
      </c>
      <c r="B251" s="54" t="s">
        <v>1657</v>
      </c>
      <c r="C251" s="70" t="s">
        <v>29</v>
      </c>
      <c r="D251" s="70" t="s">
        <v>825</v>
      </c>
      <c r="E251" s="126" t="s">
        <v>4666</v>
      </c>
      <c r="F251" s="70" t="s">
        <v>4540</v>
      </c>
      <c r="G251" s="70" t="s">
        <v>142</v>
      </c>
      <c r="H251" s="72">
        <v>132059.32970999999</v>
      </c>
      <c r="I251" s="79">
        <v>5052</v>
      </c>
      <c r="J251" s="126" t="s">
        <v>4666</v>
      </c>
      <c r="K251" s="72">
        <v>26763.940340904002</v>
      </c>
      <c r="L251" s="73">
        <v>8.7558193216970379E-4</v>
      </c>
      <c r="M251" s="73">
        <f t="shared" si="4"/>
        <v>1.5263607866965038E-3</v>
      </c>
      <c r="N251" s="73">
        <f>K251/'סכום נכסי הקרן'!$C$41</f>
        <v>2.2208765795889474E-4</v>
      </c>
    </row>
    <row r="252" spans="1:14">
      <c r="A252" s="69" t="s">
        <v>1658</v>
      </c>
      <c r="B252" s="54" t="s">
        <v>1659</v>
      </c>
      <c r="C252" s="70" t="s">
        <v>1532</v>
      </c>
      <c r="D252" s="70" t="s">
        <v>825</v>
      </c>
      <c r="E252" s="126" t="s">
        <v>4666</v>
      </c>
      <c r="F252" s="70" t="s">
        <v>4548</v>
      </c>
      <c r="G252" s="70" t="s">
        <v>140</v>
      </c>
      <c r="H252" s="72">
        <v>310139.33492499997</v>
      </c>
      <c r="I252" s="79">
        <v>3566</v>
      </c>
      <c r="J252" s="126" t="s">
        <v>4666</v>
      </c>
      <c r="K252" s="72">
        <v>40113.055614785997</v>
      </c>
      <c r="L252" s="73">
        <v>9.8153801622873765E-4</v>
      </c>
      <c r="M252" s="73">
        <f t="shared" si="4"/>
        <v>2.2876674490045325E-3</v>
      </c>
      <c r="N252" s="73">
        <f>K252/'סכום נכסי הקרן'!$C$41</f>
        <v>3.3285885641612552E-4</v>
      </c>
    </row>
    <row r="253" spans="1:14">
      <c r="A253" s="69" t="s">
        <v>1660</v>
      </c>
      <c r="B253" s="54" t="s">
        <v>1661</v>
      </c>
      <c r="C253" s="70" t="s">
        <v>29</v>
      </c>
      <c r="D253" s="70" t="s">
        <v>825</v>
      </c>
      <c r="E253" s="126" t="s">
        <v>4666</v>
      </c>
      <c r="F253" s="70" t="s">
        <v>4548</v>
      </c>
      <c r="G253" s="70" t="s">
        <v>140</v>
      </c>
      <c r="H253" s="72">
        <v>14646.580203999998</v>
      </c>
      <c r="I253" s="79">
        <v>149800</v>
      </c>
      <c r="J253" s="126" t="s">
        <v>4666</v>
      </c>
      <c r="K253" s="72">
        <v>79578.47330815102</v>
      </c>
      <c r="L253" s="73">
        <v>6.1336322057492691E-5</v>
      </c>
      <c r="M253" s="73">
        <f t="shared" si="4"/>
        <v>4.5383997862638113E-3</v>
      </c>
      <c r="N253" s="73">
        <f>K253/'סכום נכסי הקרן'!$C$41</f>
        <v>6.6034360172074439E-4</v>
      </c>
    </row>
    <row r="254" spans="1:14">
      <c r="A254" s="69" t="s">
        <v>1662</v>
      </c>
      <c r="B254" s="54" t="s">
        <v>1663</v>
      </c>
      <c r="C254" s="70" t="s">
        <v>1532</v>
      </c>
      <c r="D254" s="70" t="s">
        <v>825</v>
      </c>
      <c r="E254" s="126" t="s">
        <v>4666</v>
      </c>
      <c r="F254" s="70" t="s">
        <v>4544</v>
      </c>
      <c r="G254" s="70" t="s">
        <v>140</v>
      </c>
      <c r="H254" s="72">
        <v>200217.4405</v>
      </c>
      <c r="I254" s="79">
        <v>2744</v>
      </c>
      <c r="J254" s="126" t="s">
        <v>4666</v>
      </c>
      <c r="K254" s="72">
        <v>19926.616739669</v>
      </c>
      <c r="L254" s="73">
        <v>8.0489493532543105E-4</v>
      </c>
      <c r="M254" s="73">
        <f t="shared" si="4"/>
        <v>1.1364248319025196E-3</v>
      </c>
      <c r="N254" s="73">
        <f>K254/'סכום נכסי הקרן'!$C$41</f>
        <v>1.6535142383328585E-4</v>
      </c>
    </row>
    <row r="255" spans="1:14">
      <c r="A255" s="69" t="s">
        <v>1664</v>
      </c>
      <c r="B255" s="54" t="s">
        <v>1665</v>
      </c>
      <c r="C255" s="70" t="s">
        <v>1510</v>
      </c>
      <c r="D255" s="70" t="s">
        <v>825</v>
      </c>
      <c r="E255" s="126" t="s">
        <v>4666</v>
      </c>
      <c r="F255" s="70" t="s">
        <v>1517</v>
      </c>
      <c r="G255" s="70" t="s">
        <v>140</v>
      </c>
      <c r="H255" s="72">
        <v>202046.62703499998</v>
      </c>
      <c r="I255" s="79">
        <v>9360</v>
      </c>
      <c r="J255" s="126" t="s">
        <v>4666</v>
      </c>
      <c r="K255" s="72">
        <v>68592.243682191998</v>
      </c>
      <c r="L255" s="73">
        <v>3.5564558378943004E-3</v>
      </c>
      <c r="M255" s="73">
        <f t="shared" si="4"/>
        <v>3.9118496639307838E-3</v>
      </c>
      <c r="N255" s="73">
        <f>K255/'סכום נכסי הקרן'!$C$41</f>
        <v>5.6917967083651314E-4</v>
      </c>
    </row>
    <row r="256" spans="1:14">
      <c r="A256" s="69" t="s">
        <v>1666</v>
      </c>
      <c r="B256" s="54" t="s">
        <v>1667</v>
      </c>
      <c r="C256" s="70" t="s">
        <v>1532</v>
      </c>
      <c r="D256" s="70" t="s">
        <v>825</v>
      </c>
      <c r="E256" s="126" t="s">
        <v>4666</v>
      </c>
      <c r="F256" s="70" t="s">
        <v>1517</v>
      </c>
      <c r="G256" s="70" t="s">
        <v>140</v>
      </c>
      <c r="H256" s="72">
        <v>286128.54770499998</v>
      </c>
      <c r="I256" s="79">
        <v>10400</v>
      </c>
      <c r="J256" s="72">
        <v>392.43651621399988</v>
      </c>
      <c r="K256" s="72">
        <v>108322.41373892398</v>
      </c>
      <c r="L256" s="73">
        <v>5.5168857862400905E-5</v>
      </c>
      <c r="M256" s="73">
        <f t="shared" si="4"/>
        <v>6.1776809597320877E-3</v>
      </c>
      <c r="N256" s="73">
        <f>K256/'סכום נכסי הקרן'!$C$41</f>
        <v>8.9886133601056501E-4</v>
      </c>
    </row>
    <row r="257" spans="1:14">
      <c r="A257" s="69" t="s">
        <v>1668</v>
      </c>
      <c r="B257" s="54" t="s">
        <v>1669</v>
      </c>
      <c r="C257" s="70" t="s">
        <v>1510</v>
      </c>
      <c r="D257" s="70" t="s">
        <v>825</v>
      </c>
      <c r="E257" s="126" t="s">
        <v>4666</v>
      </c>
      <c r="F257" s="70" t="s">
        <v>4546</v>
      </c>
      <c r="G257" s="70" t="s">
        <v>140</v>
      </c>
      <c r="H257" s="72">
        <v>500543.60125000001</v>
      </c>
      <c r="I257" s="79">
        <v>254</v>
      </c>
      <c r="J257" s="126" t="s">
        <v>4666</v>
      </c>
      <c r="K257" s="72">
        <v>4611.2979700020005</v>
      </c>
      <c r="L257" s="73">
        <v>2.9955626699440991E-3</v>
      </c>
      <c r="M257" s="73">
        <f t="shared" si="4"/>
        <v>2.6298460942341593E-4</v>
      </c>
      <c r="N257" s="73">
        <f>K257/'סכום נכסי הקרן'!$C$41</f>
        <v>3.8264633430794692E-5</v>
      </c>
    </row>
    <row r="258" spans="1:14">
      <c r="A258" s="69" t="s">
        <v>1670</v>
      </c>
      <c r="B258" s="54" t="s">
        <v>1671</v>
      </c>
      <c r="C258" s="70" t="s">
        <v>1510</v>
      </c>
      <c r="D258" s="70" t="s">
        <v>825</v>
      </c>
      <c r="E258" s="126" t="s">
        <v>4666</v>
      </c>
      <c r="F258" s="70" t="s">
        <v>4356</v>
      </c>
      <c r="G258" s="70" t="s">
        <v>140</v>
      </c>
      <c r="H258" s="72">
        <v>304</v>
      </c>
      <c r="I258" s="79">
        <v>1473</v>
      </c>
      <c r="J258" s="126" t="s">
        <v>4666</v>
      </c>
      <c r="K258" s="72">
        <v>16.241400000000002</v>
      </c>
      <c r="L258" s="73">
        <v>0</v>
      </c>
      <c r="M258" s="73">
        <f t="shared" si="4"/>
        <v>9.2625509417853017E-7</v>
      </c>
      <c r="N258" s="73">
        <f>K258/'סכום נכסי הקרן'!$C$41</f>
        <v>1.3477142909562171E-7</v>
      </c>
    </row>
    <row r="259" spans="1:14">
      <c r="A259" s="69" t="s">
        <v>1672</v>
      </c>
      <c r="B259" s="54" t="s">
        <v>1673</v>
      </c>
      <c r="C259" s="70" t="s">
        <v>1532</v>
      </c>
      <c r="D259" s="70" t="s">
        <v>825</v>
      </c>
      <c r="E259" s="126" t="s">
        <v>4666</v>
      </c>
      <c r="F259" s="70" t="s">
        <v>4544</v>
      </c>
      <c r="G259" s="70" t="s">
        <v>140</v>
      </c>
      <c r="H259" s="72">
        <v>62027.866985000008</v>
      </c>
      <c r="I259" s="79">
        <v>26035</v>
      </c>
      <c r="J259" s="126" t="s">
        <v>4666</v>
      </c>
      <c r="K259" s="72">
        <v>58572.260399939012</v>
      </c>
      <c r="L259" s="73">
        <v>3.9195525435716787E-5</v>
      </c>
      <c r="M259" s="73">
        <f t="shared" si="4"/>
        <v>3.3404050496259495E-3</v>
      </c>
      <c r="N259" s="73">
        <f>K259/'סכום נכסי הקרן'!$C$41</f>
        <v>4.8603366947804199E-4</v>
      </c>
    </row>
    <row r="260" spans="1:14">
      <c r="A260" s="129" t="s">
        <v>4666</v>
      </c>
      <c r="B260" s="129" t="s">
        <v>4666</v>
      </c>
      <c r="C260" s="129" t="s">
        <v>4666</v>
      </c>
      <c r="D260" s="128" t="s">
        <v>4666</v>
      </c>
      <c r="E260" s="128" t="s">
        <v>4666</v>
      </c>
      <c r="F260" s="128" t="s">
        <v>4666</v>
      </c>
      <c r="G260" s="128" t="s">
        <v>4666</v>
      </c>
      <c r="H260" s="128" t="s">
        <v>4666</v>
      </c>
      <c r="I260" s="128" t="s">
        <v>4666</v>
      </c>
      <c r="J260" s="128" t="s">
        <v>4666</v>
      </c>
      <c r="K260" s="128" t="s">
        <v>4666</v>
      </c>
      <c r="L260" s="128" t="s">
        <v>4666</v>
      </c>
      <c r="M260" s="128" t="s">
        <v>4666</v>
      </c>
      <c r="N260" s="128" t="s">
        <v>4666</v>
      </c>
    </row>
    <row r="261" spans="1:14">
      <c r="A261" s="83" t="s">
        <v>221</v>
      </c>
      <c r="B261" s="129" t="s">
        <v>4666</v>
      </c>
      <c r="C261" s="129" t="s">
        <v>4666</v>
      </c>
      <c r="D261" s="128" t="s">
        <v>4666</v>
      </c>
      <c r="E261" s="128" t="s">
        <v>4666</v>
      </c>
      <c r="F261" s="128" t="s">
        <v>4666</v>
      </c>
      <c r="G261" s="128" t="s">
        <v>4666</v>
      </c>
      <c r="H261" s="128" t="s">
        <v>4666</v>
      </c>
      <c r="I261" s="128" t="s">
        <v>4666</v>
      </c>
      <c r="J261" s="128" t="s">
        <v>4666</v>
      </c>
      <c r="K261" s="128" t="s">
        <v>4666</v>
      </c>
      <c r="L261" s="128" t="s">
        <v>4666</v>
      </c>
      <c r="M261" s="128" t="s">
        <v>4666</v>
      </c>
      <c r="N261" s="128" t="s">
        <v>4666</v>
      </c>
    </row>
    <row r="262" spans="1:14">
      <c r="A262" s="83" t="s">
        <v>120</v>
      </c>
      <c r="B262" s="129" t="s">
        <v>4666</v>
      </c>
      <c r="C262" s="129" t="s">
        <v>4666</v>
      </c>
      <c r="D262" s="128" t="s">
        <v>4666</v>
      </c>
      <c r="E262" s="128" t="s">
        <v>4666</v>
      </c>
      <c r="F262" s="128" t="s">
        <v>4666</v>
      </c>
      <c r="G262" s="128" t="s">
        <v>4666</v>
      </c>
      <c r="H262" s="128" t="s">
        <v>4666</v>
      </c>
      <c r="I262" s="128" t="s">
        <v>4666</v>
      </c>
      <c r="J262" s="128" t="s">
        <v>4666</v>
      </c>
      <c r="K262" s="128" t="s">
        <v>4666</v>
      </c>
      <c r="L262" s="128" t="s">
        <v>4666</v>
      </c>
      <c r="M262" s="128" t="s">
        <v>4666</v>
      </c>
      <c r="N262" s="128" t="s">
        <v>4666</v>
      </c>
    </row>
    <row r="263" spans="1:14">
      <c r="A263" s="83" t="s">
        <v>204</v>
      </c>
      <c r="B263" s="129" t="s">
        <v>4666</v>
      </c>
      <c r="C263" s="129" t="s">
        <v>4666</v>
      </c>
      <c r="D263" s="128" t="s">
        <v>4666</v>
      </c>
      <c r="E263" s="128" t="s">
        <v>4666</v>
      </c>
      <c r="F263" s="128" t="s">
        <v>4666</v>
      </c>
      <c r="G263" s="128" t="s">
        <v>4666</v>
      </c>
      <c r="H263" s="128" t="s">
        <v>4666</v>
      </c>
      <c r="I263" s="128" t="s">
        <v>4666</v>
      </c>
      <c r="J263" s="128" t="s">
        <v>4666</v>
      </c>
      <c r="K263" s="128" t="s">
        <v>4666</v>
      </c>
      <c r="L263" s="128" t="s">
        <v>4666</v>
      </c>
      <c r="M263" s="128" t="s">
        <v>4666</v>
      </c>
      <c r="N263" s="128" t="s">
        <v>4666</v>
      </c>
    </row>
    <row r="264" spans="1:14">
      <c r="A264" s="83" t="s">
        <v>212</v>
      </c>
      <c r="B264" s="129" t="s">
        <v>4666</v>
      </c>
      <c r="C264" s="129" t="s">
        <v>4666</v>
      </c>
      <c r="D264" s="128" t="s">
        <v>4666</v>
      </c>
      <c r="E264" s="128" t="s">
        <v>4666</v>
      </c>
      <c r="F264" s="128" t="s">
        <v>4666</v>
      </c>
      <c r="G264" s="128" t="s">
        <v>4666</v>
      </c>
      <c r="H264" s="128" t="s">
        <v>4666</v>
      </c>
      <c r="I264" s="128" t="s">
        <v>4666</v>
      </c>
      <c r="J264" s="128" t="s">
        <v>4666</v>
      </c>
      <c r="K264" s="128" t="s">
        <v>4666</v>
      </c>
      <c r="L264" s="128" t="s">
        <v>4666</v>
      </c>
      <c r="M264" s="128" t="s">
        <v>4666</v>
      </c>
      <c r="N264" s="128" t="s">
        <v>4666</v>
      </c>
    </row>
    <row r="265" spans="1:14">
      <c r="A265" s="83" t="s">
        <v>218</v>
      </c>
      <c r="B265" s="129" t="s">
        <v>4666</v>
      </c>
      <c r="C265" s="129" t="s">
        <v>4666</v>
      </c>
      <c r="D265" s="128" t="s">
        <v>4666</v>
      </c>
      <c r="E265" s="128" t="s">
        <v>4666</v>
      </c>
      <c r="F265" s="128" t="s">
        <v>4666</v>
      </c>
      <c r="G265" s="128" t="s">
        <v>4666</v>
      </c>
      <c r="H265" s="128" t="s">
        <v>4666</v>
      </c>
      <c r="I265" s="128" t="s">
        <v>4666</v>
      </c>
      <c r="J265" s="128" t="s">
        <v>4666</v>
      </c>
      <c r="K265" s="128" t="s">
        <v>4666</v>
      </c>
      <c r="L265" s="128" t="s">
        <v>4666</v>
      </c>
      <c r="M265" s="128" t="s">
        <v>4666</v>
      </c>
      <c r="N265" s="128" t="s">
        <v>4666</v>
      </c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A303" s="1"/>
      <c r="B303" s="1"/>
      <c r="C303" s="1"/>
      <c r="D303" s="1"/>
      <c r="E303" s="1"/>
      <c r="F303" s="1"/>
    </row>
    <row r="304" spans="1:6" hidden="1">
      <c r="A304" s="1"/>
      <c r="B304" s="1"/>
      <c r="C304" s="1"/>
      <c r="D304" s="1"/>
      <c r="E304" s="1"/>
      <c r="F304" s="1"/>
    </row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pans="1:6" hidden="1">
      <c r="A337" s="1"/>
      <c r="B337" s="1"/>
      <c r="C337" s="1"/>
      <c r="D337" s="1"/>
      <c r="E337" s="1"/>
      <c r="F337" s="1"/>
    </row>
    <row r="338" spans="1:6" hidden="1">
      <c r="A338" s="1"/>
      <c r="B338" s="1"/>
      <c r="C338" s="1"/>
      <c r="D338" s="1"/>
      <c r="E338" s="1"/>
      <c r="F338" s="1"/>
    </row>
    <row r="339" spans="1:6" hidden="1">
      <c r="A339" s="1"/>
      <c r="B339" s="1"/>
      <c r="C339" s="1"/>
      <c r="D339" s="1"/>
      <c r="E339" s="1"/>
      <c r="F339" s="1"/>
    </row>
    <row r="340" spans="1:6" hidden="1">
      <c r="A340" s="1"/>
      <c r="B340" s="1"/>
      <c r="C340" s="1"/>
      <c r="D340" s="1"/>
      <c r="E340" s="1"/>
      <c r="F340" s="1"/>
    </row>
    <row r="341" spans="1:6" hidden="1">
      <c r="A341" s="1"/>
      <c r="B341" s="1"/>
      <c r="C341" s="1"/>
      <c r="D341" s="1"/>
      <c r="E341" s="1"/>
      <c r="F341" s="1"/>
    </row>
    <row r="342" spans="1:6" hidden="1">
      <c r="A342" s="1"/>
      <c r="B342" s="1"/>
      <c r="C342" s="1"/>
      <c r="D342" s="1"/>
      <c r="E342" s="1"/>
      <c r="F342" s="1"/>
    </row>
    <row r="343" spans="1:6" hidden="1">
      <c r="A343" s="1"/>
      <c r="B343" s="1"/>
      <c r="C343" s="1"/>
      <c r="D343" s="1"/>
      <c r="E343" s="1"/>
      <c r="F343" s="1"/>
    </row>
    <row r="344" spans="1:6" hidden="1">
      <c r="A344" s="1"/>
      <c r="B344" s="1"/>
      <c r="C344" s="1"/>
      <c r="D344" s="1"/>
      <c r="E344" s="1"/>
      <c r="F344" s="1"/>
    </row>
    <row r="345" spans="1:6" hidden="1">
      <c r="A345" s="1"/>
      <c r="B345" s="1"/>
      <c r="C345" s="1"/>
      <c r="D345" s="1"/>
      <c r="E345" s="1"/>
      <c r="F345" s="1"/>
    </row>
    <row r="346" spans="1:6" hidden="1">
      <c r="A346" s="1"/>
      <c r="B346" s="1"/>
      <c r="C346" s="1"/>
      <c r="D346" s="1"/>
      <c r="E346" s="1"/>
      <c r="F346" s="1"/>
    </row>
    <row r="347" spans="1:6" hidden="1">
      <c r="A347" s="1"/>
      <c r="B347" s="1"/>
      <c r="C347" s="1"/>
      <c r="D347" s="1"/>
      <c r="E347" s="1"/>
      <c r="F347" s="1"/>
    </row>
    <row r="348" spans="1:6" hidden="1">
      <c r="A348" s="1"/>
      <c r="B348" s="1"/>
      <c r="C348" s="1"/>
      <c r="D348" s="1"/>
      <c r="E348" s="1"/>
      <c r="F348" s="1"/>
    </row>
    <row r="349" spans="1:6" hidden="1">
      <c r="A349" s="1"/>
      <c r="B349" s="1"/>
      <c r="C349" s="1"/>
      <c r="D349" s="1"/>
      <c r="E349" s="1"/>
      <c r="F349" s="1"/>
    </row>
    <row r="350" spans="1:6" hidden="1">
      <c r="A350" s="1"/>
      <c r="B350" s="1"/>
      <c r="C350" s="1"/>
      <c r="D350" s="1"/>
      <c r="E350" s="1"/>
      <c r="F350" s="1"/>
    </row>
    <row r="351" spans="1:6" hidden="1">
      <c r="D351" s="1"/>
      <c r="E351" s="1"/>
      <c r="F351" s="1"/>
    </row>
    <row r="352" spans="1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8:N259">
    <sortCondition ref="A218:A259"/>
  </sortState>
  <mergeCells count="1">
    <mergeCell ref="A5:N5"/>
  </mergeCells>
  <phoneticPr fontId="4" type="noConversion"/>
  <dataValidations count="3">
    <dataValidation allowBlank="1" showInputMessage="1" showErrorMessage="1" sqref="A32 J7 A34:H34 A263 A265" xr:uid="{00000000-0002-0000-0500-000000000000}"/>
    <dataValidation type="list" allowBlank="1" showInputMessage="1" showErrorMessage="1" sqref="D10:D33 D35:D353 E260" xr:uid="{00000000-0002-0000-0500-000001000000}">
      <formula1>#REF!</formula1>
    </dataValidation>
    <dataValidation type="list" allowBlank="1" showInputMessage="1" showErrorMessage="1" sqref="G35:G353 F10:G33 F35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41.710937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bestFit="1" customWidth="1"/>
    <col min="8" max="8" width="11.85546875" style="1" bestFit="1" customWidth="1"/>
    <col min="9" max="9" width="32.28515625" style="1" customWidth="1"/>
    <col min="10" max="10" width="14.28515625" style="1" bestFit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154</v>
      </c>
      <c r="B1" s="36" t="s" vm="1">
        <v>231</v>
      </c>
    </row>
    <row r="2" spans="1:13">
      <c r="A2" s="36" t="s">
        <v>153</v>
      </c>
      <c r="B2" s="36" t="s">
        <v>232</v>
      </c>
    </row>
    <row r="3" spans="1:13">
      <c r="A3" s="36" t="s">
        <v>155</v>
      </c>
      <c r="B3" s="36" t="s">
        <v>233</v>
      </c>
    </row>
    <row r="4" spans="1:13">
      <c r="A4" s="36" t="s">
        <v>156</v>
      </c>
      <c r="B4" s="36" t="s">
        <v>234</v>
      </c>
    </row>
    <row r="5" spans="1:13" ht="18.75">
      <c r="A5" s="157" t="s">
        <v>229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</row>
    <row r="6" spans="1:13" s="3" customFormat="1">
      <c r="A6" s="37" t="s">
        <v>123</v>
      </c>
      <c r="B6" s="38" t="s">
        <v>50</v>
      </c>
      <c r="C6" s="38" t="s">
        <v>127</v>
      </c>
      <c r="D6" s="38" t="s">
        <v>125</v>
      </c>
      <c r="E6" s="38" t="s">
        <v>73</v>
      </c>
      <c r="F6" s="38" t="s">
        <v>111</v>
      </c>
      <c r="G6" s="38" t="s">
        <v>206</v>
      </c>
      <c r="H6" s="38" t="s">
        <v>205</v>
      </c>
      <c r="I6" s="38" t="s">
        <v>220</v>
      </c>
      <c r="J6" s="38" t="s">
        <v>68</v>
      </c>
      <c r="K6" s="38" t="s">
        <v>65</v>
      </c>
      <c r="L6" s="38" t="s">
        <v>157</v>
      </c>
      <c r="M6" s="41" t="s">
        <v>159</v>
      </c>
    </row>
    <row r="7" spans="1:13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26" t="s">
        <v>213</v>
      </c>
      <c r="H7" s="122" t="s">
        <v>4666</v>
      </c>
      <c r="I7" s="12" t="s">
        <v>209</v>
      </c>
      <c r="J7" s="12" t="s">
        <v>209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223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124" t="s">
        <v>4666</v>
      </c>
      <c r="H9" s="124" t="s">
        <v>4666</v>
      </c>
      <c r="I9" s="61">
        <v>42.319267657999987</v>
      </c>
      <c r="J9" s="61">
        <v>16793060.657793567</v>
      </c>
      <c r="K9" s="124" t="s">
        <v>4666</v>
      </c>
      <c r="L9" s="62">
        <f>IFERROR(J9/$J$9,0)</f>
        <v>1</v>
      </c>
      <c r="M9" s="62">
        <f>J9/'סכום נכסי הקרן'!$C$41</f>
        <v>0.13934911914861403</v>
      </c>
    </row>
    <row r="10" spans="1:13">
      <c r="A10" s="63" t="s">
        <v>198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125" t="s">
        <v>4666</v>
      </c>
      <c r="I10" s="125" t="s">
        <v>4666</v>
      </c>
      <c r="J10" s="66">
        <v>3786713.3366281977</v>
      </c>
      <c r="K10" s="125" t="s">
        <v>4666</v>
      </c>
      <c r="L10" s="67">
        <f t="shared" ref="L10:L73" si="0">IFERROR(J10/$J$9,0)</f>
        <v>0.22549274452068421</v>
      </c>
      <c r="M10" s="67">
        <f>J10/'סכום נכסי הקרן'!$C$41</f>
        <v>3.1422215323360807E-2</v>
      </c>
    </row>
    <row r="11" spans="1:13">
      <c r="A11" s="68" t="s">
        <v>224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125" t="s">
        <v>4666</v>
      </c>
      <c r="I11" s="125" t="s">
        <v>4666</v>
      </c>
      <c r="J11" s="66">
        <v>3104792.6778896619</v>
      </c>
      <c r="K11" s="125" t="s">
        <v>4666</v>
      </c>
      <c r="L11" s="67">
        <f t="shared" si="0"/>
        <v>0.18488545603202741</v>
      </c>
      <c r="M11" s="67">
        <f>J11/'סכום נכסי הקרן'!$C$41</f>
        <v>2.5763625441452827E-2</v>
      </c>
    </row>
    <row r="12" spans="1:13">
      <c r="A12" s="69" t="s">
        <v>1674</v>
      </c>
      <c r="B12" s="54" t="s">
        <v>1675</v>
      </c>
      <c r="C12" s="70" t="s">
        <v>128</v>
      </c>
      <c r="D12" s="54" t="s">
        <v>1676</v>
      </c>
      <c r="E12" s="70" t="s">
        <v>1677</v>
      </c>
      <c r="F12" s="70" t="s">
        <v>141</v>
      </c>
      <c r="G12" s="72">
        <v>1662993</v>
      </c>
      <c r="H12" s="79">
        <v>1859</v>
      </c>
      <c r="I12" s="126" t="s">
        <v>4666</v>
      </c>
      <c r="J12" s="72">
        <v>30915.039869999993</v>
      </c>
      <c r="K12" s="73">
        <v>0.29024302850938549</v>
      </c>
      <c r="L12" s="73">
        <f t="shared" si="0"/>
        <v>1.8409413566699941E-3</v>
      </c>
      <c r="M12" s="73">
        <f>J12/'סכום נכסי הקרן'!$C$41</f>
        <v>2.5653355645621816E-4</v>
      </c>
    </row>
    <row r="13" spans="1:13">
      <c r="A13" s="69" t="s">
        <v>1678</v>
      </c>
      <c r="B13" s="54" t="s">
        <v>1679</v>
      </c>
      <c r="C13" s="70" t="s">
        <v>128</v>
      </c>
      <c r="D13" s="54" t="s">
        <v>1676</v>
      </c>
      <c r="E13" s="70" t="s">
        <v>1677</v>
      </c>
      <c r="F13" s="70" t="s">
        <v>141</v>
      </c>
      <c r="G13" s="72">
        <v>4416604</v>
      </c>
      <c r="H13" s="79">
        <v>1851</v>
      </c>
      <c r="I13" s="126" t="s">
        <v>4666</v>
      </c>
      <c r="J13" s="72">
        <v>81751.340039999995</v>
      </c>
      <c r="K13" s="73">
        <v>0.28845565790180083</v>
      </c>
      <c r="L13" s="73">
        <f t="shared" si="0"/>
        <v>4.8681620167946964E-3</v>
      </c>
      <c r="M13" s="73">
        <f>J13/'סכום נכסי הקרן'!$C$41</f>
        <v>6.7837408891308125E-4</v>
      </c>
    </row>
    <row r="14" spans="1:13">
      <c r="A14" s="69" t="s">
        <v>1680</v>
      </c>
      <c r="B14" s="54" t="s">
        <v>1681</v>
      </c>
      <c r="C14" s="70" t="s">
        <v>128</v>
      </c>
      <c r="D14" s="54" t="s">
        <v>1676</v>
      </c>
      <c r="E14" s="70" t="s">
        <v>1677</v>
      </c>
      <c r="F14" s="70" t="s">
        <v>141</v>
      </c>
      <c r="G14" s="72">
        <v>16295545.256933998</v>
      </c>
      <c r="H14" s="79">
        <v>1855</v>
      </c>
      <c r="I14" s="126" t="s">
        <v>4666</v>
      </c>
      <c r="J14" s="72">
        <v>302282.36451612797</v>
      </c>
      <c r="K14" s="73">
        <v>0.15935736563710842</v>
      </c>
      <c r="L14" s="73">
        <f t="shared" si="0"/>
        <v>1.8000433076256435E-2</v>
      </c>
      <c r="M14" s="73">
        <f>J14/'סכום נכסי הקרן'!$C$41</f>
        <v>2.5083444934699108E-3</v>
      </c>
    </row>
    <row r="15" spans="1:13">
      <c r="A15" s="69" t="s">
        <v>1682</v>
      </c>
      <c r="B15" s="54" t="s">
        <v>1683</v>
      </c>
      <c r="C15" s="70" t="s">
        <v>128</v>
      </c>
      <c r="D15" s="54" t="s">
        <v>1676</v>
      </c>
      <c r="E15" s="70" t="s">
        <v>1677</v>
      </c>
      <c r="F15" s="70" t="s">
        <v>141</v>
      </c>
      <c r="G15" s="72">
        <v>9379433</v>
      </c>
      <c r="H15" s="79">
        <v>1850</v>
      </c>
      <c r="I15" s="126" t="s">
        <v>4666</v>
      </c>
      <c r="J15" s="72">
        <v>173519.5105</v>
      </c>
      <c r="K15" s="73">
        <v>0.19242173203731994</v>
      </c>
      <c r="L15" s="73">
        <f t="shared" si="0"/>
        <v>1.0332810321831986E-2</v>
      </c>
      <c r="M15" s="73">
        <f>J15/'סכום נכסי הקרן'!$C$41</f>
        <v>1.4398680166769942E-3</v>
      </c>
    </row>
    <row r="16" spans="1:13">
      <c r="A16" s="69" t="s">
        <v>1684</v>
      </c>
      <c r="B16" s="54" t="s">
        <v>1685</v>
      </c>
      <c r="C16" s="70" t="s">
        <v>128</v>
      </c>
      <c r="D16" s="54" t="s">
        <v>1676</v>
      </c>
      <c r="E16" s="70" t="s">
        <v>1677</v>
      </c>
      <c r="F16" s="70" t="s">
        <v>141</v>
      </c>
      <c r="G16" s="72">
        <v>7325466.0156009998</v>
      </c>
      <c r="H16" s="79">
        <v>3429</v>
      </c>
      <c r="I16" s="126" t="s">
        <v>4666</v>
      </c>
      <c r="J16" s="72">
        <v>251190.22967494602</v>
      </c>
      <c r="K16" s="73">
        <v>0.10682493253433561</v>
      </c>
      <c r="L16" s="73">
        <f t="shared" si="0"/>
        <v>1.4957977869172408E-2</v>
      </c>
      <c r="M16" s="73">
        <f>J16/'סכום נכסי הקרן'!$C$41</f>
        <v>2.0843810403136376E-3</v>
      </c>
    </row>
    <row r="17" spans="1:13">
      <c r="A17" s="69" t="s">
        <v>1686</v>
      </c>
      <c r="B17" s="54" t="s">
        <v>1687</v>
      </c>
      <c r="C17" s="70" t="s">
        <v>128</v>
      </c>
      <c r="D17" s="54" t="s">
        <v>1688</v>
      </c>
      <c r="E17" s="70" t="s">
        <v>1677</v>
      </c>
      <c r="F17" s="70" t="s">
        <v>141</v>
      </c>
      <c r="G17" s="72">
        <v>4171264</v>
      </c>
      <c r="H17" s="79">
        <v>1850</v>
      </c>
      <c r="I17" s="126" t="s">
        <v>4666</v>
      </c>
      <c r="J17" s="72">
        <v>77168.384000000005</v>
      </c>
      <c r="K17" s="73">
        <v>0.29769899875696587</v>
      </c>
      <c r="L17" s="73">
        <f t="shared" si="0"/>
        <v>4.5952542882161619E-3</v>
      </c>
      <c r="M17" s="73">
        <f>J17/'סכום נכסי הקרן'!$C$41</f>
        <v>6.4034463732681344E-4</v>
      </c>
    </row>
    <row r="18" spans="1:13">
      <c r="A18" s="69" t="s">
        <v>1689</v>
      </c>
      <c r="B18" s="54" t="s">
        <v>1690</v>
      </c>
      <c r="C18" s="70" t="s">
        <v>128</v>
      </c>
      <c r="D18" s="54" t="s">
        <v>1688</v>
      </c>
      <c r="E18" s="70" t="s">
        <v>1677</v>
      </c>
      <c r="F18" s="70" t="s">
        <v>141</v>
      </c>
      <c r="G18" s="72">
        <v>3809944.7885400001</v>
      </c>
      <c r="H18" s="79">
        <v>1848</v>
      </c>
      <c r="I18" s="126" t="s">
        <v>4666</v>
      </c>
      <c r="J18" s="72">
        <v>70407.779692219992</v>
      </c>
      <c r="K18" s="73">
        <v>5.6502256586605022E-2</v>
      </c>
      <c r="L18" s="73">
        <f t="shared" si="0"/>
        <v>4.1926710756888816E-3</v>
      </c>
      <c r="M18" s="73">
        <f>J18/'סכום נכסי הקרן'!$C$41</f>
        <v>5.8424502127711771E-4</v>
      </c>
    </row>
    <row r="19" spans="1:13">
      <c r="A19" s="69" t="s">
        <v>1691</v>
      </c>
      <c r="B19" s="54" t="s">
        <v>1692</v>
      </c>
      <c r="C19" s="70" t="s">
        <v>128</v>
      </c>
      <c r="D19" s="54" t="s">
        <v>1688</v>
      </c>
      <c r="E19" s="70" t="s">
        <v>1677</v>
      </c>
      <c r="F19" s="70" t="s">
        <v>141</v>
      </c>
      <c r="G19" s="72">
        <v>7144415.7911149999</v>
      </c>
      <c r="H19" s="79">
        <v>3393</v>
      </c>
      <c r="I19" s="126" t="s">
        <v>4666</v>
      </c>
      <c r="J19" s="72">
        <v>242410.02779251599</v>
      </c>
      <c r="K19" s="73">
        <v>5.5952905550609312E-2</v>
      </c>
      <c r="L19" s="73">
        <f t="shared" si="0"/>
        <v>1.443513083959563E-2</v>
      </c>
      <c r="M19" s="73">
        <f>J19/'סכום נכסי הקרן'!$C$41</f>
        <v>2.0115227672926443E-3</v>
      </c>
    </row>
    <row r="20" spans="1:13">
      <c r="A20" s="69" t="s">
        <v>1693</v>
      </c>
      <c r="B20" s="54" t="s">
        <v>1694</v>
      </c>
      <c r="C20" s="70" t="s">
        <v>128</v>
      </c>
      <c r="D20" s="54" t="s">
        <v>1695</v>
      </c>
      <c r="E20" s="70" t="s">
        <v>1677</v>
      </c>
      <c r="F20" s="70" t="s">
        <v>141</v>
      </c>
      <c r="G20" s="72">
        <v>366805</v>
      </c>
      <c r="H20" s="79">
        <v>18510</v>
      </c>
      <c r="I20" s="126" t="s">
        <v>4666</v>
      </c>
      <c r="J20" s="72">
        <v>67895.605500000005</v>
      </c>
      <c r="K20" s="73">
        <v>0.21234268446585081</v>
      </c>
      <c r="L20" s="73">
        <f t="shared" si="0"/>
        <v>4.0430751060551925E-3</v>
      </c>
      <c r="M20" s="73">
        <f>J20/'סכום נכסי הקרן'!$C$41</f>
        <v>5.6339895468048029E-4</v>
      </c>
    </row>
    <row r="21" spans="1:13">
      <c r="A21" s="69" t="s">
        <v>1696</v>
      </c>
      <c r="B21" s="54" t="s">
        <v>1697</v>
      </c>
      <c r="C21" s="70" t="s">
        <v>128</v>
      </c>
      <c r="D21" s="54" t="s">
        <v>1695</v>
      </c>
      <c r="E21" s="70" t="s">
        <v>1677</v>
      </c>
      <c r="F21" s="70" t="s">
        <v>141</v>
      </c>
      <c r="G21" s="72">
        <v>1447958</v>
      </c>
      <c r="H21" s="79">
        <v>17740</v>
      </c>
      <c r="I21" s="126" t="s">
        <v>4666</v>
      </c>
      <c r="J21" s="72">
        <v>256867.74694000001</v>
      </c>
      <c r="K21" s="73">
        <v>0.1329366296208295</v>
      </c>
      <c r="L21" s="73">
        <f t="shared" si="0"/>
        <v>1.5296064974361246E-2</v>
      </c>
      <c r="M21" s="73">
        <f>J21/'סכום נכסי הקרן'!$C$41</f>
        <v>2.1314931806172073E-3</v>
      </c>
    </row>
    <row r="22" spans="1:13">
      <c r="A22" s="69" t="s">
        <v>1698</v>
      </c>
      <c r="B22" s="54" t="s">
        <v>1699</v>
      </c>
      <c r="C22" s="70" t="s">
        <v>128</v>
      </c>
      <c r="D22" s="54" t="s">
        <v>1695</v>
      </c>
      <c r="E22" s="70" t="s">
        <v>1677</v>
      </c>
      <c r="F22" s="70" t="s">
        <v>141</v>
      </c>
      <c r="G22" s="72">
        <v>355305.86991200002</v>
      </c>
      <c r="H22" s="79">
        <v>18340</v>
      </c>
      <c r="I22" s="126" t="s">
        <v>4666</v>
      </c>
      <c r="J22" s="72">
        <v>65163.096541730993</v>
      </c>
      <c r="K22" s="73">
        <v>3.4149624005875984E-2</v>
      </c>
      <c r="L22" s="73">
        <f t="shared" si="0"/>
        <v>3.8803585522386094E-3</v>
      </c>
      <c r="M22" s="73">
        <f>J22/'סכום נכסי הקרן'!$C$41</f>
        <v>5.4072454623524141E-4</v>
      </c>
    </row>
    <row r="23" spans="1:13">
      <c r="A23" s="69" t="s">
        <v>1700</v>
      </c>
      <c r="B23" s="54" t="s">
        <v>1701</v>
      </c>
      <c r="C23" s="70" t="s">
        <v>128</v>
      </c>
      <c r="D23" s="54" t="s">
        <v>1695</v>
      </c>
      <c r="E23" s="70" t="s">
        <v>1677</v>
      </c>
      <c r="F23" s="70" t="s">
        <v>141</v>
      </c>
      <c r="G23" s="72">
        <v>508884.65982200002</v>
      </c>
      <c r="H23" s="79">
        <v>33260</v>
      </c>
      <c r="I23" s="126" t="s">
        <v>4666</v>
      </c>
      <c r="J23" s="72">
        <v>169255.03785653997</v>
      </c>
      <c r="K23" s="73">
        <v>6.0911626382507578E-2</v>
      </c>
      <c r="L23" s="73">
        <f t="shared" si="0"/>
        <v>1.0078867771968038E-2</v>
      </c>
      <c r="M23" s="73">
        <f>J23/'סכום נכסי הקרן'!$C$41</f>
        <v>1.4044813460391003E-3</v>
      </c>
    </row>
    <row r="24" spans="1:13">
      <c r="A24" s="69" t="s">
        <v>1702</v>
      </c>
      <c r="B24" s="54" t="s">
        <v>1703</v>
      </c>
      <c r="C24" s="70" t="s">
        <v>128</v>
      </c>
      <c r="D24" s="54" t="s">
        <v>1695</v>
      </c>
      <c r="E24" s="70" t="s">
        <v>1677</v>
      </c>
      <c r="F24" s="70" t="s">
        <v>141</v>
      </c>
      <c r="G24" s="72">
        <v>994</v>
      </c>
      <c r="H24" s="79">
        <v>28890</v>
      </c>
      <c r="I24" s="126" t="s">
        <v>4666</v>
      </c>
      <c r="J24" s="72">
        <v>287.16660000000002</v>
      </c>
      <c r="K24" s="73">
        <v>1.5824850428098822E-3</v>
      </c>
      <c r="L24" s="73">
        <f t="shared" si="0"/>
        <v>1.7100313388478568E-5</v>
      </c>
      <c r="M24" s="73">
        <f>J24/'סכום נכסי הקרן'!$C$41</f>
        <v>2.3829136078497396E-6</v>
      </c>
    </row>
    <row r="25" spans="1:13">
      <c r="A25" s="69" t="s">
        <v>1704</v>
      </c>
      <c r="B25" s="54" t="s">
        <v>1705</v>
      </c>
      <c r="C25" s="70" t="s">
        <v>128</v>
      </c>
      <c r="D25" s="54" t="s">
        <v>1695</v>
      </c>
      <c r="E25" s="70" t="s">
        <v>1677</v>
      </c>
      <c r="F25" s="70" t="s">
        <v>141</v>
      </c>
      <c r="G25" s="72">
        <v>1575171.295251</v>
      </c>
      <c r="H25" s="79">
        <v>18500</v>
      </c>
      <c r="I25" s="126" t="s">
        <v>4666</v>
      </c>
      <c r="J25" s="72">
        <v>291406.68962023902</v>
      </c>
      <c r="K25" s="73">
        <v>5.0280590896161569E-2</v>
      </c>
      <c r="L25" s="73">
        <f t="shared" si="0"/>
        <v>1.7352803968167577E-2</v>
      </c>
      <c r="M25" s="73">
        <f>J25/'סכום נכסי הקרן'!$C$41</f>
        <v>2.4180979477227259E-3</v>
      </c>
    </row>
    <row r="26" spans="1:13">
      <c r="A26" s="69" t="s">
        <v>1706</v>
      </c>
      <c r="B26" s="54" t="s">
        <v>1707</v>
      </c>
      <c r="C26" s="70" t="s">
        <v>128</v>
      </c>
      <c r="D26" s="54" t="s">
        <v>1708</v>
      </c>
      <c r="E26" s="70" t="s">
        <v>1677</v>
      </c>
      <c r="F26" s="70" t="s">
        <v>141</v>
      </c>
      <c r="G26" s="72">
        <v>4084383</v>
      </c>
      <c r="H26" s="79">
        <v>1857</v>
      </c>
      <c r="I26" s="126" t="s">
        <v>4666</v>
      </c>
      <c r="J26" s="72">
        <v>75846.992310000001</v>
      </c>
      <c r="K26" s="73">
        <v>0.23999581868241607</v>
      </c>
      <c r="L26" s="73">
        <f t="shared" si="0"/>
        <v>4.5165675189054854E-3</v>
      </c>
      <c r="M26" s="73">
        <f>J26/'סכום נכסי הקרן'!$C$41</f>
        <v>6.2937970533472043E-4</v>
      </c>
    </row>
    <row r="27" spans="1:13">
      <c r="A27" s="69" t="s">
        <v>1709</v>
      </c>
      <c r="B27" s="54" t="s">
        <v>1710</v>
      </c>
      <c r="C27" s="70" t="s">
        <v>128</v>
      </c>
      <c r="D27" s="54" t="s">
        <v>1708</v>
      </c>
      <c r="E27" s="70" t="s">
        <v>1677</v>
      </c>
      <c r="F27" s="70" t="s">
        <v>141</v>
      </c>
      <c r="G27" s="72">
        <v>5591028</v>
      </c>
      <c r="H27" s="79">
        <v>1833</v>
      </c>
      <c r="I27" s="126" t="s">
        <v>4666</v>
      </c>
      <c r="J27" s="72">
        <v>102483.54324</v>
      </c>
      <c r="K27" s="73">
        <v>8.6922806730991092E-2</v>
      </c>
      <c r="L27" s="73">
        <f t="shared" si="0"/>
        <v>6.1027316775895731E-3</v>
      </c>
      <c r="M27" s="73">
        <f>J27/'סכום נכסי הקרן'!$C$41</f>
        <v>8.5041028367245067E-4</v>
      </c>
    </row>
    <row r="28" spans="1:13">
      <c r="A28" s="69" t="s">
        <v>1711</v>
      </c>
      <c r="B28" s="54" t="s">
        <v>1712</v>
      </c>
      <c r="C28" s="70" t="s">
        <v>128</v>
      </c>
      <c r="D28" s="54" t="s">
        <v>1708</v>
      </c>
      <c r="E28" s="70" t="s">
        <v>1677</v>
      </c>
      <c r="F28" s="70" t="s">
        <v>141</v>
      </c>
      <c r="G28" s="72">
        <v>1607946.2646619997</v>
      </c>
      <c r="H28" s="79">
        <v>2759</v>
      </c>
      <c r="I28" s="126" t="s">
        <v>4666</v>
      </c>
      <c r="J28" s="72">
        <v>44363.237441845995</v>
      </c>
      <c r="K28" s="73">
        <v>0.24198295779001974</v>
      </c>
      <c r="L28" s="73">
        <f t="shared" si="0"/>
        <v>2.641760090425045E-3</v>
      </c>
      <c r="M28" s="73">
        <f>J28/'סכום נכסי הקרן'!$C$41</f>
        <v>3.6812694160269293E-4</v>
      </c>
    </row>
    <row r="29" spans="1:13">
      <c r="A29" s="69" t="s">
        <v>1713</v>
      </c>
      <c r="B29" s="54" t="s">
        <v>1714</v>
      </c>
      <c r="C29" s="70" t="s">
        <v>128</v>
      </c>
      <c r="D29" s="54" t="s">
        <v>1708</v>
      </c>
      <c r="E29" s="70" t="s">
        <v>1677</v>
      </c>
      <c r="F29" s="70" t="s">
        <v>141</v>
      </c>
      <c r="G29" s="72">
        <v>83</v>
      </c>
      <c r="H29" s="79">
        <v>2978</v>
      </c>
      <c r="I29" s="126" t="s">
        <v>4666</v>
      </c>
      <c r="J29" s="72">
        <v>2.4717399999999996</v>
      </c>
      <c r="K29" s="73">
        <v>4.1770295582715756E-5</v>
      </c>
      <c r="L29" s="73">
        <f t="shared" si="0"/>
        <v>1.4718817792472386E-7</v>
      </c>
      <c r="M29" s="73">
        <f>J29/'סכום נכסי הקרן'!$C$41</f>
        <v>2.0510542942899743E-8</v>
      </c>
    </row>
    <row r="30" spans="1:13">
      <c r="A30" s="69" t="s">
        <v>1715</v>
      </c>
      <c r="B30" s="54" t="s">
        <v>1716</v>
      </c>
      <c r="C30" s="70" t="s">
        <v>128</v>
      </c>
      <c r="D30" s="54" t="s">
        <v>1708</v>
      </c>
      <c r="E30" s="70" t="s">
        <v>1677</v>
      </c>
      <c r="F30" s="70" t="s">
        <v>141</v>
      </c>
      <c r="G30" s="72">
        <v>15791896.644369001</v>
      </c>
      <c r="H30" s="79">
        <v>1860</v>
      </c>
      <c r="I30" s="126" t="s">
        <v>4666</v>
      </c>
      <c r="J30" s="72">
        <v>293729.27758526301</v>
      </c>
      <c r="K30" s="73">
        <v>7.7040293939374282E-2</v>
      </c>
      <c r="L30" s="73">
        <f t="shared" si="0"/>
        <v>1.7491110380104827E-2</v>
      </c>
      <c r="M30" s="73">
        <f>J30/'סכום נכסי הקרן'!$C$41</f>
        <v>2.437370824398787E-3</v>
      </c>
    </row>
    <row r="31" spans="1:13">
      <c r="A31" s="69" t="s">
        <v>1717</v>
      </c>
      <c r="B31" s="54" t="s">
        <v>1718</v>
      </c>
      <c r="C31" s="70" t="s">
        <v>128</v>
      </c>
      <c r="D31" s="54" t="s">
        <v>1708</v>
      </c>
      <c r="E31" s="70" t="s">
        <v>1677</v>
      </c>
      <c r="F31" s="70" t="s">
        <v>141</v>
      </c>
      <c r="G31" s="72">
        <v>3310596.323694</v>
      </c>
      <c r="H31" s="79">
        <v>1841</v>
      </c>
      <c r="I31" s="126" t="s">
        <v>4666</v>
      </c>
      <c r="J31" s="72">
        <v>60948.078320162989</v>
      </c>
      <c r="K31" s="73">
        <v>4.5025140429592214E-2</v>
      </c>
      <c r="L31" s="73">
        <f t="shared" si="0"/>
        <v>3.6293609343855567E-3</v>
      </c>
      <c r="M31" s="73">
        <f>J31/'סכום נכסי הקרן'!$C$41</f>
        <v>5.0574824927901809E-4</v>
      </c>
    </row>
    <row r="32" spans="1:13">
      <c r="A32" s="69" t="s">
        <v>1719</v>
      </c>
      <c r="B32" s="54" t="s">
        <v>1720</v>
      </c>
      <c r="C32" s="70" t="s">
        <v>128</v>
      </c>
      <c r="D32" s="54" t="s">
        <v>1708</v>
      </c>
      <c r="E32" s="70" t="s">
        <v>1677</v>
      </c>
      <c r="F32" s="70" t="s">
        <v>141</v>
      </c>
      <c r="G32" s="72">
        <v>13217954.986929001</v>
      </c>
      <c r="H32" s="79">
        <v>3381</v>
      </c>
      <c r="I32" s="126" t="s">
        <v>4666</v>
      </c>
      <c r="J32" s="72">
        <v>446899.05810806999</v>
      </c>
      <c r="K32" s="73">
        <v>8.3456863678166265E-2</v>
      </c>
      <c r="L32" s="73">
        <f t="shared" si="0"/>
        <v>2.6612126712033675E-2</v>
      </c>
      <c r="M32" s="73">
        <f>J32/'סכום נכסי הקרן'!$C$41</f>
        <v>3.708376415993195E-3</v>
      </c>
    </row>
    <row r="33" spans="1:13">
      <c r="A33" s="127" t="s">
        <v>4666</v>
      </c>
      <c r="B33" s="126" t="s">
        <v>4666</v>
      </c>
      <c r="C33" s="126" t="s">
        <v>4666</v>
      </c>
      <c r="D33" s="126" t="s">
        <v>4666</v>
      </c>
      <c r="E33" s="126" t="s">
        <v>4666</v>
      </c>
      <c r="F33" s="126" t="s">
        <v>4666</v>
      </c>
      <c r="G33" s="126" t="s">
        <v>4666</v>
      </c>
      <c r="H33" s="126" t="s">
        <v>4666</v>
      </c>
      <c r="I33" s="126" t="s">
        <v>4666</v>
      </c>
      <c r="J33" s="126" t="s">
        <v>4666</v>
      </c>
      <c r="K33" s="126" t="s">
        <v>4666</v>
      </c>
      <c r="L33" s="126" t="s">
        <v>4666</v>
      </c>
      <c r="M33" s="126" t="s">
        <v>4666</v>
      </c>
    </row>
    <row r="34" spans="1:13">
      <c r="A34" s="68" t="s">
        <v>225</v>
      </c>
      <c r="B34" s="125" t="s">
        <v>4666</v>
      </c>
      <c r="C34" s="125" t="s">
        <v>4666</v>
      </c>
      <c r="D34" s="125" t="s">
        <v>4666</v>
      </c>
      <c r="E34" s="125" t="s">
        <v>4666</v>
      </c>
      <c r="F34" s="125" t="s">
        <v>4666</v>
      </c>
      <c r="G34" s="125" t="s">
        <v>4666</v>
      </c>
      <c r="H34" s="125" t="s">
        <v>4666</v>
      </c>
      <c r="I34" s="125" t="s">
        <v>4666</v>
      </c>
      <c r="J34" s="66">
        <v>229977.42781434703</v>
      </c>
      <c r="K34" s="125" t="s">
        <v>4666</v>
      </c>
      <c r="L34" s="67">
        <f t="shared" si="0"/>
        <v>1.3694789324042356E-2</v>
      </c>
      <c r="M34" s="67">
        <f>J34/'סכום נכסי הקרן'!$C$41</f>
        <v>1.9083568292311455E-3</v>
      </c>
    </row>
    <row r="35" spans="1:13">
      <c r="A35" s="69" t="s">
        <v>1721</v>
      </c>
      <c r="B35" s="54" t="s">
        <v>1722</v>
      </c>
      <c r="C35" s="70" t="s">
        <v>128</v>
      </c>
      <c r="D35" s="54" t="s">
        <v>1695</v>
      </c>
      <c r="E35" s="70" t="s">
        <v>1677</v>
      </c>
      <c r="F35" s="70" t="s">
        <v>141</v>
      </c>
      <c r="G35" s="72">
        <v>966717.76443100011</v>
      </c>
      <c r="H35" s="79">
        <v>18830</v>
      </c>
      <c r="I35" s="126" t="s">
        <v>4666</v>
      </c>
      <c r="J35" s="72">
        <v>182032.95504235703</v>
      </c>
      <c r="K35" s="73">
        <v>5.3699618200953092E-2</v>
      </c>
      <c r="L35" s="73">
        <f t="shared" si="0"/>
        <v>1.083977237692383E-2</v>
      </c>
      <c r="M35" s="73">
        <f>J35/'סכום נכסי הקרן'!$C$41</f>
        <v>1.5105127324958139E-3</v>
      </c>
    </row>
    <row r="36" spans="1:13">
      <c r="A36" s="69" t="s">
        <v>1723</v>
      </c>
      <c r="B36" s="54" t="s">
        <v>1724</v>
      </c>
      <c r="C36" s="70" t="s">
        <v>128</v>
      </c>
      <c r="D36" s="54" t="s">
        <v>1708</v>
      </c>
      <c r="E36" s="70" t="s">
        <v>1677</v>
      </c>
      <c r="F36" s="70" t="s">
        <v>141</v>
      </c>
      <c r="G36" s="72">
        <v>237231.43380499995</v>
      </c>
      <c r="H36" s="79">
        <v>20210</v>
      </c>
      <c r="I36" s="126" t="s">
        <v>4666</v>
      </c>
      <c r="J36" s="72">
        <v>47944.472771990004</v>
      </c>
      <c r="K36" s="73">
        <v>9.5872056135835101E-3</v>
      </c>
      <c r="L36" s="73">
        <f t="shared" si="0"/>
        <v>2.8550169471185253E-3</v>
      </c>
      <c r="M36" s="73">
        <f>J36/'סכום נכסי הקרן'!$C$41</f>
        <v>3.9784409673533167E-4</v>
      </c>
    </row>
    <row r="37" spans="1:13">
      <c r="A37" s="127" t="s">
        <v>4666</v>
      </c>
      <c r="B37" s="126" t="s">
        <v>4666</v>
      </c>
      <c r="C37" s="126" t="s">
        <v>4666</v>
      </c>
      <c r="D37" s="126" t="s">
        <v>4666</v>
      </c>
      <c r="E37" s="126" t="s">
        <v>4666</v>
      </c>
      <c r="F37" s="126" t="s">
        <v>4666</v>
      </c>
      <c r="G37" s="126" t="s">
        <v>4666</v>
      </c>
      <c r="H37" s="126" t="s">
        <v>4666</v>
      </c>
      <c r="I37" s="126" t="s">
        <v>4666</v>
      </c>
      <c r="J37" s="126" t="s">
        <v>4666</v>
      </c>
      <c r="K37" s="126" t="s">
        <v>4666</v>
      </c>
      <c r="L37" s="126" t="s">
        <v>4666</v>
      </c>
      <c r="M37" s="126" t="s">
        <v>4666</v>
      </c>
    </row>
    <row r="38" spans="1:13">
      <c r="A38" s="68" t="s">
        <v>226</v>
      </c>
      <c r="B38" s="125" t="s">
        <v>4666</v>
      </c>
      <c r="C38" s="125" t="s">
        <v>4666</v>
      </c>
      <c r="D38" s="125" t="s">
        <v>4666</v>
      </c>
      <c r="E38" s="125" t="s">
        <v>4666</v>
      </c>
      <c r="F38" s="125" t="s">
        <v>4666</v>
      </c>
      <c r="G38" s="125" t="s">
        <v>4666</v>
      </c>
      <c r="H38" s="125" t="s">
        <v>4666</v>
      </c>
      <c r="I38" s="125" t="s">
        <v>4666</v>
      </c>
      <c r="J38" s="66">
        <v>451943.23092418892</v>
      </c>
      <c r="K38" s="125" t="s">
        <v>4666</v>
      </c>
      <c r="L38" s="67">
        <f t="shared" si="0"/>
        <v>2.6912499164614436E-2</v>
      </c>
      <c r="M38" s="67">
        <f>J38/'סכום נכסי הקרן'!$C$41</f>
        <v>3.7502330526768325E-3</v>
      </c>
    </row>
    <row r="39" spans="1:13">
      <c r="A39" s="69" t="s">
        <v>1725</v>
      </c>
      <c r="B39" s="54" t="s">
        <v>1726</v>
      </c>
      <c r="C39" s="70" t="s">
        <v>128</v>
      </c>
      <c r="D39" s="54" t="s">
        <v>1727</v>
      </c>
      <c r="E39" s="70" t="s">
        <v>1728</v>
      </c>
      <c r="F39" s="70" t="s">
        <v>141</v>
      </c>
      <c r="G39" s="72">
        <v>92000</v>
      </c>
      <c r="H39" s="79">
        <v>449.6</v>
      </c>
      <c r="I39" s="126" t="s">
        <v>4666</v>
      </c>
      <c r="J39" s="72">
        <v>413.63200000000001</v>
      </c>
      <c r="K39" s="73">
        <v>3.1034266519109972E-3</v>
      </c>
      <c r="L39" s="73">
        <f t="shared" si="0"/>
        <v>2.4631126417567944E-5</v>
      </c>
      <c r="M39" s="73">
        <f>J39/'סכום נכסי הקרן'!$C$41</f>
        <v>3.4323257699262499E-6</v>
      </c>
    </row>
    <row r="40" spans="1:13">
      <c r="A40" s="69" t="s">
        <v>1729</v>
      </c>
      <c r="B40" s="54" t="s">
        <v>1730</v>
      </c>
      <c r="C40" s="70" t="s">
        <v>128</v>
      </c>
      <c r="D40" s="54" t="s">
        <v>1676</v>
      </c>
      <c r="E40" s="70" t="s">
        <v>1728</v>
      </c>
      <c r="F40" s="70" t="s">
        <v>141</v>
      </c>
      <c r="G40" s="72">
        <v>23366721</v>
      </c>
      <c r="H40" s="79">
        <v>363.77</v>
      </c>
      <c r="I40" s="126" t="s">
        <v>4666</v>
      </c>
      <c r="J40" s="72">
        <v>85001.120979999992</v>
      </c>
      <c r="K40" s="73">
        <v>0.20290537357972033</v>
      </c>
      <c r="L40" s="73">
        <f t="shared" si="0"/>
        <v>5.0616812927756225E-3</v>
      </c>
      <c r="M40" s="73">
        <f>J40/'סכום נכסי הקרן'!$C$41</f>
        <v>7.0534082955930096E-4</v>
      </c>
    </row>
    <row r="41" spans="1:13">
      <c r="A41" s="69" t="s">
        <v>1731</v>
      </c>
      <c r="B41" s="54" t="s">
        <v>1732</v>
      </c>
      <c r="C41" s="70" t="s">
        <v>128</v>
      </c>
      <c r="D41" s="54" t="s">
        <v>1676</v>
      </c>
      <c r="E41" s="70" t="s">
        <v>1728</v>
      </c>
      <c r="F41" s="70" t="s">
        <v>141</v>
      </c>
      <c r="G41" s="72">
        <v>8537626</v>
      </c>
      <c r="H41" s="79">
        <v>381</v>
      </c>
      <c r="I41" s="126" t="s">
        <v>4666</v>
      </c>
      <c r="J41" s="72">
        <v>32528.355059999998</v>
      </c>
      <c r="K41" s="73">
        <v>0.28346429660920947</v>
      </c>
      <c r="L41" s="73">
        <f t="shared" si="0"/>
        <v>1.9370117051833412E-3</v>
      </c>
      <c r="M41" s="73">
        <f>J41/'סכום נכסי הקרן'!$C$41</f>
        <v>2.6992087489785343E-4</v>
      </c>
    </row>
    <row r="42" spans="1:13">
      <c r="A42" s="69" t="s">
        <v>1733</v>
      </c>
      <c r="B42" s="54" t="s">
        <v>1734</v>
      </c>
      <c r="C42" s="70" t="s">
        <v>128</v>
      </c>
      <c r="D42" s="54" t="s">
        <v>1676</v>
      </c>
      <c r="E42" s="70" t="s">
        <v>1728</v>
      </c>
      <c r="F42" s="70" t="s">
        <v>141</v>
      </c>
      <c r="G42" s="72">
        <v>168075</v>
      </c>
      <c r="H42" s="79">
        <v>384.03</v>
      </c>
      <c r="I42" s="126" t="s">
        <v>4666</v>
      </c>
      <c r="J42" s="72">
        <v>645.45842000000005</v>
      </c>
      <c r="K42" s="73">
        <v>1.7477235712012756E-3</v>
      </c>
      <c r="L42" s="73">
        <f t="shared" si="0"/>
        <v>3.8436020279629392E-5</v>
      </c>
      <c r="M42" s="73">
        <f>J42/'סכום נכסי הקרן'!$C$41</f>
        <v>5.356025569544621E-6</v>
      </c>
    </row>
    <row r="43" spans="1:13">
      <c r="A43" s="69" t="s">
        <v>1735</v>
      </c>
      <c r="B43" s="54" t="s">
        <v>1736</v>
      </c>
      <c r="C43" s="70" t="s">
        <v>128</v>
      </c>
      <c r="D43" s="54" t="s">
        <v>1676</v>
      </c>
      <c r="E43" s="70" t="s">
        <v>1728</v>
      </c>
      <c r="F43" s="70" t="s">
        <v>141</v>
      </c>
      <c r="G43" s="72">
        <v>5113832.3430000003</v>
      </c>
      <c r="H43" s="79">
        <v>381.09</v>
      </c>
      <c r="I43" s="126" t="s">
        <v>4666</v>
      </c>
      <c r="J43" s="72">
        <v>19488.303677441003</v>
      </c>
      <c r="K43" s="73">
        <v>5.6357357375724983E-2</v>
      </c>
      <c r="L43" s="73">
        <f t="shared" si="0"/>
        <v>1.1604974265603328E-3</v>
      </c>
      <c r="M43" s="73">
        <f>J43/'סכום נכסי הקרן'!$C$41</f>
        <v>1.6171429416541577E-4</v>
      </c>
    </row>
    <row r="44" spans="1:13">
      <c r="A44" s="69" t="s">
        <v>1737</v>
      </c>
      <c r="B44" s="54" t="s">
        <v>1738</v>
      </c>
      <c r="C44" s="70" t="s">
        <v>128</v>
      </c>
      <c r="D44" s="54" t="s">
        <v>1676</v>
      </c>
      <c r="E44" s="70" t="s">
        <v>1728</v>
      </c>
      <c r="F44" s="70" t="s">
        <v>141</v>
      </c>
      <c r="G44" s="72">
        <v>201089</v>
      </c>
      <c r="H44" s="79">
        <v>342.68</v>
      </c>
      <c r="I44" s="126" t="s">
        <v>4666</v>
      </c>
      <c r="J44" s="72">
        <v>689.09179000000006</v>
      </c>
      <c r="K44" s="73">
        <v>4.3383522537333175E-3</v>
      </c>
      <c r="L44" s="73">
        <f t="shared" si="0"/>
        <v>4.1034317927041871E-5</v>
      </c>
      <c r="M44" s="73">
        <f>J44/'סכום נכסי הקרן'!$C$41</f>
        <v>5.7180960579974659E-6</v>
      </c>
    </row>
    <row r="45" spans="1:13">
      <c r="A45" s="69" t="s">
        <v>1739</v>
      </c>
      <c r="B45" s="54" t="s">
        <v>1740</v>
      </c>
      <c r="C45" s="70" t="s">
        <v>128</v>
      </c>
      <c r="D45" s="54" t="s">
        <v>1676</v>
      </c>
      <c r="E45" s="70" t="s">
        <v>1728</v>
      </c>
      <c r="F45" s="70" t="s">
        <v>141</v>
      </c>
      <c r="G45" s="72">
        <v>2794086.7193120001</v>
      </c>
      <c r="H45" s="79">
        <v>352.49</v>
      </c>
      <c r="I45" s="126" t="s">
        <v>4666</v>
      </c>
      <c r="J45" s="72">
        <v>9848.8762806580016</v>
      </c>
      <c r="K45" s="73">
        <v>1.7819762910068555E-2</v>
      </c>
      <c r="L45" s="73">
        <f t="shared" si="0"/>
        <v>5.8648488690399585E-4</v>
      </c>
      <c r="M45" s="73">
        <f>J45/'סכום נכסי הקרן'!$C$41</f>
        <v>8.1726152384046336E-5</v>
      </c>
    </row>
    <row r="46" spans="1:13">
      <c r="A46" s="69" t="s">
        <v>1741</v>
      </c>
      <c r="B46" s="54" t="s">
        <v>1742</v>
      </c>
      <c r="C46" s="70" t="s">
        <v>128</v>
      </c>
      <c r="D46" s="54" t="s">
        <v>1743</v>
      </c>
      <c r="E46" s="70" t="s">
        <v>1728</v>
      </c>
      <c r="F46" s="70" t="s">
        <v>141</v>
      </c>
      <c r="G46" s="72">
        <v>11170</v>
      </c>
      <c r="H46" s="79">
        <v>5151.46</v>
      </c>
      <c r="I46" s="126" t="s">
        <v>4666</v>
      </c>
      <c r="J46" s="72">
        <v>575.41807999999992</v>
      </c>
      <c r="K46" s="73">
        <v>6.388109994446862E-3</v>
      </c>
      <c r="L46" s="73">
        <f t="shared" si="0"/>
        <v>3.4265229652043901E-5</v>
      </c>
      <c r="M46" s="73">
        <f>J46/'סכום נכסי הקרן'!$C$41</f>
        <v>4.7748295694372871E-6</v>
      </c>
    </row>
    <row r="47" spans="1:13">
      <c r="A47" s="69" t="s">
        <v>1744</v>
      </c>
      <c r="B47" s="54" t="s">
        <v>1745</v>
      </c>
      <c r="C47" s="70" t="s">
        <v>128</v>
      </c>
      <c r="D47" s="54" t="s">
        <v>1688</v>
      </c>
      <c r="E47" s="70" t="s">
        <v>1728</v>
      </c>
      <c r="F47" s="70" t="s">
        <v>141</v>
      </c>
      <c r="G47" s="72">
        <v>20296658</v>
      </c>
      <c r="H47" s="79">
        <v>352.68</v>
      </c>
      <c r="I47" s="126" t="s">
        <v>4666</v>
      </c>
      <c r="J47" s="72">
        <v>71582.25344</v>
      </c>
      <c r="K47" s="73">
        <v>0.18910856974220658</v>
      </c>
      <c r="L47" s="73">
        <f t="shared" si="0"/>
        <v>4.2626091156753535E-3</v>
      </c>
      <c r="M47" s="73">
        <f>J47/'סכום נכסי הקרן'!$C$41</f>
        <v>5.9399082554421304E-4</v>
      </c>
    </row>
    <row r="48" spans="1:13">
      <c r="A48" s="69" t="s">
        <v>1746</v>
      </c>
      <c r="B48" s="54" t="s">
        <v>1747</v>
      </c>
      <c r="C48" s="70" t="s">
        <v>128</v>
      </c>
      <c r="D48" s="54" t="s">
        <v>1688</v>
      </c>
      <c r="E48" s="70" t="s">
        <v>1728</v>
      </c>
      <c r="F48" s="70" t="s">
        <v>141</v>
      </c>
      <c r="G48" s="72">
        <v>790914</v>
      </c>
      <c r="H48" s="79">
        <v>353.96</v>
      </c>
      <c r="I48" s="126" t="s">
        <v>4666</v>
      </c>
      <c r="J48" s="72">
        <v>2799.5192000000002</v>
      </c>
      <c r="K48" s="73">
        <v>2.9508713025502998E-3</v>
      </c>
      <c r="L48" s="73">
        <f t="shared" si="0"/>
        <v>1.6670690692114894E-4</v>
      </c>
      <c r="M48" s="73">
        <f>J48/'סכום נכסי הקרן'!$C$41</f>
        <v>2.3230460635452091E-5</v>
      </c>
    </row>
    <row r="49" spans="1:13">
      <c r="A49" s="69" t="s">
        <v>1748</v>
      </c>
      <c r="B49" s="54" t="s">
        <v>1749</v>
      </c>
      <c r="C49" s="70" t="s">
        <v>128</v>
      </c>
      <c r="D49" s="54" t="s">
        <v>1695</v>
      </c>
      <c r="E49" s="70" t="s">
        <v>1728</v>
      </c>
      <c r="F49" s="70" t="s">
        <v>141</v>
      </c>
      <c r="G49" s="72">
        <v>640300</v>
      </c>
      <c r="H49" s="79">
        <v>3810.34</v>
      </c>
      <c r="I49" s="126" t="s">
        <v>4666</v>
      </c>
      <c r="J49" s="72">
        <v>24397.607079999998</v>
      </c>
      <c r="K49" s="73">
        <v>0.17046946059447862</v>
      </c>
      <c r="L49" s="73">
        <f t="shared" si="0"/>
        <v>1.4528386204975209E-3</v>
      </c>
      <c r="M49" s="73">
        <f>J49/'סכום נכסי הקרן'!$C$41</f>
        <v>2.0245178203141708E-4</v>
      </c>
    </row>
    <row r="50" spans="1:13">
      <c r="A50" s="69" t="s">
        <v>1750</v>
      </c>
      <c r="B50" s="54" t="s">
        <v>1751</v>
      </c>
      <c r="C50" s="70" t="s">
        <v>128</v>
      </c>
      <c r="D50" s="54" t="s">
        <v>1695</v>
      </c>
      <c r="E50" s="70" t="s">
        <v>1728</v>
      </c>
      <c r="F50" s="70" t="s">
        <v>141</v>
      </c>
      <c r="G50" s="72">
        <v>41577573</v>
      </c>
      <c r="H50" s="79">
        <v>107.73</v>
      </c>
      <c r="I50" s="126" t="s">
        <v>4666</v>
      </c>
      <c r="J50" s="72">
        <v>44791.519389999994</v>
      </c>
      <c r="K50" s="73">
        <v>0.21296578715438316</v>
      </c>
      <c r="L50" s="73">
        <f t="shared" si="0"/>
        <v>2.6672635979083717E-3</v>
      </c>
      <c r="M50" s="73">
        <f>J50/'סכום נכסי הקרן'!$C$41</f>
        <v>3.716808329056946E-4</v>
      </c>
    </row>
    <row r="51" spans="1:13">
      <c r="A51" s="69" t="s">
        <v>1752</v>
      </c>
      <c r="B51" s="54" t="s">
        <v>1753</v>
      </c>
      <c r="C51" s="70" t="s">
        <v>128</v>
      </c>
      <c r="D51" s="54" t="s">
        <v>1695</v>
      </c>
      <c r="E51" s="70" t="s">
        <v>1728</v>
      </c>
      <c r="F51" s="70" t="s">
        <v>141</v>
      </c>
      <c r="G51" s="72">
        <v>4</v>
      </c>
      <c r="H51" s="79">
        <v>3268.43</v>
      </c>
      <c r="I51" s="126" t="s">
        <v>4666</v>
      </c>
      <c r="J51" s="72">
        <v>0.13074000000000002</v>
      </c>
      <c r="K51" s="73">
        <v>3.2404905778685833E-6</v>
      </c>
      <c r="L51" s="73">
        <f t="shared" si="0"/>
        <v>7.7853586468958716E-9</v>
      </c>
      <c r="M51" s="73">
        <f>J51/'סכום נכסי הקרן'!$C$41</f>
        <v>1.0848828697009854E-9</v>
      </c>
    </row>
    <row r="52" spans="1:13">
      <c r="A52" s="69" t="s">
        <v>1754</v>
      </c>
      <c r="B52" s="54" t="s">
        <v>1755</v>
      </c>
      <c r="C52" s="70" t="s">
        <v>128</v>
      </c>
      <c r="D52" s="54" t="s">
        <v>1695</v>
      </c>
      <c r="E52" s="70" t="s">
        <v>1728</v>
      </c>
      <c r="F52" s="70" t="s">
        <v>141</v>
      </c>
      <c r="G52" s="72">
        <v>3340</v>
      </c>
      <c r="H52" s="79">
        <v>3525.19</v>
      </c>
      <c r="I52" s="126" t="s">
        <v>4666</v>
      </c>
      <c r="J52" s="72">
        <v>117.74135000000001</v>
      </c>
      <c r="K52" s="73">
        <v>9.73829640458598E-4</v>
      </c>
      <c r="L52" s="73">
        <f t="shared" si="0"/>
        <v>7.0113097546251583E-6</v>
      </c>
      <c r="M52" s="73">
        <f>J52/'סכום נכסי הקרן'!$C$41</f>
        <v>9.7701983838510087E-7</v>
      </c>
    </row>
    <row r="53" spans="1:13">
      <c r="A53" s="69" t="s">
        <v>1756</v>
      </c>
      <c r="B53" s="54" t="s">
        <v>1757</v>
      </c>
      <c r="C53" s="70" t="s">
        <v>128</v>
      </c>
      <c r="D53" s="54" t="s">
        <v>1695</v>
      </c>
      <c r="E53" s="70" t="s">
        <v>1728</v>
      </c>
      <c r="F53" s="70" t="s">
        <v>141</v>
      </c>
      <c r="G53" s="72">
        <v>11841</v>
      </c>
      <c r="H53" s="79">
        <v>5756.99</v>
      </c>
      <c r="I53" s="126" t="s">
        <v>4666</v>
      </c>
      <c r="J53" s="72">
        <v>681.68518000000006</v>
      </c>
      <c r="K53" s="73">
        <v>1.2307938573605444E-2</v>
      </c>
      <c r="L53" s="73">
        <f t="shared" si="0"/>
        <v>4.0593266105046414E-5</v>
      </c>
      <c r="M53" s="73">
        <f>J53/'סכום נכסי הקרן'!$C$41</f>
        <v>5.6566358751035083E-6</v>
      </c>
    </row>
    <row r="54" spans="1:13">
      <c r="A54" s="69" t="s">
        <v>1758</v>
      </c>
      <c r="B54" s="54" t="s">
        <v>1759</v>
      </c>
      <c r="C54" s="70" t="s">
        <v>128</v>
      </c>
      <c r="D54" s="54" t="s">
        <v>1695</v>
      </c>
      <c r="E54" s="70" t="s">
        <v>1728</v>
      </c>
      <c r="F54" s="70" t="s">
        <v>141</v>
      </c>
      <c r="G54" s="72">
        <v>16972</v>
      </c>
      <c r="H54" s="79">
        <v>3594.22</v>
      </c>
      <c r="I54" s="126" t="s">
        <v>4666</v>
      </c>
      <c r="J54" s="72">
        <v>610.01102000000003</v>
      </c>
      <c r="K54" s="73">
        <v>5.7770185219954912E-4</v>
      </c>
      <c r="L54" s="73">
        <f t="shared" si="0"/>
        <v>3.6325184100189461E-5</v>
      </c>
      <c r="M54" s="73">
        <f>J54/'סכום נכסי הקרן'!$C$41</f>
        <v>5.0618824072726413E-6</v>
      </c>
    </row>
    <row r="55" spans="1:13">
      <c r="A55" s="69" t="s">
        <v>1760</v>
      </c>
      <c r="B55" s="54" t="s">
        <v>1761</v>
      </c>
      <c r="C55" s="70" t="s">
        <v>128</v>
      </c>
      <c r="D55" s="54" t="s">
        <v>1695</v>
      </c>
      <c r="E55" s="70" t="s">
        <v>1728</v>
      </c>
      <c r="F55" s="70" t="s">
        <v>141</v>
      </c>
      <c r="G55" s="72">
        <v>11670</v>
      </c>
      <c r="H55" s="79">
        <v>3397.28</v>
      </c>
      <c r="I55" s="126" t="s">
        <v>4666</v>
      </c>
      <c r="J55" s="72">
        <v>396.46257999999989</v>
      </c>
      <c r="K55" s="73">
        <v>1.5059055499136071E-3</v>
      </c>
      <c r="L55" s="73">
        <f t="shared" si="0"/>
        <v>2.3608714818522602E-5</v>
      </c>
      <c r="M55" s="73">
        <f>J55/'סכום נכסי הקרן'!$C$41</f>
        <v>3.2898536141919556E-6</v>
      </c>
    </row>
    <row r="56" spans="1:13">
      <c r="A56" s="69" t="s">
        <v>1762</v>
      </c>
      <c r="B56" s="54" t="s">
        <v>1763</v>
      </c>
      <c r="C56" s="70" t="s">
        <v>128</v>
      </c>
      <c r="D56" s="54" t="s">
        <v>1695</v>
      </c>
      <c r="E56" s="70" t="s">
        <v>1728</v>
      </c>
      <c r="F56" s="70" t="s">
        <v>141</v>
      </c>
      <c r="G56" s="72">
        <v>92977</v>
      </c>
      <c r="H56" s="79">
        <v>3518.37</v>
      </c>
      <c r="I56" s="126" t="s">
        <v>4666</v>
      </c>
      <c r="J56" s="72">
        <v>3271.2748800000008</v>
      </c>
      <c r="K56" s="73">
        <v>3.9283126148787553E-3</v>
      </c>
      <c r="L56" s="73">
        <f t="shared" si="0"/>
        <v>1.947992058542241E-4</v>
      </c>
      <c r="M56" s="73">
        <f>J56/'סכום נכסי הקרן'!$C$41</f>
        <v>2.7145097746635664E-5</v>
      </c>
    </row>
    <row r="57" spans="1:13">
      <c r="A57" s="69" t="s">
        <v>1764</v>
      </c>
      <c r="B57" s="54" t="s">
        <v>1765</v>
      </c>
      <c r="C57" s="70" t="s">
        <v>128</v>
      </c>
      <c r="D57" s="54" t="s">
        <v>1695</v>
      </c>
      <c r="E57" s="70" t="s">
        <v>1728</v>
      </c>
      <c r="F57" s="70" t="s">
        <v>141</v>
      </c>
      <c r="G57" s="72">
        <v>61830</v>
      </c>
      <c r="H57" s="79">
        <v>3805.36</v>
      </c>
      <c r="I57" s="126" t="s">
        <v>4666</v>
      </c>
      <c r="J57" s="72">
        <v>2352.85401</v>
      </c>
      <c r="K57" s="73">
        <v>1.8716559248005398E-3</v>
      </c>
      <c r="L57" s="73">
        <f t="shared" si="0"/>
        <v>1.4010870668224815E-4</v>
      </c>
      <c r="M57" s="73">
        <f>J57/'סכום נכסי הקרן'!$C$41</f>
        <v>1.9524024861222813E-5</v>
      </c>
    </row>
    <row r="58" spans="1:13">
      <c r="A58" s="69" t="s">
        <v>1766</v>
      </c>
      <c r="B58" s="54" t="s">
        <v>1767</v>
      </c>
      <c r="C58" s="70" t="s">
        <v>128</v>
      </c>
      <c r="D58" s="54" t="s">
        <v>1695</v>
      </c>
      <c r="E58" s="70" t="s">
        <v>1728</v>
      </c>
      <c r="F58" s="70" t="s">
        <v>141</v>
      </c>
      <c r="G58" s="72">
        <v>514200.79134499998</v>
      </c>
      <c r="H58" s="79">
        <v>3822.41</v>
      </c>
      <c r="I58" s="126" t="s">
        <v>4666</v>
      </c>
      <c r="J58" s="72">
        <v>19654.862470247997</v>
      </c>
      <c r="K58" s="73">
        <v>4.7518167570776502E-2</v>
      </c>
      <c r="L58" s="73">
        <f t="shared" si="0"/>
        <v>1.1704157372364569E-3</v>
      </c>
      <c r="M58" s="73">
        <f>J58/'סכום נכסי הקרן'!$C$41</f>
        <v>1.6309640202157597E-4</v>
      </c>
    </row>
    <row r="59" spans="1:13">
      <c r="A59" s="69" t="s">
        <v>1768</v>
      </c>
      <c r="B59" s="54" t="s">
        <v>1769</v>
      </c>
      <c r="C59" s="70" t="s">
        <v>128</v>
      </c>
      <c r="D59" s="54" t="s">
        <v>1708</v>
      </c>
      <c r="E59" s="70" t="s">
        <v>1728</v>
      </c>
      <c r="F59" s="70" t="s">
        <v>141</v>
      </c>
      <c r="G59" s="72">
        <v>6551</v>
      </c>
      <c r="H59" s="79">
        <v>273.47000000000003</v>
      </c>
      <c r="I59" s="126" t="s">
        <v>4666</v>
      </c>
      <c r="J59" s="72">
        <v>17.915020000000002</v>
      </c>
      <c r="K59" s="73">
        <v>2.046812805330824E-4</v>
      </c>
      <c r="L59" s="73">
        <f t="shared" si="0"/>
        <v>1.0668108908238679E-6</v>
      </c>
      <c r="M59" s="73">
        <f>J59/'סכום נכסי הקרן'!$C$41</f>
        <v>1.4865915793445423E-7</v>
      </c>
    </row>
    <row r="60" spans="1:13">
      <c r="A60" s="69" t="s">
        <v>1770</v>
      </c>
      <c r="B60" s="54" t="s">
        <v>1771</v>
      </c>
      <c r="C60" s="70" t="s">
        <v>128</v>
      </c>
      <c r="D60" s="54" t="s">
        <v>1708</v>
      </c>
      <c r="E60" s="70" t="s">
        <v>1728</v>
      </c>
      <c r="F60" s="70" t="s">
        <v>141</v>
      </c>
      <c r="G60" s="72">
        <v>85424</v>
      </c>
      <c r="H60" s="79">
        <v>348.89</v>
      </c>
      <c r="I60" s="126" t="s">
        <v>4666</v>
      </c>
      <c r="J60" s="72">
        <v>298.03579999999999</v>
      </c>
      <c r="K60" s="73">
        <v>5.637418510549207E-3</v>
      </c>
      <c r="L60" s="73">
        <f t="shared" si="0"/>
        <v>1.7747556926835922E-5</v>
      </c>
      <c r="M60" s="73">
        <f>J60/'סכום נכסי הקרן'!$C$41</f>
        <v>2.4731064247944687E-6</v>
      </c>
    </row>
    <row r="61" spans="1:13">
      <c r="A61" s="69" t="s">
        <v>1772</v>
      </c>
      <c r="B61" s="54" t="s">
        <v>1773</v>
      </c>
      <c r="C61" s="70" t="s">
        <v>128</v>
      </c>
      <c r="D61" s="54" t="s">
        <v>1708</v>
      </c>
      <c r="E61" s="70" t="s">
        <v>1728</v>
      </c>
      <c r="F61" s="70" t="s">
        <v>141</v>
      </c>
      <c r="G61" s="72">
        <v>8918306</v>
      </c>
      <c r="H61" s="79">
        <v>382.52</v>
      </c>
      <c r="I61" s="126" t="s">
        <v>4666</v>
      </c>
      <c r="J61" s="72">
        <v>34114.304109999997</v>
      </c>
      <c r="K61" s="73">
        <v>0.24137304342100097</v>
      </c>
      <c r="L61" s="73">
        <f t="shared" si="0"/>
        <v>2.0314524436715912E-3</v>
      </c>
      <c r="M61" s="73">
        <f>J61/'סכום נכסי הקרן'!$C$41</f>
        <v>2.8308110861793569E-4</v>
      </c>
    </row>
    <row r="62" spans="1:13">
      <c r="A62" s="69" t="s">
        <v>1774</v>
      </c>
      <c r="B62" s="54" t="s">
        <v>1775</v>
      </c>
      <c r="C62" s="70" t="s">
        <v>128</v>
      </c>
      <c r="D62" s="54" t="s">
        <v>1708</v>
      </c>
      <c r="E62" s="70" t="s">
        <v>1728</v>
      </c>
      <c r="F62" s="70" t="s">
        <v>141</v>
      </c>
      <c r="G62" s="72">
        <v>1351415</v>
      </c>
      <c r="H62" s="79">
        <v>3807.45</v>
      </c>
      <c r="I62" s="126" t="s">
        <v>4666</v>
      </c>
      <c r="J62" s="72">
        <v>51454.450420000001</v>
      </c>
      <c r="K62" s="73">
        <v>0.4353342249951358</v>
      </c>
      <c r="L62" s="73">
        <f t="shared" si="0"/>
        <v>3.064030522400351E-3</v>
      </c>
      <c r="M62" s="73">
        <f>J62/'סכום נכסי הקרן'!$C$41</f>
        <v>4.2696995434095655E-4</v>
      </c>
    </row>
    <row r="63" spans="1:13">
      <c r="A63" s="69" t="s">
        <v>1776</v>
      </c>
      <c r="B63" s="54" t="s">
        <v>1777</v>
      </c>
      <c r="C63" s="70" t="s">
        <v>128</v>
      </c>
      <c r="D63" s="54" t="s">
        <v>1708</v>
      </c>
      <c r="E63" s="70" t="s">
        <v>1728</v>
      </c>
      <c r="F63" s="70" t="s">
        <v>141</v>
      </c>
      <c r="G63" s="72">
        <v>557</v>
      </c>
      <c r="H63" s="79">
        <v>3214.07</v>
      </c>
      <c r="I63" s="126" t="s">
        <v>4666</v>
      </c>
      <c r="J63" s="72">
        <v>17.902369999999998</v>
      </c>
      <c r="K63" s="73">
        <v>1.3339560057956438E-3</v>
      </c>
      <c r="L63" s="73">
        <f t="shared" si="0"/>
        <v>1.0660576034834725E-6</v>
      </c>
      <c r="M63" s="73">
        <f>J63/'סכום נכסי הקרן'!$C$41</f>
        <v>1.4855418800710434E-7</v>
      </c>
    </row>
    <row r="64" spans="1:13">
      <c r="A64" s="69" t="s">
        <v>1778</v>
      </c>
      <c r="B64" s="54" t="s">
        <v>1779</v>
      </c>
      <c r="C64" s="70" t="s">
        <v>128</v>
      </c>
      <c r="D64" s="54" t="s">
        <v>1708</v>
      </c>
      <c r="E64" s="70" t="s">
        <v>1728</v>
      </c>
      <c r="F64" s="70" t="s">
        <v>141</v>
      </c>
      <c r="G64" s="72">
        <v>79840</v>
      </c>
      <c r="H64" s="79">
        <v>417.17</v>
      </c>
      <c r="I64" s="126" t="s">
        <v>4666</v>
      </c>
      <c r="J64" s="72">
        <v>333.06852999999995</v>
      </c>
      <c r="K64" s="73">
        <v>4.5187963022391021E-3</v>
      </c>
      <c r="L64" s="73">
        <f t="shared" si="0"/>
        <v>1.9833700168612485E-5</v>
      </c>
      <c r="M64" s="73">
        <f>J64/'סכום נכסי הקרן'!$C$41</f>
        <v>2.7638086479538673E-6</v>
      </c>
    </row>
    <row r="65" spans="1:13">
      <c r="A65" s="69" t="s">
        <v>1780</v>
      </c>
      <c r="B65" s="54" t="s">
        <v>1781</v>
      </c>
      <c r="C65" s="70" t="s">
        <v>128</v>
      </c>
      <c r="D65" s="54" t="s">
        <v>1708</v>
      </c>
      <c r="E65" s="70" t="s">
        <v>1728</v>
      </c>
      <c r="F65" s="70" t="s">
        <v>141</v>
      </c>
      <c r="G65" s="72">
        <v>70073</v>
      </c>
      <c r="H65" s="79">
        <v>575.97</v>
      </c>
      <c r="I65" s="126" t="s">
        <v>4666</v>
      </c>
      <c r="J65" s="72">
        <v>403.59946000000002</v>
      </c>
      <c r="K65" s="73">
        <v>9.6883651683964036E-3</v>
      </c>
      <c r="L65" s="73">
        <f t="shared" si="0"/>
        <v>2.403370464887184E-5</v>
      </c>
      <c r="M65" s="73">
        <f>J65/'סכום נכסי הקרן'!$C$41</f>
        <v>3.3490755726982408E-6</v>
      </c>
    </row>
    <row r="66" spans="1:13">
      <c r="A66" s="69" t="s">
        <v>1782</v>
      </c>
      <c r="B66" s="54" t="s">
        <v>1783</v>
      </c>
      <c r="C66" s="70" t="s">
        <v>128</v>
      </c>
      <c r="D66" s="54" t="s">
        <v>1708</v>
      </c>
      <c r="E66" s="70" t="s">
        <v>1728</v>
      </c>
      <c r="F66" s="70" t="s">
        <v>141</v>
      </c>
      <c r="G66" s="72">
        <v>4821</v>
      </c>
      <c r="H66" s="79">
        <v>3786.43</v>
      </c>
      <c r="I66" s="126" t="s">
        <v>4666</v>
      </c>
      <c r="J66" s="72">
        <v>182.54379</v>
      </c>
      <c r="K66" s="73">
        <v>5.1329269437886478E-4</v>
      </c>
      <c r="L66" s="73">
        <f t="shared" si="0"/>
        <v>1.0870191784562062E-5</v>
      </c>
      <c r="M66" s="73">
        <f>J66/'סכום נכסי הקרן'!$C$41</f>
        <v>1.5147516501552241E-6</v>
      </c>
    </row>
    <row r="67" spans="1:13">
      <c r="A67" s="69" t="s">
        <v>1784</v>
      </c>
      <c r="B67" s="54" t="s">
        <v>1785</v>
      </c>
      <c r="C67" s="70" t="s">
        <v>128</v>
      </c>
      <c r="D67" s="54" t="s">
        <v>1708</v>
      </c>
      <c r="E67" s="70" t="s">
        <v>1728</v>
      </c>
      <c r="F67" s="70" t="s">
        <v>141</v>
      </c>
      <c r="G67" s="72">
        <v>852599.58170000021</v>
      </c>
      <c r="H67" s="79">
        <v>3826</v>
      </c>
      <c r="I67" s="126" t="s">
        <v>4666</v>
      </c>
      <c r="J67" s="72">
        <v>32620.459995841993</v>
      </c>
      <c r="K67" s="73">
        <v>5.0188896104519175E-2</v>
      </c>
      <c r="L67" s="73">
        <f t="shared" si="0"/>
        <v>1.9424964073301919E-3</v>
      </c>
      <c r="M67" s="73">
        <f>J67/'סכום נכסי הקרן'!$C$41</f>
        <v>2.7068516331080959E-4</v>
      </c>
    </row>
    <row r="68" spans="1:13">
      <c r="A68" s="69" t="s">
        <v>1786</v>
      </c>
      <c r="B68" s="54" t="s">
        <v>1787</v>
      </c>
      <c r="C68" s="70" t="s">
        <v>128</v>
      </c>
      <c r="D68" s="54" t="s">
        <v>1708</v>
      </c>
      <c r="E68" s="70" t="s">
        <v>1728</v>
      </c>
      <c r="F68" s="70" t="s">
        <v>141</v>
      </c>
      <c r="G68" s="72">
        <v>9776</v>
      </c>
      <c r="H68" s="79">
        <v>342.71</v>
      </c>
      <c r="I68" s="126" t="s">
        <v>4666</v>
      </c>
      <c r="J68" s="72">
        <v>33.503329999999998</v>
      </c>
      <c r="K68" s="73">
        <v>2.5643777243398346E-4</v>
      </c>
      <c r="L68" s="73">
        <f t="shared" si="0"/>
        <v>1.995069909096725E-6</v>
      </c>
      <c r="M68" s="73">
        <f>J68/'סכום נכסי הקרן'!$C$41</f>
        <v>2.7801123447253407E-7</v>
      </c>
    </row>
    <row r="69" spans="1:13">
      <c r="A69" s="69" t="s">
        <v>1788</v>
      </c>
      <c r="B69" s="54" t="s">
        <v>1789</v>
      </c>
      <c r="C69" s="70" t="s">
        <v>128</v>
      </c>
      <c r="D69" s="54" t="s">
        <v>1708</v>
      </c>
      <c r="E69" s="70" t="s">
        <v>1728</v>
      </c>
      <c r="F69" s="70" t="s">
        <v>141</v>
      </c>
      <c r="G69" s="72">
        <v>2897990.3</v>
      </c>
      <c r="H69" s="79">
        <v>353.53</v>
      </c>
      <c r="I69" s="126" t="s">
        <v>4666</v>
      </c>
      <c r="J69" s="72">
        <v>10245.265079999997</v>
      </c>
      <c r="K69" s="73">
        <v>7.217842868160582E-3</v>
      </c>
      <c r="L69" s="73">
        <f t="shared" si="0"/>
        <v>6.1008920820191444E-4</v>
      </c>
      <c r="M69" s="73">
        <f>J69/'סכום נכסי הקרן'!$C$41</f>
        <v>8.5015393765012159E-5</v>
      </c>
    </row>
    <row r="70" spans="1:13">
      <c r="A70" s="69" t="s">
        <v>1790</v>
      </c>
      <c r="B70" s="54" t="s">
        <v>1791</v>
      </c>
      <c r="C70" s="70" t="s">
        <v>128</v>
      </c>
      <c r="D70" s="54" t="s">
        <v>1708</v>
      </c>
      <c r="E70" s="70" t="s">
        <v>1728</v>
      </c>
      <c r="F70" s="70" t="s">
        <v>141</v>
      </c>
      <c r="G70" s="72">
        <v>620610</v>
      </c>
      <c r="H70" s="79">
        <v>382.85</v>
      </c>
      <c r="I70" s="126" t="s">
        <v>4666</v>
      </c>
      <c r="J70" s="72">
        <v>2376.0053900000003</v>
      </c>
      <c r="K70" s="73">
        <v>2.6636590266136411E-3</v>
      </c>
      <c r="L70" s="73">
        <f t="shared" si="0"/>
        <v>1.4148733446617482E-4</v>
      </c>
      <c r="M70" s="73">
        <f>J70/'סכום נכסי הקרן'!$C$41</f>
        <v>1.9716135428546801E-5</v>
      </c>
    </row>
    <row r="71" spans="1:13">
      <c r="A71" s="127" t="s">
        <v>4666</v>
      </c>
      <c r="B71" s="126" t="s">
        <v>4666</v>
      </c>
      <c r="C71" s="126" t="s">
        <v>4666</v>
      </c>
      <c r="D71" s="126" t="s">
        <v>4666</v>
      </c>
      <c r="E71" s="126" t="s">
        <v>4666</v>
      </c>
      <c r="F71" s="126" t="s">
        <v>4666</v>
      </c>
      <c r="G71" s="126" t="s">
        <v>4666</v>
      </c>
      <c r="H71" s="126" t="s">
        <v>4666</v>
      </c>
      <c r="I71" s="126" t="s">
        <v>4666</v>
      </c>
      <c r="J71" s="126" t="s">
        <v>4666</v>
      </c>
      <c r="K71" s="126" t="s">
        <v>4666</v>
      </c>
      <c r="L71" s="126" t="s">
        <v>4666</v>
      </c>
      <c r="M71" s="126" t="s">
        <v>4666</v>
      </c>
    </row>
    <row r="72" spans="1:13">
      <c r="A72" s="63" t="s">
        <v>197</v>
      </c>
      <c r="B72" s="125" t="s">
        <v>4666</v>
      </c>
      <c r="C72" s="125" t="s">
        <v>4666</v>
      </c>
      <c r="D72" s="125" t="s">
        <v>4666</v>
      </c>
      <c r="E72" s="125" t="s">
        <v>4666</v>
      </c>
      <c r="F72" s="125" t="s">
        <v>4666</v>
      </c>
      <c r="G72" s="125" t="s">
        <v>4666</v>
      </c>
      <c r="H72" s="125" t="s">
        <v>4666</v>
      </c>
      <c r="I72" s="66">
        <v>42.319267657999987</v>
      </c>
      <c r="J72" s="66">
        <v>13006347.321165364</v>
      </c>
      <c r="K72" s="125" t="s">
        <v>4666</v>
      </c>
      <c r="L72" s="67">
        <f t="shared" si="0"/>
        <v>0.77450725547931554</v>
      </c>
      <c r="M72" s="67">
        <f>J72/'סכום נכסי הקרן'!$C$41</f>
        <v>0.10792690382525318</v>
      </c>
    </row>
    <row r="73" spans="1:13">
      <c r="A73" s="68" t="s">
        <v>227</v>
      </c>
      <c r="B73" s="125" t="s">
        <v>4666</v>
      </c>
      <c r="C73" s="125" t="s">
        <v>4666</v>
      </c>
      <c r="D73" s="125" t="s">
        <v>4666</v>
      </c>
      <c r="E73" s="125" t="s">
        <v>4666</v>
      </c>
      <c r="F73" s="125" t="s">
        <v>4666</v>
      </c>
      <c r="G73" s="125" t="s">
        <v>4666</v>
      </c>
      <c r="H73" s="125" t="s">
        <v>4666</v>
      </c>
      <c r="I73" s="66">
        <v>18.697347657999995</v>
      </c>
      <c r="J73" s="66">
        <v>12905485.957535364</v>
      </c>
      <c r="K73" s="125" t="s">
        <v>4666</v>
      </c>
      <c r="L73" s="67">
        <f t="shared" si="0"/>
        <v>0.76850112201232357</v>
      </c>
      <c r="M73" s="67">
        <f>J73/'סכום נכסי הקרן'!$C$41</f>
        <v>0.10708995441713884</v>
      </c>
    </row>
    <row r="74" spans="1:13">
      <c r="A74" s="69" t="s">
        <v>1792</v>
      </c>
      <c r="B74" s="54" t="s">
        <v>1793</v>
      </c>
      <c r="C74" s="70" t="s">
        <v>29</v>
      </c>
      <c r="D74" s="126" t="s">
        <v>4666</v>
      </c>
      <c r="E74" s="70" t="s">
        <v>1677</v>
      </c>
      <c r="F74" s="70" t="s">
        <v>140</v>
      </c>
      <c r="G74" s="72">
        <v>3180753.4029950011</v>
      </c>
      <c r="H74" s="79">
        <v>6579.6</v>
      </c>
      <c r="I74" s="126" t="s">
        <v>4666</v>
      </c>
      <c r="J74" s="72">
        <v>759061.64623094676</v>
      </c>
      <c r="K74" s="73">
        <v>7.1139571697965531E-2</v>
      </c>
      <c r="L74" s="73">
        <f t="shared" ref="L74:L133" si="1">IFERROR(J74/$J$9,0)</f>
        <v>4.5200911358506318E-2</v>
      </c>
      <c r="M74" s="73">
        <f>J74/'סכום נכסי הקרן'!$C$41</f>
        <v>6.2987071825224379E-3</v>
      </c>
    </row>
    <row r="75" spans="1:13">
      <c r="A75" s="69" t="s">
        <v>1794</v>
      </c>
      <c r="B75" s="54" t="s">
        <v>1795</v>
      </c>
      <c r="C75" s="70" t="s">
        <v>29</v>
      </c>
      <c r="D75" s="126" t="s">
        <v>4666</v>
      </c>
      <c r="E75" s="70" t="s">
        <v>1677</v>
      </c>
      <c r="F75" s="70" t="s">
        <v>140</v>
      </c>
      <c r="G75" s="72">
        <v>2421087.71135</v>
      </c>
      <c r="H75" s="79">
        <v>1866.48</v>
      </c>
      <c r="I75" s="126" t="s">
        <v>4666</v>
      </c>
      <c r="J75" s="72">
        <v>163900.93067699895</v>
      </c>
      <c r="K75" s="73">
        <v>0.15974503157835701</v>
      </c>
      <c r="L75" s="73">
        <f t="shared" si="1"/>
        <v>9.7600392219707385E-3</v>
      </c>
      <c r="M75" s="73">
        <f>J75/'סכום נכסי הקרן'!$C$41</f>
        <v>1.3600528684375468E-3</v>
      </c>
    </row>
    <row r="76" spans="1:13">
      <c r="A76" s="69" t="s">
        <v>1796</v>
      </c>
      <c r="B76" s="54" t="s">
        <v>1797</v>
      </c>
      <c r="C76" s="70" t="s">
        <v>29</v>
      </c>
      <c r="D76" s="126" t="s">
        <v>4666</v>
      </c>
      <c r="E76" s="70" t="s">
        <v>1677</v>
      </c>
      <c r="F76" s="70" t="s">
        <v>140</v>
      </c>
      <c r="G76" s="72">
        <v>344154.61681999994</v>
      </c>
      <c r="H76" s="79">
        <v>4831.8</v>
      </c>
      <c r="I76" s="126" t="s">
        <v>4666</v>
      </c>
      <c r="J76" s="72">
        <v>60312.885286769997</v>
      </c>
      <c r="K76" s="73">
        <v>1.8644861878722416E-2</v>
      </c>
      <c r="L76" s="73">
        <f t="shared" si="1"/>
        <v>3.5915362015189957E-3</v>
      </c>
      <c r="M76" s="73">
        <f>J76/'סכום נכסי הקרן'!$C$41</f>
        <v>5.0047740607203118E-4</v>
      </c>
    </row>
    <row r="77" spans="1:13">
      <c r="A77" s="69" t="s">
        <v>1798</v>
      </c>
      <c r="B77" s="54" t="s">
        <v>1799</v>
      </c>
      <c r="C77" s="70" t="s">
        <v>29</v>
      </c>
      <c r="D77" s="126" t="s">
        <v>4666</v>
      </c>
      <c r="E77" s="70" t="s">
        <v>1677</v>
      </c>
      <c r="F77" s="70" t="s">
        <v>140</v>
      </c>
      <c r="G77" s="72">
        <v>470065.28753200005</v>
      </c>
      <c r="H77" s="79">
        <v>9236</v>
      </c>
      <c r="I77" s="126" t="s">
        <v>4666</v>
      </c>
      <c r="J77" s="72">
        <v>157467.03905026001</v>
      </c>
      <c r="K77" s="73">
        <v>1.0384193095395589E-2</v>
      </c>
      <c r="L77" s="73">
        <f t="shared" si="1"/>
        <v>9.3769112289355319E-3</v>
      </c>
      <c r="M77" s="73">
        <f>J77/'סכום נכסי הקרן'!$C$41</f>
        <v>1.3066643200869141E-3</v>
      </c>
    </row>
    <row r="78" spans="1:13">
      <c r="A78" s="69" t="s">
        <v>1800</v>
      </c>
      <c r="B78" s="54" t="s">
        <v>1801</v>
      </c>
      <c r="C78" s="70" t="s">
        <v>1532</v>
      </c>
      <c r="D78" s="126" t="s">
        <v>4666</v>
      </c>
      <c r="E78" s="70" t="s">
        <v>1677</v>
      </c>
      <c r="F78" s="70" t="s">
        <v>140</v>
      </c>
      <c r="G78" s="72">
        <v>855213.41794399987</v>
      </c>
      <c r="H78" s="79">
        <v>7266</v>
      </c>
      <c r="I78" s="126" t="s">
        <v>4666</v>
      </c>
      <c r="J78" s="72">
        <v>225381.07979922</v>
      </c>
      <c r="K78" s="73">
        <v>3.7933618005943663E-3</v>
      </c>
      <c r="L78" s="73">
        <f t="shared" si="1"/>
        <v>1.3421084124687056E-2</v>
      </c>
      <c r="M78" s="73">
        <f>J78/'סכום נכסי הקרן'!$C$41</f>
        <v>1.8702162507945887E-3</v>
      </c>
    </row>
    <row r="79" spans="1:13">
      <c r="A79" s="69" t="s">
        <v>1802</v>
      </c>
      <c r="B79" s="54" t="s">
        <v>1803</v>
      </c>
      <c r="C79" s="70" t="s">
        <v>1532</v>
      </c>
      <c r="D79" s="126" t="s">
        <v>4666</v>
      </c>
      <c r="E79" s="70" t="s">
        <v>1677</v>
      </c>
      <c r="F79" s="70" t="s">
        <v>140</v>
      </c>
      <c r="G79" s="72">
        <v>268886.40140200005</v>
      </c>
      <c r="H79" s="79">
        <v>17881</v>
      </c>
      <c r="I79" s="126" t="s">
        <v>4666</v>
      </c>
      <c r="J79" s="72">
        <v>174384.62735696303</v>
      </c>
      <c r="K79" s="73">
        <v>2.4577551077000896E-3</v>
      </c>
      <c r="L79" s="73">
        <f t="shared" si="1"/>
        <v>1.0384326651975266E-2</v>
      </c>
      <c r="M79" s="73">
        <f>J79/'סכום נכסי הקרן'!$C$41</f>
        <v>1.4470467719042296E-3</v>
      </c>
    </row>
    <row r="80" spans="1:13">
      <c r="A80" s="69" t="s">
        <v>1804</v>
      </c>
      <c r="B80" s="54" t="s">
        <v>1805</v>
      </c>
      <c r="C80" s="70" t="s">
        <v>130</v>
      </c>
      <c r="D80" s="126" t="s">
        <v>4666</v>
      </c>
      <c r="E80" s="70" t="s">
        <v>1677</v>
      </c>
      <c r="F80" s="70" t="s">
        <v>149</v>
      </c>
      <c r="G80" s="72">
        <v>436278</v>
      </c>
      <c r="H80" s="79">
        <v>249950</v>
      </c>
      <c r="I80" s="126" t="s">
        <v>4666</v>
      </c>
      <c r="J80" s="72">
        <v>27956.55531</v>
      </c>
      <c r="K80" s="73">
        <v>1.2041788482125839E-4</v>
      </c>
      <c r="L80" s="73">
        <f t="shared" si="1"/>
        <v>1.6647683158951443E-3</v>
      </c>
      <c r="M80" s="73">
        <f>J80/'סכום נכסי הקרן'!$C$41</f>
        <v>2.3198399840650998E-4</v>
      </c>
    </row>
    <row r="81" spans="1:13">
      <c r="A81" s="69" t="s">
        <v>1806</v>
      </c>
      <c r="B81" s="54" t="s">
        <v>1807</v>
      </c>
      <c r="C81" s="70" t="s">
        <v>1532</v>
      </c>
      <c r="D81" s="126" t="s">
        <v>4666</v>
      </c>
      <c r="E81" s="70" t="s">
        <v>1677</v>
      </c>
      <c r="F81" s="70" t="s">
        <v>140</v>
      </c>
      <c r="G81" s="72">
        <v>1015477.8192219998</v>
      </c>
      <c r="H81" s="79">
        <v>3760</v>
      </c>
      <c r="I81" s="126" t="s">
        <v>4666</v>
      </c>
      <c r="J81" s="72">
        <v>138485.99069150697</v>
      </c>
      <c r="K81" s="73">
        <v>1.1222666202655184E-3</v>
      </c>
      <c r="L81" s="73">
        <f t="shared" si="1"/>
        <v>8.2466200482183335E-3</v>
      </c>
      <c r="M81" s="73">
        <f>J81/'סכום נכסי הקרן'!$C$41</f>
        <v>1.1491592396725256E-3</v>
      </c>
    </row>
    <row r="82" spans="1:13">
      <c r="A82" s="69" t="s">
        <v>1808</v>
      </c>
      <c r="B82" s="54" t="s">
        <v>1809</v>
      </c>
      <c r="C82" s="70" t="s">
        <v>1532</v>
      </c>
      <c r="D82" s="126" t="s">
        <v>4666</v>
      </c>
      <c r="E82" s="70" t="s">
        <v>1677</v>
      </c>
      <c r="F82" s="70" t="s">
        <v>140</v>
      </c>
      <c r="G82" s="72">
        <v>1106497.1110549998</v>
      </c>
      <c r="H82" s="79">
        <v>3487.98</v>
      </c>
      <c r="I82" s="72">
        <v>18.669707657999997</v>
      </c>
      <c r="J82" s="72">
        <v>140000.55101531401</v>
      </c>
      <c r="K82" s="73">
        <v>5.7183313232816523E-2</v>
      </c>
      <c r="L82" s="73">
        <f t="shared" si="1"/>
        <v>8.3368097018300547E-3</v>
      </c>
      <c r="M82" s="73">
        <f>J82/'סכום נכסי הקרן'!$C$41</f>
        <v>1.1617270884596376E-3</v>
      </c>
    </row>
    <row r="83" spans="1:13">
      <c r="A83" s="69" t="s">
        <v>1810</v>
      </c>
      <c r="B83" s="54" t="s">
        <v>1811</v>
      </c>
      <c r="C83" s="70" t="s">
        <v>29</v>
      </c>
      <c r="D83" s="126" t="s">
        <v>4666</v>
      </c>
      <c r="E83" s="70" t="s">
        <v>1677</v>
      </c>
      <c r="F83" s="70" t="s">
        <v>148</v>
      </c>
      <c r="G83" s="72">
        <v>1578195.6061729998</v>
      </c>
      <c r="H83" s="79">
        <v>5340</v>
      </c>
      <c r="I83" s="126" t="s">
        <v>4666</v>
      </c>
      <c r="J83" s="72">
        <v>230839.42022440996</v>
      </c>
      <c r="K83" s="73">
        <v>2.2603101496930438E-2</v>
      </c>
      <c r="L83" s="73">
        <f t="shared" si="1"/>
        <v>1.3746119598351992E-2</v>
      </c>
      <c r="M83" s="73">
        <f>J83/'סכום נכסי הקרן'!$C$41</f>
        <v>1.9155096577418503E-3</v>
      </c>
    </row>
    <row r="84" spans="1:13">
      <c r="A84" s="69" t="s">
        <v>1812</v>
      </c>
      <c r="B84" s="54" t="s">
        <v>1813</v>
      </c>
      <c r="C84" s="70" t="s">
        <v>129</v>
      </c>
      <c r="D84" s="126" t="s">
        <v>4666</v>
      </c>
      <c r="E84" s="70" t="s">
        <v>1677</v>
      </c>
      <c r="F84" s="70" t="s">
        <v>140</v>
      </c>
      <c r="G84" s="72">
        <v>3774500.3319189982</v>
      </c>
      <c r="H84" s="79">
        <v>1022.25</v>
      </c>
      <c r="I84" s="126" t="s">
        <v>4666</v>
      </c>
      <c r="J84" s="72">
        <v>139947.177165181</v>
      </c>
      <c r="K84" s="73">
        <v>1.9483162821574869E-2</v>
      </c>
      <c r="L84" s="73">
        <f t="shared" si="1"/>
        <v>8.3336313741135867E-3</v>
      </c>
      <c r="M84" s="73">
        <f>J84/'סכום נכסי הקרן'!$C$41</f>
        <v>1.1612841912919821E-3</v>
      </c>
    </row>
    <row r="85" spans="1:13">
      <c r="A85" s="69" t="s">
        <v>1814</v>
      </c>
      <c r="B85" s="54" t="s">
        <v>1815</v>
      </c>
      <c r="C85" s="70" t="s">
        <v>1532</v>
      </c>
      <c r="D85" s="126" t="s">
        <v>4666</v>
      </c>
      <c r="E85" s="70" t="s">
        <v>1677</v>
      </c>
      <c r="F85" s="70" t="s">
        <v>140</v>
      </c>
      <c r="G85" s="72">
        <v>1219347.8109890004</v>
      </c>
      <c r="H85" s="79">
        <v>11399</v>
      </c>
      <c r="I85" s="126" t="s">
        <v>4666</v>
      </c>
      <c r="J85" s="72">
        <v>504129.26844700606</v>
      </c>
      <c r="K85" s="73">
        <v>9.0171106960865548E-3</v>
      </c>
      <c r="L85" s="73">
        <f t="shared" si="1"/>
        <v>3.002009453309766E-2</v>
      </c>
      <c r="M85" s="73">
        <f>J85/'סכום נכסי הקרן'!$C$41</f>
        <v>4.1832737299452825E-3</v>
      </c>
    </row>
    <row r="86" spans="1:13">
      <c r="A86" s="69" t="s">
        <v>1816</v>
      </c>
      <c r="B86" s="54" t="s">
        <v>1817</v>
      </c>
      <c r="C86" s="70" t="s">
        <v>29</v>
      </c>
      <c r="D86" s="126" t="s">
        <v>4666</v>
      </c>
      <c r="E86" s="70" t="s">
        <v>1677</v>
      </c>
      <c r="F86" s="70" t="s">
        <v>140</v>
      </c>
      <c r="G86" s="72">
        <v>530238.21777699934</v>
      </c>
      <c r="H86" s="79">
        <v>4819</v>
      </c>
      <c r="I86" s="126" t="s">
        <v>4666</v>
      </c>
      <c r="J86" s="72">
        <v>92677.755824792956</v>
      </c>
      <c r="K86" s="73">
        <v>6.2992445582880988E-2</v>
      </c>
      <c r="L86" s="73">
        <f t="shared" si="1"/>
        <v>5.5188126639548413E-3</v>
      </c>
      <c r="M86" s="73">
        <f>J86/'סכום נכסי הקרן'!$C$41</f>
        <v>7.6904168346832321E-4</v>
      </c>
    </row>
    <row r="87" spans="1:13">
      <c r="A87" s="69" t="s">
        <v>1818</v>
      </c>
      <c r="B87" s="54" t="s">
        <v>1819</v>
      </c>
      <c r="C87" s="70" t="s">
        <v>29</v>
      </c>
      <c r="D87" s="126" t="s">
        <v>4666</v>
      </c>
      <c r="E87" s="70" t="s">
        <v>1677</v>
      </c>
      <c r="F87" s="70" t="s">
        <v>140</v>
      </c>
      <c r="G87" s="72">
        <v>1498273.1225279998</v>
      </c>
      <c r="H87" s="79">
        <v>6526.5</v>
      </c>
      <c r="I87" s="126" t="s">
        <v>4666</v>
      </c>
      <c r="J87" s="72">
        <v>354665.45270467404</v>
      </c>
      <c r="K87" s="73">
        <v>3.8927371817397076E-2</v>
      </c>
      <c r="L87" s="73">
        <f t="shared" si="1"/>
        <v>2.1119762497855073E-2</v>
      </c>
      <c r="M87" s="73">
        <f>J87/'סכום נכסי הקרן'!$C$41</f>
        <v>2.9430203007040369E-3</v>
      </c>
    </row>
    <row r="88" spans="1:13">
      <c r="A88" s="69" t="s">
        <v>1820</v>
      </c>
      <c r="B88" s="54" t="s">
        <v>1821</v>
      </c>
      <c r="C88" s="70" t="s">
        <v>1532</v>
      </c>
      <c r="D88" s="126" t="s">
        <v>4666</v>
      </c>
      <c r="E88" s="70" t="s">
        <v>1677</v>
      </c>
      <c r="F88" s="70" t="s">
        <v>140</v>
      </c>
      <c r="G88" s="72">
        <v>441598.39495899988</v>
      </c>
      <c r="H88" s="79">
        <v>5335</v>
      </c>
      <c r="I88" s="126" t="s">
        <v>4666</v>
      </c>
      <c r="J88" s="72">
        <v>85449.488144971983</v>
      </c>
      <c r="K88" s="73">
        <v>1.3427341126216245E-2</v>
      </c>
      <c r="L88" s="73">
        <f t="shared" si="1"/>
        <v>5.0883808429117621E-3</v>
      </c>
      <c r="M88" s="73">
        <f>J88/'סכום נכסי הקרן'!$C$41</f>
        <v>7.0906138835243623E-4</v>
      </c>
    </row>
    <row r="89" spans="1:13">
      <c r="A89" s="69" t="s">
        <v>1822</v>
      </c>
      <c r="B89" s="54" t="s">
        <v>1823</v>
      </c>
      <c r="C89" s="70" t="s">
        <v>129</v>
      </c>
      <c r="D89" s="126" t="s">
        <v>4666</v>
      </c>
      <c r="E89" s="70" t="s">
        <v>1677</v>
      </c>
      <c r="F89" s="70" t="s">
        <v>140</v>
      </c>
      <c r="G89" s="72">
        <v>20503551.539761994</v>
      </c>
      <c r="H89" s="79">
        <v>855.35</v>
      </c>
      <c r="I89" s="126" t="s">
        <v>4666</v>
      </c>
      <c r="J89" s="72">
        <v>636092.84360978485</v>
      </c>
      <c r="K89" s="73">
        <v>2.0476210495412102E-2</v>
      </c>
      <c r="L89" s="73">
        <f t="shared" si="1"/>
        <v>3.7878315130992969E-2</v>
      </c>
      <c r="M89" s="73">
        <f>J89/'סכום נכסי הקרן'!$C$41</f>
        <v>5.2783098483374889E-3</v>
      </c>
    </row>
    <row r="90" spans="1:13">
      <c r="A90" s="69" t="s">
        <v>1824</v>
      </c>
      <c r="B90" s="54" t="s">
        <v>1825</v>
      </c>
      <c r="C90" s="70" t="s">
        <v>29</v>
      </c>
      <c r="D90" s="126" t="s">
        <v>4666</v>
      </c>
      <c r="E90" s="70" t="s">
        <v>1677</v>
      </c>
      <c r="F90" s="70" t="s">
        <v>142</v>
      </c>
      <c r="G90" s="72">
        <v>7275785.1717239972</v>
      </c>
      <c r="H90" s="79">
        <v>2972.5</v>
      </c>
      <c r="I90" s="126" t="s">
        <v>4666</v>
      </c>
      <c r="J90" s="72">
        <v>867599.62049872812</v>
      </c>
      <c r="K90" s="73">
        <v>3.0131585577946311E-2</v>
      </c>
      <c r="L90" s="73">
        <f t="shared" si="1"/>
        <v>5.166417475518853E-2</v>
      </c>
      <c r="M90" s="73">
        <f>J90/'סכום נכסי הקרן'!$C$41</f>
        <v>7.199357243675584E-3</v>
      </c>
    </row>
    <row r="91" spans="1:13">
      <c r="A91" s="69" t="s">
        <v>1826</v>
      </c>
      <c r="B91" s="54" t="s">
        <v>1827</v>
      </c>
      <c r="C91" s="70" t="s">
        <v>1532</v>
      </c>
      <c r="D91" s="126" t="s">
        <v>4666</v>
      </c>
      <c r="E91" s="70" t="s">
        <v>1677</v>
      </c>
      <c r="F91" s="70" t="s">
        <v>140</v>
      </c>
      <c r="G91" s="72">
        <v>140062.92545000001</v>
      </c>
      <c r="H91" s="79">
        <v>5397</v>
      </c>
      <c r="I91" s="126" t="s">
        <v>4666</v>
      </c>
      <c r="J91" s="72">
        <v>27417.204205868005</v>
      </c>
      <c r="K91" s="73">
        <v>1.4048437858575728E-3</v>
      </c>
      <c r="L91" s="73">
        <f t="shared" si="1"/>
        <v>1.6326508171780963E-3</v>
      </c>
      <c r="M91" s="73">
        <f>J91/'סכום נכסי הקרן'!$C$41</f>
        <v>2.2750845325103259E-4</v>
      </c>
    </row>
    <row r="92" spans="1:13">
      <c r="A92" s="69" t="s">
        <v>1828</v>
      </c>
      <c r="B92" s="54" t="s">
        <v>1829</v>
      </c>
      <c r="C92" s="70" t="s">
        <v>1510</v>
      </c>
      <c r="D92" s="126" t="s">
        <v>4666</v>
      </c>
      <c r="E92" s="70" t="s">
        <v>1677</v>
      </c>
      <c r="F92" s="70" t="s">
        <v>140</v>
      </c>
      <c r="G92" s="72">
        <v>15.999999999999995</v>
      </c>
      <c r="H92" s="79">
        <v>10177</v>
      </c>
      <c r="I92" s="126" t="s">
        <v>4666</v>
      </c>
      <c r="J92" s="72">
        <v>5.9059200000000018</v>
      </c>
      <c r="K92" s="73">
        <v>8.5470085470085446E-8</v>
      </c>
      <c r="L92" s="73">
        <f t="shared" si="1"/>
        <v>3.5168812406207186E-7</v>
      </c>
      <c r="M92" s="73">
        <f>J92/'סכום נכסי הקרן'!$C$41</f>
        <v>4.9007430303078204E-8</v>
      </c>
    </row>
    <row r="93" spans="1:13">
      <c r="A93" s="69" t="s">
        <v>1830</v>
      </c>
      <c r="B93" s="54" t="s">
        <v>1831</v>
      </c>
      <c r="C93" s="70" t="s">
        <v>29</v>
      </c>
      <c r="D93" s="126" t="s">
        <v>4666</v>
      </c>
      <c r="E93" s="70" t="s">
        <v>1677</v>
      </c>
      <c r="F93" s="70" t="s">
        <v>140</v>
      </c>
      <c r="G93" s="72">
        <v>1045981.9236670001</v>
      </c>
      <c r="H93" s="79">
        <v>4281.5</v>
      </c>
      <c r="I93" s="126" t="s">
        <v>4666</v>
      </c>
      <c r="J93" s="72">
        <v>162430.53815626501</v>
      </c>
      <c r="K93" s="73">
        <v>1.3534962780370084E-2</v>
      </c>
      <c r="L93" s="73">
        <f t="shared" si="1"/>
        <v>9.6724796906442357E-3</v>
      </c>
      <c r="M93" s="73">
        <f>J93/'סכום נכסי הקרן'!$C$41</f>
        <v>1.347851524874133E-3</v>
      </c>
    </row>
    <row r="94" spans="1:13">
      <c r="A94" s="69" t="s">
        <v>1832</v>
      </c>
      <c r="B94" s="54" t="s">
        <v>1833</v>
      </c>
      <c r="C94" s="70" t="s">
        <v>129</v>
      </c>
      <c r="D94" s="126" t="s">
        <v>4666</v>
      </c>
      <c r="E94" s="70" t="s">
        <v>1677</v>
      </c>
      <c r="F94" s="70" t="s">
        <v>140</v>
      </c>
      <c r="G94" s="72">
        <v>6529047.2761460068</v>
      </c>
      <c r="H94" s="79">
        <v>491.97</v>
      </c>
      <c r="I94" s="126" t="s">
        <v>4666</v>
      </c>
      <c r="J94" s="72">
        <v>116502.69973176818</v>
      </c>
      <c r="K94" s="73">
        <v>4.523489809599044E-2</v>
      </c>
      <c r="L94" s="73">
        <f t="shared" si="1"/>
        <v>6.9375501051203506E-3</v>
      </c>
      <c r="M94" s="73">
        <f>J94/'סכום נכסי הקרן'!$C$41</f>
        <v>9.6674149619789551E-4</v>
      </c>
    </row>
    <row r="95" spans="1:13">
      <c r="A95" s="69" t="s">
        <v>1834</v>
      </c>
      <c r="B95" s="54" t="s">
        <v>1835</v>
      </c>
      <c r="C95" s="70" t="s">
        <v>129</v>
      </c>
      <c r="D95" s="126" t="s">
        <v>4666</v>
      </c>
      <c r="E95" s="70" t="s">
        <v>1677</v>
      </c>
      <c r="F95" s="70" t="s">
        <v>140</v>
      </c>
      <c r="G95" s="72">
        <v>762742.67402799998</v>
      </c>
      <c r="H95" s="79">
        <v>3962.75</v>
      </c>
      <c r="I95" s="126" t="s">
        <v>4666</v>
      </c>
      <c r="J95" s="72">
        <v>109628.19793879507</v>
      </c>
      <c r="K95" s="73">
        <v>7.4469762294140998E-3</v>
      </c>
      <c r="L95" s="73">
        <f t="shared" si="1"/>
        <v>6.5281844788619417E-3</v>
      </c>
      <c r="M95" s="73">
        <f>J95/'סכום נכסי הקרן'!$C$41</f>
        <v>9.0969675676906548E-4</v>
      </c>
    </row>
    <row r="96" spans="1:13">
      <c r="A96" s="69" t="s">
        <v>1836</v>
      </c>
      <c r="B96" s="54" t="s">
        <v>1837</v>
      </c>
      <c r="C96" s="70" t="s">
        <v>29</v>
      </c>
      <c r="D96" s="126" t="s">
        <v>4666</v>
      </c>
      <c r="E96" s="70" t="s">
        <v>1677</v>
      </c>
      <c r="F96" s="70" t="s">
        <v>142</v>
      </c>
      <c r="G96" s="72">
        <v>5802606.9115009932</v>
      </c>
      <c r="H96" s="79">
        <v>690</v>
      </c>
      <c r="I96" s="126" t="s">
        <v>4666</v>
      </c>
      <c r="J96" s="72">
        <v>160616.39141459213</v>
      </c>
      <c r="K96" s="73">
        <v>2.7503503398313367E-2</v>
      </c>
      <c r="L96" s="73">
        <f t="shared" si="1"/>
        <v>9.5644501432829016E-3</v>
      </c>
      <c r="M96" s="73">
        <f>J96/'סכום נכסי הקרן'!$C$41</f>
        <v>1.3327977026073076E-3</v>
      </c>
    </row>
    <row r="97" spans="1:13">
      <c r="A97" s="69" t="s">
        <v>1838</v>
      </c>
      <c r="B97" s="54" t="s">
        <v>1839</v>
      </c>
      <c r="C97" s="70" t="s">
        <v>129</v>
      </c>
      <c r="D97" s="126" t="s">
        <v>4666</v>
      </c>
      <c r="E97" s="70" t="s">
        <v>1677</v>
      </c>
      <c r="F97" s="70" t="s">
        <v>140</v>
      </c>
      <c r="G97" s="72">
        <v>5922660.8476000009</v>
      </c>
      <c r="H97" s="79">
        <v>1064</v>
      </c>
      <c r="I97" s="126" t="s">
        <v>4666</v>
      </c>
      <c r="J97" s="72">
        <v>228563.06311477098</v>
      </c>
      <c r="K97" s="73">
        <v>3.0345031273772301E-2</v>
      </c>
      <c r="L97" s="73">
        <f t="shared" si="1"/>
        <v>1.3610566160177365E-2</v>
      </c>
      <c r="M97" s="73">
        <f>J97/'סכום נכסי הקרן'!$C$41</f>
        <v>1.8966204055346498E-3</v>
      </c>
    </row>
    <row r="98" spans="1:13">
      <c r="A98" s="69" t="s">
        <v>1840</v>
      </c>
      <c r="B98" s="54" t="s">
        <v>1841</v>
      </c>
      <c r="C98" s="70" t="s">
        <v>1532</v>
      </c>
      <c r="D98" s="126" t="s">
        <v>4666</v>
      </c>
      <c r="E98" s="70" t="s">
        <v>1677</v>
      </c>
      <c r="F98" s="70" t="s">
        <v>140</v>
      </c>
      <c r="G98" s="72">
        <v>274638.98584000004</v>
      </c>
      <c r="H98" s="79">
        <v>40564</v>
      </c>
      <c r="I98" s="126" t="s">
        <v>4666</v>
      </c>
      <c r="J98" s="72">
        <v>404064.33264861401</v>
      </c>
      <c r="K98" s="73">
        <v>1.4885581888346886E-2</v>
      </c>
      <c r="L98" s="73">
        <f t="shared" si="1"/>
        <v>2.4061387074254984E-2</v>
      </c>
      <c r="M98" s="73">
        <f>J98/'סכום נכסי הקרן'!$C$41</f>
        <v>3.352933094291279E-3</v>
      </c>
    </row>
    <row r="99" spans="1:13">
      <c r="A99" s="69" t="s">
        <v>1842</v>
      </c>
      <c r="B99" s="54" t="s">
        <v>1843</v>
      </c>
      <c r="C99" s="70" t="s">
        <v>29</v>
      </c>
      <c r="D99" s="126" t="s">
        <v>4666</v>
      </c>
      <c r="E99" s="70" t="s">
        <v>1677</v>
      </c>
      <c r="F99" s="70" t="s">
        <v>140</v>
      </c>
      <c r="G99" s="72">
        <v>33002840.555036999</v>
      </c>
      <c r="H99" s="79">
        <v>772.45</v>
      </c>
      <c r="I99" s="126" t="s">
        <v>4666</v>
      </c>
      <c r="J99" s="72">
        <v>924632.71266858606</v>
      </c>
      <c r="K99" s="73">
        <v>7.0110551839301635E-2</v>
      </c>
      <c r="L99" s="73">
        <f t="shared" si="1"/>
        <v>5.5060404503420236E-2</v>
      </c>
      <c r="M99" s="73">
        <f>J99/'סכום נכסי הקרן'!$C$41</f>
        <v>7.6726188675179906E-3</v>
      </c>
    </row>
    <row r="100" spans="1:13">
      <c r="A100" s="69" t="s">
        <v>1844</v>
      </c>
      <c r="B100" s="54" t="s">
        <v>1845</v>
      </c>
      <c r="C100" s="70" t="s">
        <v>29</v>
      </c>
      <c r="D100" s="126" t="s">
        <v>4666</v>
      </c>
      <c r="E100" s="70" t="s">
        <v>1677</v>
      </c>
      <c r="F100" s="70" t="s">
        <v>140</v>
      </c>
      <c r="G100" s="72">
        <v>3881743.9339000001</v>
      </c>
      <c r="H100" s="79">
        <v>567.15</v>
      </c>
      <c r="I100" s="126" t="s">
        <v>4666</v>
      </c>
      <c r="J100" s="72">
        <v>79849.531985482012</v>
      </c>
      <c r="K100" s="73">
        <v>0.13293643609246575</v>
      </c>
      <c r="L100" s="73">
        <f t="shared" si="1"/>
        <v>4.7549123779544195E-3</v>
      </c>
      <c r="M100" s="73">
        <f>J100/'סכום נכסי הקרן'!$C$41</f>
        <v>6.6259285149679E-4</v>
      </c>
    </row>
    <row r="101" spans="1:13">
      <c r="A101" s="69" t="s">
        <v>1846</v>
      </c>
      <c r="B101" s="54" t="s">
        <v>1847</v>
      </c>
      <c r="C101" s="70" t="s">
        <v>29</v>
      </c>
      <c r="D101" s="126" t="s">
        <v>4666</v>
      </c>
      <c r="E101" s="70" t="s">
        <v>1677</v>
      </c>
      <c r="F101" s="70" t="s">
        <v>142</v>
      </c>
      <c r="G101" s="72">
        <v>1296866.1870060009</v>
      </c>
      <c r="H101" s="79">
        <v>21775</v>
      </c>
      <c r="I101" s="126" t="s">
        <v>4666</v>
      </c>
      <c r="J101" s="72">
        <v>1132846.2031850347</v>
      </c>
      <c r="K101" s="73">
        <v>4.2134380403483711E-2</v>
      </c>
      <c r="L101" s="73">
        <f t="shared" si="1"/>
        <v>6.7459186045355404E-2</v>
      </c>
      <c r="M101" s="73">
        <f>J101/'סכום נכסי הקרן'!$C$41</f>
        <v>9.4003781539027508E-3</v>
      </c>
    </row>
    <row r="102" spans="1:13">
      <c r="A102" s="69" t="s">
        <v>1848</v>
      </c>
      <c r="B102" s="54" t="s">
        <v>1849</v>
      </c>
      <c r="C102" s="70" t="s">
        <v>129</v>
      </c>
      <c r="D102" s="126" t="s">
        <v>4666</v>
      </c>
      <c r="E102" s="70" t="s">
        <v>1677</v>
      </c>
      <c r="F102" s="70" t="s">
        <v>140</v>
      </c>
      <c r="G102" s="72">
        <v>2231637.2394960001</v>
      </c>
      <c r="H102" s="79">
        <v>4893</v>
      </c>
      <c r="I102" s="126" t="s">
        <v>4666</v>
      </c>
      <c r="J102" s="72">
        <v>396046.67473836691</v>
      </c>
      <c r="K102" s="73">
        <v>4.0854915286341206E-2</v>
      </c>
      <c r="L102" s="73">
        <f t="shared" si="1"/>
        <v>2.3583948322997563E-2</v>
      </c>
      <c r="M102" s="73">
        <f>J102/'סכום נכסי הקרן'!$C$41</f>
        <v>3.2864024248561432E-3</v>
      </c>
    </row>
    <row r="103" spans="1:13">
      <c r="A103" s="69" t="s">
        <v>1850</v>
      </c>
      <c r="B103" s="54" t="s">
        <v>1851</v>
      </c>
      <c r="C103" s="70" t="s">
        <v>29</v>
      </c>
      <c r="D103" s="126" t="s">
        <v>4666</v>
      </c>
      <c r="E103" s="70" t="s">
        <v>1677</v>
      </c>
      <c r="F103" s="70" t="s">
        <v>142</v>
      </c>
      <c r="G103" s="72">
        <v>798358.67506199959</v>
      </c>
      <c r="H103" s="79">
        <v>9116.7000000000007</v>
      </c>
      <c r="I103" s="126" t="s">
        <v>4666</v>
      </c>
      <c r="J103" s="72">
        <v>291980.15531482588</v>
      </c>
      <c r="K103" s="73">
        <v>0.17585271728141935</v>
      </c>
      <c r="L103" s="73">
        <f t="shared" si="1"/>
        <v>1.7386952936379676E-2</v>
      </c>
      <c r="M103" s="73">
        <f>J103/'סכום נכסי הקרן'!$C$41</f>
        <v>2.4228565763629163E-3</v>
      </c>
    </row>
    <row r="104" spans="1:13">
      <c r="A104" s="69" t="s">
        <v>1852</v>
      </c>
      <c r="B104" s="54" t="s">
        <v>1853</v>
      </c>
      <c r="C104" s="70" t="s">
        <v>29</v>
      </c>
      <c r="D104" s="126" t="s">
        <v>4666</v>
      </c>
      <c r="E104" s="70" t="s">
        <v>1677</v>
      </c>
      <c r="F104" s="70" t="s">
        <v>142</v>
      </c>
      <c r="G104" s="72">
        <v>1247199.9239849995</v>
      </c>
      <c r="H104" s="79">
        <v>2553.8000000000002</v>
      </c>
      <c r="I104" s="126" t="s">
        <v>4666</v>
      </c>
      <c r="J104" s="72">
        <v>127773.43813447791</v>
      </c>
      <c r="K104" s="73">
        <v>6.1053189313899546E-2</v>
      </c>
      <c r="L104" s="73">
        <f t="shared" si="1"/>
        <v>7.6087046154495351E-3</v>
      </c>
      <c r="M104" s="73">
        <f>J104/'סכום נכסי הקרן'!$C$41</f>
        <v>1.0602662860248867E-3</v>
      </c>
    </row>
    <row r="105" spans="1:13">
      <c r="A105" s="69" t="s">
        <v>1854</v>
      </c>
      <c r="B105" s="54" t="s">
        <v>1855</v>
      </c>
      <c r="C105" s="70" t="s">
        <v>130</v>
      </c>
      <c r="D105" s="126" t="s">
        <v>4666</v>
      </c>
      <c r="E105" s="70" t="s">
        <v>1677</v>
      </c>
      <c r="F105" s="70" t="s">
        <v>149</v>
      </c>
      <c r="G105" s="72">
        <v>8916512.4311409984</v>
      </c>
      <c r="H105" s="79">
        <v>247450</v>
      </c>
      <c r="I105" s="126" t="s">
        <v>4666</v>
      </c>
      <c r="J105" s="72">
        <v>565652.46096876415</v>
      </c>
      <c r="K105" s="73">
        <v>1.1067520834628572E-3</v>
      </c>
      <c r="L105" s="73">
        <f t="shared" si="1"/>
        <v>3.3683702601660523E-2</v>
      </c>
      <c r="M105" s="73">
        <f>J105/'סכום נכסי הקרן'!$C$41</f>
        <v>4.6937942872052728E-3</v>
      </c>
    </row>
    <row r="106" spans="1:13">
      <c r="A106" s="69" t="s">
        <v>1856</v>
      </c>
      <c r="B106" s="54" t="s">
        <v>1857</v>
      </c>
      <c r="C106" s="70" t="s">
        <v>130</v>
      </c>
      <c r="D106" s="126" t="s">
        <v>4666</v>
      </c>
      <c r="E106" s="70" t="s">
        <v>1677</v>
      </c>
      <c r="F106" s="70" t="s">
        <v>149</v>
      </c>
      <c r="G106" s="72">
        <v>252</v>
      </c>
      <c r="H106" s="79">
        <v>3466000</v>
      </c>
      <c r="I106" s="126" t="s">
        <v>4666</v>
      </c>
      <c r="J106" s="72">
        <v>223.92176000000001</v>
      </c>
      <c r="K106" s="73">
        <v>9.6584049079905092E-7</v>
      </c>
      <c r="L106" s="73">
        <f t="shared" si="1"/>
        <v>1.3334183956280724E-5</v>
      </c>
      <c r="M106" s="73">
        <f>J106/'סכום נכסי הקרן'!$C$41</f>
        <v>1.8581067888733002E-6</v>
      </c>
    </row>
    <row r="107" spans="1:13">
      <c r="A107" s="69" t="s">
        <v>1858</v>
      </c>
      <c r="B107" s="54" t="s">
        <v>1859</v>
      </c>
      <c r="C107" s="70" t="s">
        <v>1532</v>
      </c>
      <c r="D107" s="126" t="s">
        <v>4666</v>
      </c>
      <c r="E107" s="70" t="s">
        <v>1677</v>
      </c>
      <c r="F107" s="70" t="s">
        <v>140</v>
      </c>
      <c r="G107" s="72">
        <v>2200988.8285000003</v>
      </c>
      <c r="H107" s="79">
        <v>4006</v>
      </c>
      <c r="I107" s="126" t="s">
        <v>4666</v>
      </c>
      <c r="J107" s="72">
        <v>319798.43842763611</v>
      </c>
      <c r="K107" s="73">
        <v>1.5386150496329956E-2</v>
      </c>
      <c r="L107" s="73">
        <f t="shared" si="1"/>
        <v>1.9043487363288921E-2</v>
      </c>
      <c r="M107" s="73">
        <f>J107/'סכום נכסי הקרן'!$C$41</f>
        <v>2.6536931895920733E-3</v>
      </c>
    </row>
    <row r="108" spans="1:13">
      <c r="A108" s="69" t="s">
        <v>1860</v>
      </c>
      <c r="B108" s="54" t="s">
        <v>1861</v>
      </c>
      <c r="C108" s="70" t="s">
        <v>129</v>
      </c>
      <c r="D108" s="126" t="s">
        <v>4666</v>
      </c>
      <c r="E108" s="70" t="s">
        <v>1677</v>
      </c>
      <c r="F108" s="70" t="s">
        <v>140</v>
      </c>
      <c r="G108" s="72">
        <v>363815.69495699997</v>
      </c>
      <c r="H108" s="79">
        <v>93137</v>
      </c>
      <c r="I108" s="126" t="s">
        <v>4666</v>
      </c>
      <c r="J108" s="72">
        <v>1228998.1553627129</v>
      </c>
      <c r="K108" s="73">
        <v>1.9073675628495847E-2</v>
      </c>
      <c r="L108" s="73">
        <f t="shared" si="1"/>
        <v>7.3184881565490065E-2</v>
      </c>
      <c r="M108" s="73">
        <f>J108/'סכום נכסי הקרן'!$C$41</f>
        <v>1.0198248781146682E-2</v>
      </c>
    </row>
    <row r="109" spans="1:13">
      <c r="A109" s="69" t="s">
        <v>1862</v>
      </c>
      <c r="B109" s="54" t="s">
        <v>1863</v>
      </c>
      <c r="C109" s="70" t="s">
        <v>129</v>
      </c>
      <c r="D109" s="126" t="s">
        <v>4666</v>
      </c>
      <c r="E109" s="70" t="s">
        <v>1677</v>
      </c>
      <c r="F109" s="70" t="s">
        <v>140</v>
      </c>
      <c r="G109" s="72">
        <v>777349.23625199986</v>
      </c>
      <c r="H109" s="79">
        <v>5893.5</v>
      </c>
      <c r="I109" s="126" t="s">
        <v>4666</v>
      </c>
      <c r="J109" s="72">
        <v>166164.031142119</v>
      </c>
      <c r="K109" s="73">
        <v>0.11026230301446807</v>
      </c>
      <c r="L109" s="73">
        <f t="shared" si="1"/>
        <v>9.8948032480906441E-3</v>
      </c>
      <c r="M109" s="73">
        <f>J109/'סכום נכסי הקרן'!$C$41</f>
        <v>1.3788321167702764E-3</v>
      </c>
    </row>
    <row r="110" spans="1:13">
      <c r="A110" s="69" t="s">
        <v>1864</v>
      </c>
      <c r="B110" s="54" t="s">
        <v>1865</v>
      </c>
      <c r="C110" s="70" t="s">
        <v>29</v>
      </c>
      <c r="D110" s="126" t="s">
        <v>4666</v>
      </c>
      <c r="E110" s="70" t="s">
        <v>1677</v>
      </c>
      <c r="F110" s="70" t="s">
        <v>142</v>
      </c>
      <c r="G110" s="72">
        <v>153107.98614799997</v>
      </c>
      <c r="H110" s="79">
        <v>19498</v>
      </c>
      <c r="I110" s="126" t="s">
        <v>4666</v>
      </c>
      <c r="J110" s="72">
        <v>119758.27529778202</v>
      </c>
      <c r="K110" s="73">
        <v>2.9390149946827905E-2</v>
      </c>
      <c r="L110" s="73">
        <f t="shared" si="1"/>
        <v>7.1314144418458264E-3</v>
      </c>
      <c r="M110" s="73">
        <f>J110/'סכום נכסי הקרן'!$C$41</f>
        <v>9.9375632075492082E-4</v>
      </c>
    </row>
    <row r="111" spans="1:13">
      <c r="A111" s="69" t="s">
        <v>1866</v>
      </c>
      <c r="B111" s="54" t="s">
        <v>1867</v>
      </c>
      <c r="C111" s="70" t="s">
        <v>1532</v>
      </c>
      <c r="D111" s="126" t="s">
        <v>4666</v>
      </c>
      <c r="E111" s="70" t="s">
        <v>1677</v>
      </c>
      <c r="F111" s="70" t="s">
        <v>140</v>
      </c>
      <c r="G111" s="72">
        <v>312140.23386000004</v>
      </c>
      <c r="H111" s="79">
        <v>4602</v>
      </c>
      <c r="I111" s="126" t="s">
        <v>4666</v>
      </c>
      <c r="J111" s="72">
        <v>52100.743550234001</v>
      </c>
      <c r="K111" s="73">
        <v>7.0776699173495487E-3</v>
      </c>
      <c r="L111" s="73">
        <f t="shared" si="1"/>
        <v>3.1025162483441834E-3</v>
      </c>
      <c r="M111" s="73">
        <f>J111/'סכום נכסי הקרן'!$C$41</f>
        <v>4.3233290635102462E-4</v>
      </c>
    </row>
    <row r="112" spans="1:13">
      <c r="A112" s="69" t="s">
        <v>1868</v>
      </c>
      <c r="B112" s="54" t="s">
        <v>1869</v>
      </c>
      <c r="C112" s="70" t="s">
        <v>29</v>
      </c>
      <c r="D112" s="126" t="s">
        <v>4666</v>
      </c>
      <c r="E112" s="70" t="s">
        <v>1677</v>
      </c>
      <c r="F112" s="70" t="s">
        <v>142</v>
      </c>
      <c r="G112" s="72">
        <v>355759.83064699994</v>
      </c>
      <c r="H112" s="79">
        <v>20075</v>
      </c>
      <c r="I112" s="126" t="s">
        <v>4666</v>
      </c>
      <c r="J112" s="72">
        <v>286503.60192395013</v>
      </c>
      <c r="K112" s="73">
        <v>8.6738956637083975E-2</v>
      </c>
      <c r="L112" s="73">
        <f t="shared" si="1"/>
        <v>1.7060832909633148E-2</v>
      </c>
      <c r="M112" s="73">
        <f>J112/'סכום נכסי הקרן'!$C$41</f>
        <v>2.3774120378990647E-3</v>
      </c>
    </row>
    <row r="113" spans="1:13">
      <c r="A113" s="69" t="s">
        <v>1870</v>
      </c>
      <c r="B113" s="54" t="s">
        <v>1871</v>
      </c>
      <c r="C113" s="70" t="s">
        <v>1532</v>
      </c>
      <c r="D113" s="126" t="s">
        <v>4666</v>
      </c>
      <c r="E113" s="70" t="s">
        <v>1677</v>
      </c>
      <c r="F113" s="70" t="s">
        <v>140</v>
      </c>
      <c r="G113" s="72">
        <v>4</v>
      </c>
      <c r="H113" s="79">
        <v>47531</v>
      </c>
      <c r="I113" s="72">
        <v>2.7640000000000001E-2</v>
      </c>
      <c r="J113" s="72">
        <v>6.9234300000000006</v>
      </c>
      <c r="K113" s="73">
        <v>3.8239743682975025E-9</v>
      </c>
      <c r="L113" s="73">
        <f t="shared" si="1"/>
        <v>4.1227922301268381E-7</v>
      </c>
      <c r="M113" s="73">
        <f>J113/'סכום נכסי הקרן'!$C$41</f>
        <v>5.7450746570092489E-8</v>
      </c>
    </row>
    <row r="114" spans="1:13">
      <c r="A114" s="69" t="s">
        <v>1872</v>
      </c>
      <c r="B114" s="54" t="s">
        <v>1873</v>
      </c>
      <c r="C114" s="70" t="s">
        <v>1532</v>
      </c>
      <c r="D114" s="126" t="s">
        <v>4666</v>
      </c>
      <c r="E114" s="70" t="s">
        <v>1677</v>
      </c>
      <c r="F114" s="70" t="s">
        <v>140</v>
      </c>
      <c r="G114" s="72">
        <v>239710.49367299996</v>
      </c>
      <c r="H114" s="79">
        <v>8929</v>
      </c>
      <c r="I114" s="126" t="s">
        <v>4666</v>
      </c>
      <c r="J114" s="72">
        <v>77631.401175678999</v>
      </c>
      <c r="K114" s="73">
        <v>3.0614367008045974E-3</v>
      </c>
      <c r="L114" s="73">
        <f t="shared" si="1"/>
        <v>4.6228262231429919E-3</v>
      </c>
      <c r="M114" s="73">
        <f>J114/'סכום נכסי הקרן'!$C$41</f>
        <v>6.4418676217209013E-4</v>
      </c>
    </row>
    <row r="115" spans="1:13">
      <c r="A115" s="69" t="s">
        <v>1874</v>
      </c>
      <c r="B115" s="54" t="s">
        <v>1875</v>
      </c>
      <c r="C115" s="70" t="s">
        <v>129</v>
      </c>
      <c r="D115" s="126" t="s">
        <v>4666</v>
      </c>
      <c r="E115" s="70" t="s">
        <v>1677</v>
      </c>
      <c r="F115" s="70" t="s">
        <v>140</v>
      </c>
      <c r="G115" s="72">
        <v>1656744.3181799999</v>
      </c>
      <c r="H115" s="79">
        <v>3163.375</v>
      </c>
      <c r="I115" s="126" t="s">
        <v>4666</v>
      </c>
      <c r="J115" s="72">
        <v>190087.57203334797</v>
      </c>
      <c r="K115" s="73">
        <v>6.6269772727199999E-2</v>
      </c>
      <c r="L115" s="73">
        <f t="shared" si="1"/>
        <v>1.1319411982539905E-2</v>
      </c>
      <c r="M115" s="73">
        <f>J115/'סכום נכסי הקרן'!$C$41</f>
        <v>1.5773500890472027E-3</v>
      </c>
    </row>
    <row r="116" spans="1:13">
      <c r="A116" s="69" t="s">
        <v>1876</v>
      </c>
      <c r="B116" s="54" t="s">
        <v>1877</v>
      </c>
      <c r="C116" s="70" t="s">
        <v>1532</v>
      </c>
      <c r="D116" s="126" t="s">
        <v>4666</v>
      </c>
      <c r="E116" s="70" t="s">
        <v>1677</v>
      </c>
      <c r="F116" s="70" t="s">
        <v>140</v>
      </c>
      <c r="G116" s="72">
        <v>373348.532641</v>
      </c>
      <c r="H116" s="79">
        <v>19248</v>
      </c>
      <c r="I116" s="126" t="s">
        <v>4666</v>
      </c>
      <c r="J116" s="72">
        <v>260643.92941544493</v>
      </c>
      <c r="K116" s="73">
        <v>1.2291071097822999E-3</v>
      </c>
      <c r="L116" s="73">
        <f t="shared" si="1"/>
        <v>1.5520930622880917E-2</v>
      </c>
      <c r="M116" s="73">
        <f>J116/'סכום נכסי הקרן'!$C$41</f>
        <v>2.1628280106652052E-3</v>
      </c>
    </row>
    <row r="117" spans="1:13">
      <c r="A117" s="69" t="s">
        <v>1878</v>
      </c>
      <c r="B117" s="54" t="s">
        <v>1879</v>
      </c>
      <c r="C117" s="70" t="s">
        <v>133</v>
      </c>
      <c r="D117" s="126" t="s">
        <v>4666</v>
      </c>
      <c r="E117" s="70" t="s">
        <v>1677</v>
      </c>
      <c r="F117" s="70" t="s">
        <v>140</v>
      </c>
      <c r="G117" s="72">
        <v>172967.00000000009</v>
      </c>
      <c r="H117" s="79">
        <v>10158</v>
      </c>
      <c r="I117" s="126" t="s">
        <v>4666</v>
      </c>
      <c r="J117" s="72">
        <v>63726.345980003985</v>
      </c>
      <c r="K117" s="73">
        <v>1.197624650294392E-2</v>
      </c>
      <c r="L117" s="73">
        <f t="shared" si="1"/>
        <v>3.7948023459576405E-3</v>
      </c>
      <c r="M117" s="73">
        <f>J117/'סכום נכסי הקרן'!$C$41</f>
        <v>5.2880236425229129E-4</v>
      </c>
    </row>
    <row r="118" spans="1:13">
      <c r="A118" s="69" t="s">
        <v>1880</v>
      </c>
      <c r="B118" s="54" t="s">
        <v>1881</v>
      </c>
      <c r="C118" s="70" t="s">
        <v>1532</v>
      </c>
      <c r="D118" s="126" t="s">
        <v>4666</v>
      </c>
      <c r="E118" s="70" t="s">
        <v>1677</v>
      </c>
      <c r="F118" s="70" t="s">
        <v>140</v>
      </c>
      <c r="G118" s="72">
        <v>1068480.0312899998</v>
      </c>
      <c r="H118" s="79">
        <v>6333</v>
      </c>
      <c r="I118" s="126" t="s">
        <v>4666</v>
      </c>
      <c r="J118" s="72">
        <v>245427.63006404697</v>
      </c>
      <c r="K118" s="73">
        <v>4.754629103030132E-3</v>
      </c>
      <c r="L118" s="73">
        <f t="shared" si="1"/>
        <v>1.4614824245879524E-2</v>
      </c>
      <c r="M118" s="73">
        <f>J118/'סכום נכסי הקרן'!$C$41</f>
        <v>2.036562885175119E-3</v>
      </c>
    </row>
    <row r="119" spans="1:13">
      <c r="A119" s="69" t="s">
        <v>1882</v>
      </c>
      <c r="B119" s="54" t="s">
        <v>1883</v>
      </c>
      <c r="C119" s="70" t="s">
        <v>131</v>
      </c>
      <c r="D119" s="126" t="s">
        <v>4666</v>
      </c>
      <c r="E119" s="70" t="s">
        <v>1677</v>
      </c>
      <c r="F119" s="70" t="s">
        <v>144</v>
      </c>
      <c r="G119" s="72">
        <v>1305035.3183999998</v>
      </c>
      <c r="H119" s="79">
        <v>9441</v>
      </c>
      <c r="I119" s="126" t="s">
        <v>4666</v>
      </c>
      <c r="J119" s="72">
        <v>304977.71393485001</v>
      </c>
      <c r="K119" s="73">
        <v>8.7201979074536997E-3</v>
      </c>
      <c r="L119" s="73">
        <f t="shared" si="1"/>
        <v>1.8160936838712099E-2</v>
      </c>
      <c r="M119" s="73">
        <f>J119/'סכום נכסי הקרן'!$C$41</f>
        <v>2.5307105513881459E-3</v>
      </c>
    </row>
    <row r="120" spans="1:13">
      <c r="A120" s="69" t="s">
        <v>1884</v>
      </c>
      <c r="B120" s="54" t="s">
        <v>1885</v>
      </c>
      <c r="C120" s="70" t="s">
        <v>129</v>
      </c>
      <c r="D120" s="126" t="s">
        <v>4666</v>
      </c>
      <c r="E120" s="70" t="s">
        <v>1677</v>
      </c>
      <c r="F120" s="70" t="s">
        <v>140</v>
      </c>
      <c r="G120" s="72">
        <v>2712764.6515269997</v>
      </c>
      <c r="H120" s="79">
        <v>1047.5999999999999</v>
      </c>
      <c r="I120" s="126" t="s">
        <v>4666</v>
      </c>
      <c r="J120" s="72">
        <v>103075.43187381401</v>
      </c>
      <c r="K120" s="73">
        <v>8.5584028694287162E-3</v>
      </c>
      <c r="L120" s="73">
        <f t="shared" si="1"/>
        <v>6.1379777024730313E-3</v>
      </c>
      <c r="M120" s="73">
        <f>J120/'סכום נכסי הקרן'!$C$41</f>
        <v>8.5532178619345065E-4</v>
      </c>
    </row>
    <row r="121" spans="1:13">
      <c r="A121" s="127" t="s">
        <v>4666</v>
      </c>
      <c r="B121" s="126" t="s">
        <v>4666</v>
      </c>
      <c r="C121" s="126" t="s">
        <v>4666</v>
      </c>
      <c r="D121" s="126" t="s">
        <v>4666</v>
      </c>
      <c r="E121" s="126" t="s">
        <v>4666</v>
      </c>
      <c r="F121" s="126" t="s">
        <v>4666</v>
      </c>
      <c r="G121" s="126" t="s">
        <v>4666</v>
      </c>
      <c r="H121" s="126" t="s">
        <v>4666</v>
      </c>
      <c r="I121" s="126" t="s">
        <v>4666</v>
      </c>
      <c r="J121" s="126" t="s">
        <v>4666</v>
      </c>
      <c r="K121" s="126" t="s">
        <v>4666</v>
      </c>
      <c r="L121" s="126" t="s">
        <v>4666</v>
      </c>
      <c r="M121" s="126" t="s">
        <v>4666</v>
      </c>
    </row>
    <row r="122" spans="1:13">
      <c r="A122" s="68" t="s">
        <v>228</v>
      </c>
      <c r="B122" s="125" t="s">
        <v>4666</v>
      </c>
      <c r="C122" s="125" t="s">
        <v>4666</v>
      </c>
      <c r="D122" s="125" t="s">
        <v>4666</v>
      </c>
      <c r="E122" s="125" t="s">
        <v>4666</v>
      </c>
      <c r="F122" s="125" t="s">
        <v>4666</v>
      </c>
      <c r="G122" s="125" t="s">
        <v>4666</v>
      </c>
      <c r="H122" s="125" t="s">
        <v>4666</v>
      </c>
      <c r="I122" s="66">
        <v>23.621919999999999</v>
      </c>
      <c r="J122" s="66">
        <v>100861.36363000002</v>
      </c>
      <c r="K122" s="125" t="s">
        <v>4666</v>
      </c>
      <c r="L122" s="67">
        <f t="shared" si="1"/>
        <v>6.0061334669919636E-3</v>
      </c>
      <c r="M122" s="67">
        <f>J122/'סכום נכסי הקרן'!$C$41</f>
        <v>8.3694940811434139E-4</v>
      </c>
    </row>
    <row r="123" spans="1:13">
      <c r="A123" s="69" t="s">
        <v>1886</v>
      </c>
      <c r="B123" s="54" t="s">
        <v>1887</v>
      </c>
      <c r="C123" s="70" t="s">
        <v>29</v>
      </c>
      <c r="D123" s="126" t="s">
        <v>4666</v>
      </c>
      <c r="E123" s="70" t="s">
        <v>1728</v>
      </c>
      <c r="F123" s="70" t="s">
        <v>142</v>
      </c>
      <c r="G123" s="72">
        <v>5912</v>
      </c>
      <c r="H123" s="79">
        <v>23861.64</v>
      </c>
      <c r="I123" s="126" t="s">
        <v>4666</v>
      </c>
      <c r="J123" s="72">
        <v>5659.1648099999993</v>
      </c>
      <c r="K123" s="73">
        <v>6.0855727046829674E-3</v>
      </c>
      <c r="L123" s="73">
        <f t="shared" si="1"/>
        <v>3.3699424573766499E-4</v>
      </c>
      <c r="M123" s="73">
        <f>J123/'סכום נכסי הקרן'!$C$41</f>
        <v>4.6959851301695196E-5</v>
      </c>
    </row>
    <row r="124" spans="1:13">
      <c r="A124" s="69" t="s">
        <v>1888</v>
      </c>
      <c r="B124" s="54" t="s">
        <v>1889</v>
      </c>
      <c r="C124" s="70" t="s">
        <v>129</v>
      </c>
      <c r="D124" s="126" t="s">
        <v>4666</v>
      </c>
      <c r="E124" s="70" t="s">
        <v>1728</v>
      </c>
      <c r="F124" s="70" t="s">
        <v>140</v>
      </c>
      <c r="G124" s="72">
        <v>19844</v>
      </c>
      <c r="H124" s="79">
        <v>8748</v>
      </c>
      <c r="I124" s="126" t="s">
        <v>4666</v>
      </c>
      <c r="J124" s="72">
        <v>6296.3019700000013</v>
      </c>
      <c r="K124" s="73">
        <v>2.4775674891806187E-3</v>
      </c>
      <c r="L124" s="73">
        <f t="shared" si="1"/>
        <v>3.7493474824542618E-4</v>
      </c>
      <c r="M124" s="73">
        <f>J124/'סכום נכסי הקרן'!$C$41</f>
        <v>5.2246826906207489E-5</v>
      </c>
    </row>
    <row r="125" spans="1:13">
      <c r="A125" s="69" t="s">
        <v>1890</v>
      </c>
      <c r="B125" s="54" t="s">
        <v>1891</v>
      </c>
      <c r="C125" s="70" t="s">
        <v>129</v>
      </c>
      <c r="D125" s="126" t="s">
        <v>4666</v>
      </c>
      <c r="E125" s="70" t="s">
        <v>1728</v>
      </c>
      <c r="F125" s="70" t="s">
        <v>140</v>
      </c>
      <c r="G125" s="72">
        <v>41770</v>
      </c>
      <c r="H125" s="79">
        <v>9324</v>
      </c>
      <c r="I125" s="126" t="s">
        <v>4666</v>
      </c>
      <c r="J125" s="72">
        <v>14125.840409999999</v>
      </c>
      <c r="K125" s="73">
        <v>1.1197410671832041E-3</v>
      </c>
      <c r="L125" s="73">
        <f t="shared" si="1"/>
        <v>8.4117128484522416E-4</v>
      </c>
      <c r="M125" s="73">
        <f>J125/'סכום נכסי הקרן'!$C$41</f>
        <v>1.1721647759628988E-4</v>
      </c>
    </row>
    <row r="126" spans="1:13">
      <c r="A126" s="69" t="s">
        <v>1892</v>
      </c>
      <c r="B126" s="54" t="s">
        <v>1893</v>
      </c>
      <c r="C126" s="70" t="s">
        <v>129</v>
      </c>
      <c r="D126" s="126" t="s">
        <v>4666</v>
      </c>
      <c r="E126" s="70" t="s">
        <v>1728</v>
      </c>
      <c r="F126" s="70" t="s">
        <v>142</v>
      </c>
      <c r="G126" s="72">
        <v>10618</v>
      </c>
      <c r="H126" s="79">
        <v>9430</v>
      </c>
      <c r="I126" s="126" t="s">
        <v>4666</v>
      </c>
      <c r="J126" s="72">
        <v>4016.72442</v>
      </c>
      <c r="K126" s="73">
        <v>1.7795470380723346E-4</v>
      </c>
      <c r="L126" s="73">
        <f t="shared" si="1"/>
        <v>2.3918953797953801E-4</v>
      </c>
      <c r="M126" s="73">
        <f>J126/'סכום נכסי הקרן'!$C$41</f>
        <v>3.3330851427012581E-5</v>
      </c>
    </row>
    <row r="127" spans="1:13">
      <c r="A127" s="69" t="s">
        <v>1894</v>
      </c>
      <c r="B127" s="54" t="s">
        <v>1895</v>
      </c>
      <c r="C127" s="70" t="s">
        <v>129</v>
      </c>
      <c r="D127" s="126" t="s">
        <v>4666</v>
      </c>
      <c r="E127" s="70" t="s">
        <v>1728</v>
      </c>
      <c r="F127" s="70" t="s">
        <v>140</v>
      </c>
      <c r="G127" s="72">
        <v>90208</v>
      </c>
      <c r="H127" s="79">
        <v>10445</v>
      </c>
      <c r="I127" s="126" t="s">
        <v>4666</v>
      </c>
      <c r="J127" s="72">
        <v>34174.412259999997</v>
      </c>
      <c r="K127" s="73">
        <v>1.9301503312546045E-3</v>
      </c>
      <c r="L127" s="73">
        <f t="shared" si="1"/>
        <v>2.0350317882130583E-3</v>
      </c>
      <c r="M127" s="73">
        <f>J127/'סכום נכסי הקרן'!$C$41</f>
        <v>2.8357988712691853E-4</v>
      </c>
    </row>
    <row r="128" spans="1:13">
      <c r="A128" s="69" t="s">
        <v>1896</v>
      </c>
      <c r="B128" s="54" t="s">
        <v>1897</v>
      </c>
      <c r="C128" s="70" t="s">
        <v>129</v>
      </c>
      <c r="D128" s="126" t="s">
        <v>4666</v>
      </c>
      <c r="E128" s="70" t="s">
        <v>1728</v>
      </c>
      <c r="F128" s="70" t="s">
        <v>140</v>
      </c>
      <c r="G128" s="72">
        <v>13144</v>
      </c>
      <c r="H128" s="79">
        <v>17604</v>
      </c>
      <c r="I128" s="126" t="s">
        <v>4666</v>
      </c>
      <c r="J128" s="72">
        <v>8392.4056200000014</v>
      </c>
      <c r="K128" s="73">
        <v>5.0735240248577971E-4</v>
      </c>
      <c r="L128" s="73">
        <f t="shared" si="1"/>
        <v>4.9975438015851701E-4</v>
      </c>
      <c r="M128" s="73">
        <f>J128/'סכום נכסי הקרן'!$C$41</f>
        <v>6.9640332665750934E-5</v>
      </c>
    </row>
    <row r="129" spans="1:13">
      <c r="A129" s="69" t="s">
        <v>1898</v>
      </c>
      <c r="B129" s="54" t="s">
        <v>1899</v>
      </c>
      <c r="C129" s="70" t="s">
        <v>1532</v>
      </c>
      <c r="D129" s="126" t="s">
        <v>4666</v>
      </c>
      <c r="E129" s="70" t="s">
        <v>1728</v>
      </c>
      <c r="F129" s="70" t="s">
        <v>140</v>
      </c>
      <c r="G129" s="72">
        <v>18608</v>
      </c>
      <c r="H129" s="79">
        <v>9726</v>
      </c>
      <c r="I129" s="72">
        <v>23.621919999999999</v>
      </c>
      <c r="J129" s="72">
        <v>6587.8175899999997</v>
      </c>
      <c r="K129" s="73">
        <v>1.7505174035747884E-3</v>
      </c>
      <c r="L129" s="73">
        <f t="shared" si="1"/>
        <v>3.9229403884411207E-4</v>
      </c>
      <c r="M129" s="73">
        <f>J129/'סכום נכסי הקרן'!$C$41</f>
        <v>5.4665828760179189E-5</v>
      </c>
    </row>
    <row r="130" spans="1:13">
      <c r="A130" s="69" t="s">
        <v>1900</v>
      </c>
      <c r="B130" s="54" t="s">
        <v>1901</v>
      </c>
      <c r="C130" s="70" t="s">
        <v>1532</v>
      </c>
      <c r="D130" s="126" t="s">
        <v>4666</v>
      </c>
      <c r="E130" s="70" t="s">
        <v>1728</v>
      </c>
      <c r="F130" s="70" t="s">
        <v>140</v>
      </c>
      <c r="G130" s="72">
        <v>45951</v>
      </c>
      <c r="H130" s="79">
        <v>9473</v>
      </c>
      <c r="I130" s="126" t="s">
        <v>4666</v>
      </c>
      <c r="J130" s="72">
        <v>15788.106960000001</v>
      </c>
      <c r="K130" s="73">
        <v>5.2291557953517971E-4</v>
      </c>
      <c r="L130" s="73">
        <f t="shared" si="1"/>
        <v>9.4015660883549703E-4</v>
      </c>
      <c r="M130" s="73">
        <f>J130/'סכום נכסי הקרן'!$C$41</f>
        <v>1.3100999530297458E-4</v>
      </c>
    </row>
    <row r="131" spans="1:13">
      <c r="A131" s="69" t="s">
        <v>1902</v>
      </c>
      <c r="B131" s="54" t="s">
        <v>1903</v>
      </c>
      <c r="C131" s="70" t="s">
        <v>1532</v>
      </c>
      <c r="D131" s="126" t="s">
        <v>4666</v>
      </c>
      <c r="E131" s="70" t="s">
        <v>1728</v>
      </c>
      <c r="F131" s="70" t="s">
        <v>140</v>
      </c>
      <c r="G131" s="72">
        <v>45508</v>
      </c>
      <c r="H131" s="79">
        <v>3283</v>
      </c>
      <c r="I131" s="126" t="s">
        <v>4666</v>
      </c>
      <c r="J131" s="72">
        <v>5418.838240000001</v>
      </c>
      <c r="K131" s="73">
        <v>1.9855142104841921E-4</v>
      </c>
      <c r="L131" s="73">
        <f t="shared" si="1"/>
        <v>3.2268318148932236E-4</v>
      </c>
      <c r="M131" s="73">
        <f>J131/'סכום נכסי הקרן'!$C$41</f>
        <v>4.4965617104609431E-5</v>
      </c>
    </row>
    <row r="132" spans="1:13">
      <c r="A132" s="69" t="s">
        <v>1904</v>
      </c>
      <c r="B132" s="54" t="s">
        <v>1905</v>
      </c>
      <c r="C132" s="70" t="s">
        <v>129</v>
      </c>
      <c r="D132" s="126" t="s">
        <v>4666</v>
      </c>
      <c r="E132" s="70" t="s">
        <v>1728</v>
      </c>
      <c r="F132" s="70" t="s">
        <v>140</v>
      </c>
      <c r="G132" s="72">
        <v>1164</v>
      </c>
      <c r="H132" s="79">
        <v>4813</v>
      </c>
      <c r="I132" s="126" t="s">
        <v>4666</v>
      </c>
      <c r="J132" s="72">
        <v>203.19658999999999</v>
      </c>
      <c r="K132" s="73">
        <v>1.3770373113228195E-4</v>
      </c>
      <c r="L132" s="73">
        <f t="shared" si="1"/>
        <v>1.2100033111337424E-5</v>
      </c>
      <c r="M132" s="73">
        <f>J132/'סכום נכסי הקרן'!$C$41</f>
        <v>1.6861289557339337E-6</v>
      </c>
    </row>
    <row r="133" spans="1:13">
      <c r="A133" s="69" t="s">
        <v>1906</v>
      </c>
      <c r="B133" s="54" t="s">
        <v>1907</v>
      </c>
      <c r="C133" s="70" t="s">
        <v>129</v>
      </c>
      <c r="D133" s="126" t="s">
        <v>4666</v>
      </c>
      <c r="E133" s="70" t="s">
        <v>1728</v>
      </c>
      <c r="F133" s="70" t="s">
        <v>140</v>
      </c>
      <c r="G133" s="72">
        <v>4245</v>
      </c>
      <c r="H133" s="79">
        <v>1289.5999999999999</v>
      </c>
      <c r="I133" s="126" t="s">
        <v>4666</v>
      </c>
      <c r="J133" s="72">
        <v>198.55475999999996</v>
      </c>
      <c r="K133" s="73">
        <v>1.2552199927537289E-4</v>
      </c>
      <c r="L133" s="73">
        <f t="shared" si="1"/>
        <v>1.182361953226506E-5</v>
      </c>
      <c r="M133" s="73">
        <f>J133/'סכום נכסי הקרן'!$C$41</f>
        <v>1.6476109669694839E-6</v>
      </c>
    </row>
    <row r="134" spans="1:13">
      <c r="A134" s="129" t="s">
        <v>4666</v>
      </c>
      <c r="B134" s="129" t="s">
        <v>4666</v>
      </c>
      <c r="C134" s="128" t="s">
        <v>4666</v>
      </c>
      <c r="D134" s="128" t="s">
        <v>4666</v>
      </c>
      <c r="E134" s="128" t="s">
        <v>4666</v>
      </c>
      <c r="F134" s="128" t="s">
        <v>4666</v>
      </c>
      <c r="G134" s="128" t="s">
        <v>4666</v>
      </c>
      <c r="H134" s="128" t="s">
        <v>4666</v>
      </c>
      <c r="I134" s="128" t="s">
        <v>4666</v>
      </c>
      <c r="J134" s="128" t="s">
        <v>4666</v>
      </c>
      <c r="K134" s="128" t="s">
        <v>4666</v>
      </c>
      <c r="L134" s="128" t="s">
        <v>4666</v>
      </c>
      <c r="M134" s="128" t="s">
        <v>4666</v>
      </c>
    </row>
    <row r="135" spans="1:13">
      <c r="A135" s="129" t="s">
        <v>4666</v>
      </c>
      <c r="B135" s="129" t="s">
        <v>4666</v>
      </c>
      <c r="C135" s="128" t="s">
        <v>4666</v>
      </c>
      <c r="D135" s="128" t="s">
        <v>4666</v>
      </c>
      <c r="E135" s="128" t="s">
        <v>4666</v>
      </c>
      <c r="F135" s="128" t="s">
        <v>4666</v>
      </c>
      <c r="G135" s="128" t="s">
        <v>4666</v>
      </c>
      <c r="H135" s="128" t="s">
        <v>4666</v>
      </c>
      <c r="I135" s="128" t="s">
        <v>4666</v>
      </c>
      <c r="J135" s="128" t="s">
        <v>4666</v>
      </c>
      <c r="K135" s="128" t="s">
        <v>4666</v>
      </c>
      <c r="L135" s="128" t="s">
        <v>4666</v>
      </c>
      <c r="M135" s="128" t="s">
        <v>4666</v>
      </c>
    </row>
    <row r="136" spans="1:13">
      <c r="A136" s="129" t="s">
        <v>4666</v>
      </c>
      <c r="B136" s="129" t="s">
        <v>4666</v>
      </c>
      <c r="C136" s="128" t="s">
        <v>4666</v>
      </c>
      <c r="D136" s="128" t="s">
        <v>4666</v>
      </c>
      <c r="E136" s="128" t="s">
        <v>4666</v>
      </c>
      <c r="F136" s="128" t="s">
        <v>4666</v>
      </c>
      <c r="G136" s="128" t="s">
        <v>4666</v>
      </c>
      <c r="H136" s="128" t="s">
        <v>4666</v>
      </c>
      <c r="I136" s="128" t="s">
        <v>4666</v>
      </c>
      <c r="J136" s="128" t="s">
        <v>4666</v>
      </c>
      <c r="K136" s="128" t="s">
        <v>4666</v>
      </c>
      <c r="L136" s="128" t="s">
        <v>4666</v>
      </c>
      <c r="M136" s="128" t="s">
        <v>4666</v>
      </c>
    </row>
    <row r="137" spans="1:13">
      <c r="A137" s="83" t="s">
        <v>221</v>
      </c>
      <c r="B137" s="129" t="s">
        <v>4666</v>
      </c>
      <c r="C137" s="128" t="s">
        <v>4666</v>
      </c>
      <c r="D137" s="128" t="s">
        <v>4666</v>
      </c>
      <c r="E137" s="128" t="s">
        <v>4666</v>
      </c>
      <c r="F137" s="128" t="s">
        <v>4666</v>
      </c>
      <c r="G137" s="128" t="s">
        <v>4666</v>
      </c>
      <c r="H137" s="128" t="s">
        <v>4666</v>
      </c>
      <c r="I137" s="128" t="s">
        <v>4666</v>
      </c>
      <c r="J137" s="128" t="s">
        <v>4666</v>
      </c>
      <c r="K137" s="128" t="s">
        <v>4666</v>
      </c>
      <c r="L137" s="128" t="s">
        <v>4666</v>
      </c>
      <c r="M137" s="128" t="s">
        <v>4666</v>
      </c>
    </row>
    <row r="138" spans="1:13">
      <c r="A138" s="83" t="s">
        <v>120</v>
      </c>
      <c r="B138" s="129" t="s">
        <v>4666</v>
      </c>
      <c r="C138" s="128" t="s">
        <v>4666</v>
      </c>
      <c r="D138" s="128" t="s">
        <v>4666</v>
      </c>
      <c r="E138" s="128" t="s">
        <v>4666</v>
      </c>
      <c r="F138" s="128" t="s">
        <v>4666</v>
      </c>
      <c r="G138" s="128" t="s">
        <v>4666</v>
      </c>
      <c r="H138" s="128" t="s">
        <v>4666</v>
      </c>
      <c r="I138" s="128" t="s">
        <v>4666</v>
      </c>
      <c r="J138" s="128" t="s">
        <v>4666</v>
      </c>
      <c r="K138" s="128" t="s">
        <v>4666</v>
      </c>
      <c r="L138" s="128" t="s">
        <v>4666</v>
      </c>
      <c r="M138" s="128" t="s">
        <v>4666</v>
      </c>
    </row>
    <row r="139" spans="1:13">
      <c r="A139" s="83" t="s">
        <v>204</v>
      </c>
      <c r="B139" s="129" t="s">
        <v>4666</v>
      </c>
      <c r="C139" s="128" t="s">
        <v>4666</v>
      </c>
      <c r="D139" s="128" t="s">
        <v>4666</v>
      </c>
      <c r="E139" s="128" t="s">
        <v>4666</v>
      </c>
      <c r="F139" s="128" t="s">
        <v>4666</v>
      </c>
      <c r="G139" s="128" t="s">
        <v>4666</v>
      </c>
      <c r="H139" s="128" t="s">
        <v>4666</v>
      </c>
      <c r="I139" s="128" t="s">
        <v>4666</v>
      </c>
      <c r="J139" s="128" t="s">
        <v>4666</v>
      </c>
      <c r="K139" s="128" t="s">
        <v>4666</v>
      </c>
      <c r="L139" s="128" t="s">
        <v>4666</v>
      </c>
      <c r="M139" s="128" t="s">
        <v>4666</v>
      </c>
    </row>
    <row r="140" spans="1:13">
      <c r="A140" s="83" t="s">
        <v>212</v>
      </c>
      <c r="B140" s="129" t="s">
        <v>4666</v>
      </c>
      <c r="C140" s="128" t="s">
        <v>4666</v>
      </c>
      <c r="D140" s="128" t="s">
        <v>4666</v>
      </c>
      <c r="E140" s="128" t="s">
        <v>4666</v>
      </c>
      <c r="F140" s="128" t="s">
        <v>4666</v>
      </c>
      <c r="G140" s="128" t="s">
        <v>4666</v>
      </c>
      <c r="H140" s="128" t="s">
        <v>4666</v>
      </c>
      <c r="I140" s="128" t="s">
        <v>4666</v>
      </c>
      <c r="J140" s="128" t="s">
        <v>4666</v>
      </c>
      <c r="K140" s="128" t="s">
        <v>4666</v>
      </c>
      <c r="L140" s="128" t="s">
        <v>4666</v>
      </c>
      <c r="M140" s="128" t="s">
        <v>4666</v>
      </c>
    </row>
    <row r="141" spans="1:13">
      <c r="A141" s="83" t="s">
        <v>219</v>
      </c>
      <c r="B141" s="129" t="s">
        <v>4666</v>
      </c>
      <c r="C141" s="128" t="s">
        <v>4666</v>
      </c>
      <c r="D141" s="128" t="s">
        <v>4666</v>
      </c>
      <c r="E141" s="128" t="s">
        <v>4666</v>
      </c>
      <c r="F141" s="128" t="s">
        <v>4666</v>
      </c>
      <c r="G141" s="128" t="s">
        <v>4666</v>
      </c>
      <c r="H141" s="128" t="s">
        <v>4666</v>
      </c>
      <c r="I141" s="128" t="s">
        <v>4666</v>
      </c>
      <c r="J141" s="128" t="s">
        <v>4666</v>
      </c>
      <c r="K141" s="128" t="s">
        <v>4666</v>
      </c>
      <c r="L141" s="128" t="s">
        <v>4666</v>
      </c>
      <c r="M141" s="128" t="s">
        <v>4666</v>
      </c>
    </row>
    <row r="142" spans="1:13" hidden="1">
      <c r="C142" s="1"/>
      <c r="D142" s="1"/>
      <c r="E142" s="1"/>
      <c r="F142" s="1"/>
    </row>
    <row r="143" spans="1:13" hidden="1">
      <c r="A143" s="1"/>
      <c r="B143" s="1"/>
      <c r="C143" s="1"/>
      <c r="D143" s="1"/>
      <c r="E143" s="1"/>
      <c r="F143" s="1"/>
    </row>
    <row r="144" spans="1:13" hidden="1">
      <c r="A144" s="1"/>
      <c r="B144" s="1"/>
      <c r="C144" s="1"/>
      <c r="D144" s="1"/>
      <c r="E144" s="1"/>
      <c r="F144" s="1"/>
    </row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pans="1:6" hidden="1">
      <c r="A225" s="1"/>
      <c r="B225" s="1"/>
      <c r="C225" s="1"/>
      <c r="D225" s="1"/>
      <c r="E225" s="1"/>
      <c r="F225" s="1"/>
    </row>
    <row r="226" spans="1:6" hidden="1">
      <c r="A226" s="1"/>
      <c r="B226" s="1"/>
      <c r="C226" s="1"/>
      <c r="D226" s="1"/>
      <c r="E226" s="1"/>
      <c r="F226" s="1"/>
    </row>
    <row r="227" spans="1:6" hidden="1">
      <c r="A227" s="1"/>
      <c r="B227" s="1"/>
      <c r="C227" s="1"/>
      <c r="D227" s="1"/>
      <c r="E227" s="1"/>
      <c r="F227" s="1"/>
    </row>
    <row r="228" spans="1:6" hidden="1">
      <c r="A228" s="1"/>
      <c r="B228" s="1"/>
      <c r="C228" s="1"/>
      <c r="D228" s="1"/>
      <c r="E228" s="1"/>
      <c r="F228" s="1"/>
    </row>
    <row r="229" spans="1:6" hidden="1">
      <c r="A229" s="1"/>
      <c r="B229" s="1"/>
      <c r="C229" s="1"/>
      <c r="D229" s="1"/>
      <c r="E229" s="1"/>
      <c r="F229" s="1"/>
    </row>
    <row r="230" spans="1:6" hidden="1">
      <c r="A230" s="1"/>
      <c r="B230" s="1"/>
      <c r="C230" s="1"/>
      <c r="D230" s="1"/>
      <c r="E230" s="1"/>
      <c r="F230" s="1"/>
    </row>
    <row r="231" spans="1:6" hidden="1">
      <c r="A231" s="1"/>
      <c r="B231" s="1"/>
      <c r="C231" s="1"/>
      <c r="D231" s="1"/>
      <c r="E231" s="1"/>
      <c r="F231" s="1"/>
    </row>
    <row r="232" spans="1:6" hidden="1">
      <c r="A232" s="1"/>
      <c r="B232" s="1"/>
      <c r="C232" s="1"/>
      <c r="D232" s="1"/>
      <c r="E232" s="1"/>
      <c r="F232" s="1"/>
    </row>
    <row r="233" spans="1:6" hidden="1">
      <c r="A233" s="1"/>
      <c r="B233" s="1"/>
      <c r="C233" s="1"/>
      <c r="D233" s="1"/>
      <c r="E233" s="1"/>
      <c r="F233" s="1"/>
    </row>
    <row r="234" spans="1:6" hidden="1">
      <c r="A234" s="1"/>
      <c r="B234" s="1"/>
      <c r="C234" s="1"/>
      <c r="D234" s="1"/>
      <c r="E234" s="1"/>
      <c r="F234" s="1"/>
    </row>
    <row r="235" spans="1:6" hidden="1">
      <c r="A235" s="1"/>
      <c r="B235" s="1"/>
      <c r="C235" s="1"/>
      <c r="D235" s="1"/>
      <c r="E235" s="1"/>
      <c r="F235" s="1"/>
    </row>
    <row r="236" spans="1:6" hidden="1">
      <c r="A236" s="1"/>
      <c r="B236" s="1"/>
      <c r="C236" s="1"/>
      <c r="D236" s="1"/>
      <c r="E236" s="1"/>
      <c r="F236" s="1"/>
    </row>
    <row r="237" spans="1:6" hidden="1">
      <c r="A237" s="1"/>
      <c r="B237" s="1"/>
      <c r="C237" s="1"/>
      <c r="D237" s="1"/>
      <c r="E237" s="1"/>
      <c r="F237" s="1"/>
    </row>
    <row r="238" spans="1:6" hidden="1">
      <c r="A238" s="1"/>
      <c r="B238" s="1"/>
      <c r="C238" s="1"/>
      <c r="D238" s="1"/>
      <c r="E238" s="1"/>
      <c r="F238" s="1"/>
    </row>
    <row r="239" spans="1:6" hidden="1">
      <c r="C239" s="1"/>
      <c r="D239" s="1"/>
      <c r="E239" s="1"/>
      <c r="F239" s="1"/>
    </row>
    <row r="240" spans="1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4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2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41.710937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1.28515625" style="1" bestFit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154</v>
      </c>
      <c r="B1" s="36" t="s" vm="1">
        <v>231</v>
      </c>
    </row>
    <row r="2" spans="1:14">
      <c r="A2" s="36" t="s">
        <v>153</v>
      </c>
      <c r="B2" s="36" t="s">
        <v>232</v>
      </c>
    </row>
    <row r="3" spans="1:14">
      <c r="A3" s="36" t="s">
        <v>155</v>
      </c>
      <c r="B3" s="36" t="s">
        <v>233</v>
      </c>
    </row>
    <row r="4" spans="1:14">
      <c r="A4" s="36" t="s">
        <v>156</v>
      </c>
      <c r="B4" s="36" t="s">
        <v>234</v>
      </c>
    </row>
    <row r="5" spans="1:14" ht="18.75">
      <c r="A5" s="157" t="s">
        <v>101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/>
    </row>
    <row r="6" spans="1:14" s="3" customFormat="1">
      <c r="A6" s="37" t="s">
        <v>123</v>
      </c>
      <c r="B6" s="38" t="s">
        <v>50</v>
      </c>
      <c r="C6" s="38" t="s">
        <v>127</v>
      </c>
      <c r="D6" s="38" t="s">
        <v>125</v>
      </c>
      <c r="E6" s="38" t="s">
        <v>73</v>
      </c>
      <c r="F6" s="38" t="s">
        <v>14</v>
      </c>
      <c r="G6" s="38" t="s">
        <v>74</v>
      </c>
      <c r="H6" s="38" t="s">
        <v>111</v>
      </c>
      <c r="I6" s="38" t="s">
        <v>206</v>
      </c>
      <c r="J6" s="38" t="s">
        <v>205</v>
      </c>
      <c r="K6" s="38" t="s">
        <v>68</v>
      </c>
      <c r="L6" s="38" t="s">
        <v>65</v>
      </c>
      <c r="M6" s="38" t="s">
        <v>157</v>
      </c>
      <c r="N6" s="140" t="s">
        <v>159</v>
      </c>
    </row>
    <row r="7" spans="1:14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122" t="s">
        <v>4666</v>
      </c>
      <c r="H7" s="122" t="s">
        <v>4666</v>
      </c>
      <c r="I7" s="26" t="s">
        <v>213</v>
      </c>
      <c r="J7" s="122" t="s">
        <v>4666</v>
      </c>
      <c r="K7" s="26" t="s">
        <v>209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33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126" t="s">
        <v>4666</v>
      </c>
      <c r="I9" s="126" t="s">
        <v>4666</v>
      </c>
      <c r="J9" s="126" t="s">
        <v>4666</v>
      </c>
      <c r="K9" s="72">
        <v>893707.15090717492</v>
      </c>
      <c r="L9" s="126" t="s">
        <v>4666</v>
      </c>
      <c r="M9" s="73">
        <f>IFERROR(K9/$K$9,0)</f>
        <v>1</v>
      </c>
      <c r="N9" s="73">
        <f>K9/'סכום נכסי הקרן'!$C$41</f>
        <v>7.4159980002177399E-3</v>
      </c>
    </row>
    <row r="10" spans="1:14" s="4" customFormat="1" ht="20.25">
      <c r="A10" s="82" t="s">
        <v>197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126" t="s">
        <v>4666</v>
      </c>
      <c r="I10" s="126" t="s">
        <v>4666</v>
      </c>
      <c r="J10" s="126" t="s">
        <v>4666</v>
      </c>
      <c r="K10" s="72">
        <v>893707.15090717515</v>
      </c>
      <c r="L10" s="126" t="s">
        <v>4666</v>
      </c>
      <c r="M10" s="73">
        <f t="shared" ref="M10:M23" si="0">IFERROR(K10/$K$9,0)</f>
        <v>1.0000000000000002</v>
      </c>
      <c r="N10" s="73">
        <f>K10/'סכום נכסי הקרן'!$C$41</f>
        <v>7.4159980002177417E-3</v>
      </c>
    </row>
    <row r="11" spans="1:14">
      <c r="A11" s="68" t="s">
        <v>58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125" t="s">
        <v>4666</v>
      </c>
      <c r="I11" s="125" t="s">
        <v>4666</v>
      </c>
      <c r="J11" s="125" t="s">
        <v>4666</v>
      </c>
      <c r="K11" s="66">
        <v>360123.489731632</v>
      </c>
      <c r="L11" s="125" t="s">
        <v>4666</v>
      </c>
      <c r="M11" s="67">
        <f t="shared" si="0"/>
        <v>0.40295469199959028</v>
      </c>
      <c r="N11" s="67">
        <f>K11/'סכום נכסי הקרן'!$C$41</f>
        <v>2.9883111900473169E-3</v>
      </c>
    </row>
    <row r="12" spans="1:14">
      <c r="A12" s="69" t="s">
        <v>1908</v>
      </c>
      <c r="B12" s="54" t="s">
        <v>1909</v>
      </c>
      <c r="C12" s="70" t="s">
        <v>29</v>
      </c>
      <c r="D12" s="126" t="s">
        <v>4666</v>
      </c>
      <c r="E12" s="70" t="s">
        <v>1728</v>
      </c>
      <c r="F12" s="54" t="s">
        <v>826</v>
      </c>
      <c r="G12" s="54" t="s">
        <v>827</v>
      </c>
      <c r="H12" s="70" t="s">
        <v>142</v>
      </c>
      <c r="I12" s="72">
        <v>8799.9216140000008</v>
      </c>
      <c r="J12" s="79">
        <v>109226.59639999999</v>
      </c>
      <c r="K12" s="72">
        <v>38558.916977644993</v>
      </c>
      <c r="L12" s="73">
        <v>2.8387918212920905E-2</v>
      </c>
      <c r="M12" s="73">
        <f t="shared" si="0"/>
        <v>4.314491266910532E-2</v>
      </c>
      <c r="N12" s="73">
        <f>K12/'סכום נכסי הקרן'!$C$41</f>
        <v>3.199625860736541E-4</v>
      </c>
    </row>
    <row r="13" spans="1:14">
      <c r="A13" s="69" t="s">
        <v>1910</v>
      </c>
      <c r="B13" s="54" t="s">
        <v>1911</v>
      </c>
      <c r="C13" s="70" t="s">
        <v>29</v>
      </c>
      <c r="D13" s="126" t="s">
        <v>4666</v>
      </c>
      <c r="E13" s="70" t="s">
        <v>1728</v>
      </c>
      <c r="F13" s="54" t="s">
        <v>839</v>
      </c>
      <c r="G13" s="54" t="s">
        <v>827</v>
      </c>
      <c r="H13" s="70" t="s">
        <v>140</v>
      </c>
      <c r="I13" s="72">
        <v>1538.1188609999997</v>
      </c>
      <c r="J13" s="79">
        <v>1016194</v>
      </c>
      <c r="K13" s="72">
        <v>56690.970892007012</v>
      </c>
      <c r="L13" s="73">
        <v>1.0695988365788263E-2</v>
      </c>
      <c r="M13" s="73">
        <f t="shared" si="0"/>
        <v>6.3433498136902827E-2</v>
      </c>
      <c r="N13" s="73">
        <f>K13/'סכום נכסי הקרן'!$C$41</f>
        <v>4.7042269533008709E-4</v>
      </c>
    </row>
    <row r="14" spans="1:14">
      <c r="A14" s="69" t="s">
        <v>1912</v>
      </c>
      <c r="B14" s="54" t="s">
        <v>1913</v>
      </c>
      <c r="C14" s="70" t="s">
        <v>29</v>
      </c>
      <c r="D14" s="126" t="s">
        <v>4666</v>
      </c>
      <c r="E14" s="70" t="s">
        <v>1728</v>
      </c>
      <c r="F14" s="54" t="s">
        <v>1914</v>
      </c>
      <c r="G14" s="54" t="s">
        <v>827</v>
      </c>
      <c r="H14" s="70" t="s">
        <v>142</v>
      </c>
      <c r="I14" s="72">
        <v>5319.6578839999993</v>
      </c>
      <c r="J14" s="79">
        <v>244579</v>
      </c>
      <c r="K14" s="72">
        <v>52193.989124781998</v>
      </c>
      <c r="L14" s="73">
        <v>2.0951414882236091E-2</v>
      </c>
      <c r="M14" s="73">
        <f t="shared" si="0"/>
        <v>5.8401668904407296E-2</v>
      </c>
      <c r="N14" s="73">
        <f>K14/'סכום נכסי הקרן'!$C$41</f>
        <v>4.3310665980446307E-4</v>
      </c>
    </row>
    <row r="15" spans="1:14">
      <c r="A15" s="69" t="s">
        <v>1915</v>
      </c>
      <c r="B15" s="54" t="s">
        <v>1916</v>
      </c>
      <c r="C15" s="70" t="s">
        <v>29</v>
      </c>
      <c r="D15" s="126" t="s">
        <v>4666</v>
      </c>
      <c r="E15" s="70" t="s">
        <v>1728</v>
      </c>
      <c r="F15" s="54" t="s">
        <v>1917</v>
      </c>
      <c r="G15" s="54" t="s">
        <v>827</v>
      </c>
      <c r="H15" s="70" t="s">
        <v>140</v>
      </c>
      <c r="I15" s="72">
        <v>20744.609326000002</v>
      </c>
      <c r="J15" s="79">
        <v>129297.8</v>
      </c>
      <c r="K15" s="72">
        <v>97284.562344836988</v>
      </c>
      <c r="L15" s="73">
        <v>3.7333216774748129E-2</v>
      </c>
      <c r="M15" s="73">
        <f t="shared" si="0"/>
        <v>0.10885507880974925</v>
      </c>
      <c r="N15" s="73">
        <f>K15/'סכום נכסי הקרן'!$C$41</f>
        <v>8.0726904676664492E-4</v>
      </c>
    </row>
    <row r="16" spans="1:14">
      <c r="A16" s="69" t="s">
        <v>1918</v>
      </c>
      <c r="B16" s="54" t="s">
        <v>1919</v>
      </c>
      <c r="C16" s="70" t="s">
        <v>29</v>
      </c>
      <c r="D16" s="126" t="s">
        <v>4666</v>
      </c>
      <c r="E16" s="70" t="s">
        <v>1728</v>
      </c>
      <c r="F16" s="54" t="s">
        <v>1917</v>
      </c>
      <c r="G16" s="54" t="s">
        <v>827</v>
      </c>
      <c r="H16" s="70" t="s">
        <v>143</v>
      </c>
      <c r="I16" s="72">
        <v>3414063.3169489997</v>
      </c>
      <c r="J16" s="79">
        <v>129.5</v>
      </c>
      <c r="K16" s="72">
        <v>20903.259871605005</v>
      </c>
      <c r="L16" s="73">
        <v>1.5052811337067226E-2</v>
      </c>
      <c r="M16" s="73">
        <f t="shared" si="0"/>
        <v>2.3389384151605751E-2</v>
      </c>
      <c r="N16" s="73">
        <f>K16/'סכום נכסי הקרן'!$C$41</f>
        <v>1.7345562609463275E-4</v>
      </c>
    </row>
    <row r="17" spans="1:14">
      <c r="A17" s="69" t="s">
        <v>1920</v>
      </c>
      <c r="B17" s="54" t="s">
        <v>1921</v>
      </c>
      <c r="C17" s="70" t="s">
        <v>29</v>
      </c>
      <c r="D17" s="126" t="s">
        <v>4666</v>
      </c>
      <c r="E17" s="70" t="s">
        <v>1728</v>
      </c>
      <c r="F17" s="54" t="s">
        <v>668</v>
      </c>
      <c r="G17" s="126" t="s">
        <v>4666</v>
      </c>
      <c r="H17" s="70" t="s">
        <v>143</v>
      </c>
      <c r="I17" s="72">
        <v>122635.513316</v>
      </c>
      <c r="J17" s="79">
        <v>16674.439999999999</v>
      </c>
      <c r="K17" s="72">
        <v>94491.790520756025</v>
      </c>
      <c r="L17" s="73">
        <v>0.16292007119442206</v>
      </c>
      <c r="M17" s="73">
        <f t="shared" si="0"/>
        <v>0.10573014932781984</v>
      </c>
      <c r="N17" s="73">
        <f>K17/'סכום נכסי הקרן'!$C$41</f>
        <v>7.8409457597783492E-4</v>
      </c>
    </row>
    <row r="18" spans="1:14">
      <c r="A18" s="127" t="s">
        <v>4666</v>
      </c>
      <c r="B18" s="126" t="s">
        <v>4666</v>
      </c>
      <c r="C18" s="126" t="s">
        <v>4666</v>
      </c>
      <c r="D18" s="126" t="s">
        <v>4666</v>
      </c>
      <c r="E18" s="126" t="s">
        <v>4666</v>
      </c>
      <c r="F18" s="126" t="s">
        <v>4666</v>
      </c>
      <c r="G18" s="126" t="s">
        <v>4666</v>
      </c>
      <c r="H18" s="126" t="s">
        <v>4666</v>
      </c>
      <c r="I18" s="126" t="s">
        <v>4666</v>
      </c>
      <c r="J18" s="126" t="s">
        <v>4666</v>
      </c>
      <c r="K18" s="126" t="s">
        <v>4666</v>
      </c>
      <c r="L18" s="126" t="s">
        <v>4666</v>
      </c>
      <c r="M18" s="126" t="s">
        <v>4666</v>
      </c>
      <c r="N18" s="126" t="s">
        <v>4666</v>
      </c>
    </row>
    <row r="19" spans="1:14">
      <c r="A19" s="68" t="s">
        <v>31</v>
      </c>
      <c r="B19" s="125" t="s">
        <v>4666</v>
      </c>
      <c r="C19" s="125" t="s">
        <v>4666</v>
      </c>
      <c r="D19" s="125" t="s">
        <v>4666</v>
      </c>
      <c r="E19" s="125" t="s">
        <v>4666</v>
      </c>
      <c r="F19" s="125" t="s">
        <v>4666</v>
      </c>
      <c r="G19" s="125" t="s">
        <v>4666</v>
      </c>
      <c r="H19" s="125" t="s">
        <v>4666</v>
      </c>
      <c r="I19" s="125" t="s">
        <v>4666</v>
      </c>
      <c r="J19" s="125" t="s">
        <v>4666</v>
      </c>
      <c r="K19" s="66">
        <v>533583.66117554321</v>
      </c>
      <c r="L19" s="125" t="s">
        <v>4666</v>
      </c>
      <c r="M19" s="67">
        <f t="shared" si="0"/>
        <v>0.59704530800041011</v>
      </c>
      <c r="N19" s="67">
        <f>K19/'סכום נכסי הקרן'!$C$41</f>
        <v>4.4276868101704257E-3</v>
      </c>
    </row>
    <row r="20" spans="1:14">
      <c r="A20" s="69" t="s">
        <v>1922</v>
      </c>
      <c r="B20" s="54" t="s">
        <v>1923</v>
      </c>
      <c r="C20" s="70" t="s">
        <v>29</v>
      </c>
      <c r="D20" s="126" t="s">
        <v>4666</v>
      </c>
      <c r="E20" s="70" t="s">
        <v>1677</v>
      </c>
      <c r="F20" s="54" t="s">
        <v>668</v>
      </c>
      <c r="G20" s="126" t="s">
        <v>4666</v>
      </c>
      <c r="H20" s="70" t="s">
        <v>140</v>
      </c>
      <c r="I20" s="72">
        <v>90920.847606999989</v>
      </c>
      <c r="J20" s="79">
        <v>22796</v>
      </c>
      <c r="K20" s="72">
        <v>75174.349655024969</v>
      </c>
      <c r="L20" s="73">
        <v>1.0665152673046558E-2</v>
      </c>
      <c r="M20" s="73">
        <f t="shared" si="0"/>
        <v>8.4115193191324225E-2</v>
      </c>
      <c r="N20" s="73">
        <f>K20/'סכום נכסי הקרן'!$C$41</f>
        <v>6.2379810449478929E-4</v>
      </c>
    </row>
    <row r="21" spans="1:14">
      <c r="A21" s="69" t="s">
        <v>1924</v>
      </c>
      <c r="B21" s="54" t="s">
        <v>1925</v>
      </c>
      <c r="C21" s="70" t="s">
        <v>29</v>
      </c>
      <c r="D21" s="126" t="s">
        <v>4666</v>
      </c>
      <c r="E21" s="70" t="s">
        <v>1677</v>
      </c>
      <c r="F21" s="54" t="s">
        <v>668</v>
      </c>
      <c r="G21" s="126" t="s">
        <v>4666</v>
      </c>
      <c r="H21" s="70" t="s">
        <v>140</v>
      </c>
      <c r="I21" s="72">
        <v>511125.63114600012</v>
      </c>
      <c r="J21" s="79">
        <v>4107</v>
      </c>
      <c r="K21" s="72">
        <v>76137.728916157997</v>
      </c>
      <c r="L21" s="73">
        <v>7.0761380683635284E-3</v>
      </c>
      <c r="M21" s="73">
        <f t="shared" si="0"/>
        <v>8.5193151737538303E-2</v>
      </c>
      <c r="N21" s="73">
        <f>K21/'סכום נכסי הקרן'!$C$41</f>
        <v>6.3179224291783054E-4</v>
      </c>
    </row>
    <row r="22" spans="1:14">
      <c r="A22" s="69" t="s">
        <v>1926</v>
      </c>
      <c r="B22" s="54" t="s">
        <v>1927</v>
      </c>
      <c r="C22" s="70" t="s">
        <v>29</v>
      </c>
      <c r="D22" s="126" t="s">
        <v>4666</v>
      </c>
      <c r="E22" s="70" t="s">
        <v>1677</v>
      </c>
      <c r="F22" s="54" t="s">
        <v>668</v>
      </c>
      <c r="G22" s="126" t="s">
        <v>4666</v>
      </c>
      <c r="H22" s="70" t="s">
        <v>140</v>
      </c>
      <c r="I22" s="72">
        <v>1344604.0843199999</v>
      </c>
      <c r="J22" s="79">
        <v>1264.03</v>
      </c>
      <c r="K22" s="72">
        <v>61645.213800099998</v>
      </c>
      <c r="L22" s="73">
        <v>4.3956149385722173E-3</v>
      </c>
      <c r="M22" s="73">
        <f t="shared" si="0"/>
        <v>6.897697275614928E-2</v>
      </c>
      <c r="N22" s="73">
        <f>K22/'סכום נכסי הקרן'!$C$41</f>
        <v>5.1153309202067656E-4</v>
      </c>
    </row>
    <row r="23" spans="1:14">
      <c r="A23" s="69" t="s">
        <v>1928</v>
      </c>
      <c r="B23" s="54" t="s">
        <v>1929</v>
      </c>
      <c r="C23" s="70" t="s">
        <v>132</v>
      </c>
      <c r="D23" s="126" t="s">
        <v>4666</v>
      </c>
      <c r="E23" s="70" t="s">
        <v>1677</v>
      </c>
      <c r="F23" s="54" t="s">
        <v>668</v>
      </c>
      <c r="G23" s="126" t="s">
        <v>4666</v>
      </c>
      <c r="H23" s="70" t="s">
        <v>140</v>
      </c>
      <c r="I23" s="72">
        <v>693555.42657300027</v>
      </c>
      <c r="J23" s="79">
        <v>12745.9</v>
      </c>
      <c r="K23" s="72">
        <v>320626.36880426027</v>
      </c>
      <c r="L23" s="73">
        <v>7.5796577758512809E-3</v>
      </c>
      <c r="M23" s="73">
        <f t="shared" si="0"/>
        <v>0.35875999031539829</v>
      </c>
      <c r="N23" s="73">
        <f>K23/'סכום נכסי הקרן'!$C$41</f>
        <v>2.6605633707371293E-3</v>
      </c>
    </row>
    <row r="24" spans="1:14">
      <c r="A24" s="127" t="s">
        <v>4666</v>
      </c>
      <c r="B24" s="126" t="s">
        <v>4666</v>
      </c>
      <c r="C24" s="126" t="s">
        <v>4666</v>
      </c>
      <c r="D24" s="126" t="s">
        <v>4666</v>
      </c>
      <c r="E24" s="126" t="s">
        <v>4666</v>
      </c>
      <c r="F24" s="126" t="s">
        <v>4666</v>
      </c>
      <c r="G24" s="126" t="s">
        <v>4666</v>
      </c>
      <c r="H24" s="126" t="s">
        <v>4666</v>
      </c>
      <c r="I24" s="126" t="s">
        <v>4666</v>
      </c>
      <c r="J24" s="126" t="s">
        <v>4666</v>
      </c>
      <c r="K24" s="126" t="s">
        <v>4666</v>
      </c>
      <c r="L24" s="126" t="s">
        <v>4666</v>
      </c>
      <c r="M24" s="126" t="s">
        <v>4666</v>
      </c>
      <c r="N24" s="126" t="s">
        <v>4666</v>
      </c>
    </row>
    <row r="25" spans="1:14">
      <c r="A25" s="126" t="s">
        <v>4666</v>
      </c>
      <c r="B25" s="126" t="s">
        <v>4666</v>
      </c>
      <c r="C25" s="126" t="s">
        <v>4666</v>
      </c>
      <c r="D25" s="126" t="s">
        <v>4666</v>
      </c>
      <c r="E25" s="126" t="s">
        <v>4666</v>
      </c>
      <c r="F25" s="126" t="s">
        <v>4666</v>
      </c>
      <c r="G25" s="126" t="s">
        <v>4666</v>
      </c>
      <c r="H25" s="126" t="s">
        <v>4666</v>
      </c>
      <c r="I25" s="126" t="s">
        <v>4666</v>
      </c>
      <c r="J25" s="126" t="s">
        <v>4666</v>
      </c>
      <c r="K25" s="126" t="s">
        <v>4666</v>
      </c>
      <c r="L25" s="126" t="s">
        <v>4666</v>
      </c>
      <c r="M25" s="126" t="s">
        <v>4666</v>
      </c>
      <c r="N25" s="126" t="s">
        <v>4666</v>
      </c>
    </row>
    <row r="26" spans="1:14">
      <c r="A26" s="126" t="s">
        <v>4666</v>
      </c>
      <c r="B26" s="126" t="s">
        <v>4666</v>
      </c>
      <c r="C26" s="126" t="s">
        <v>4666</v>
      </c>
      <c r="D26" s="126" t="s">
        <v>4666</v>
      </c>
      <c r="E26" s="126" t="s">
        <v>4666</v>
      </c>
      <c r="F26" s="126" t="s">
        <v>4666</v>
      </c>
      <c r="G26" s="126" t="s">
        <v>4666</v>
      </c>
      <c r="H26" s="126" t="s">
        <v>4666</v>
      </c>
      <c r="I26" s="126" t="s">
        <v>4666</v>
      </c>
      <c r="J26" s="126" t="s">
        <v>4666</v>
      </c>
      <c r="K26" s="126" t="s">
        <v>4666</v>
      </c>
      <c r="L26" s="126" t="s">
        <v>4666</v>
      </c>
      <c r="M26" s="126" t="s">
        <v>4666</v>
      </c>
      <c r="N26" s="126" t="s">
        <v>4666</v>
      </c>
    </row>
    <row r="27" spans="1:14">
      <c r="A27" s="83" t="s">
        <v>221</v>
      </c>
      <c r="B27" s="126" t="s">
        <v>4666</v>
      </c>
      <c r="C27" s="126" t="s">
        <v>4666</v>
      </c>
      <c r="D27" s="126" t="s">
        <v>4666</v>
      </c>
      <c r="E27" s="126" t="s">
        <v>4666</v>
      </c>
      <c r="F27" s="126" t="s">
        <v>4666</v>
      </c>
      <c r="G27" s="126" t="s">
        <v>4666</v>
      </c>
      <c r="H27" s="126" t="s">
        <v>4666</v>
      </c>
      <c r="I27" s="126" t="s">
        <v>4666</v>
      </c>
      <c r="J27" s="126" t="s">
        <v>4666</v>
      </c>
      <c r="K27" s="126" t="s">
        <v>4666</v>
      </c>
      <c r="L27" s="126" t="s">
        <v>4666</v>
      </c>
      <c r="M27" s="126" t="s">
        <v>4666</v>
      </c>
      <c r="N27" s="126" t="s">
        <v>4666</v>
      </c>
    </row>
    <row r="28" spans="1:14">
      <c r="A28" s="83" t="s">
        <v>120</v>
      </c>
      <c r="B28" s="126" t="s">
        <v>4666</v>
      </c>
      <c r="C28" s="126" t="s">
        <v>4666</v>
      </c>
      <c r="D28" s="126" t="s">
        <v>4666</v>
      </c>
      <c r="E28" s="126" t="s">
        <v>4666</v>
      </c>
      <c r="F28" s="126" t="s">
        <v>4666</v>
      </c>
      <c r="G28" s="126" t="s">
        <v>4666</v>
      </c>
      <c r="H28" s="126" t="s">
        <v>4666</v>
      </c>
      <c r="I28" s="126" t="s">
        <v>4666</v>
      </c>
      <c r="J28" s="126" t="s">
        <v>4666</v>
      </c>
      <c r="K28" s="126" t="s">
        <v>4666</v>
      </c>
      <c r="L28" s="126" t="s">
        <v>4666</v>
      </c>
      <c r="M28" s="126" t="s">
        <v>4666</v>
      </c>
      <c r="N28" s="126" t="s">
        <v>4666</v>
      </c>
    </row>
    <row r="29" spans="1:14">
      <c r="A29" s="83" t="s">
        <v>204</v>
      </c>
      <c r="B29" s="126" t="s">
        <v>4666</v>
      </c>
      <c r="C29" s="126" t="s">
        <v>4666</v>
      </c>
      <c r="D29" s="126" t="s">
        <v>4666</v>
      </c>
      <c r="E29" s="126" t="s">
        <v>4666</v>
      </c>
      <c r="F29" s="126" t="s">
        <v>4666</v>
      </c>
      <c r="G29" s="126" t="s">
        <v>4666</v>
      </c>
      <c r="H29" s="126" t="s">
        <v>4666</v>
      </c>
      <c r="I29" s="126" t="s">
        <v>4666</v>
      </c>
      <c r="J29" s="126" t="s">
        <v>4666</v>
      </c>
      <c r="K29" s="126" t="s">
        <v>4666</v>
      </c>
      <c r="L29" s="126" t="s">
        <v>4666</v>
      </c>
      <c r="M29" s="126" t="s">
        <v>4666</v>
      </c>
      <c r="N29" s="126" t="s">
        <v>4666</v>
      </c>
    </row>
    <row r="30" spans="1:14">
      <c r="A30" s="83" t="s">
        <v>212</v>
      </c>
      <c r="B30" s="126" t="s">
        <v>4666</v>
      </c>
      <c r="C30" s="126" t="s">
        <v>4666</v>
      </c>
      <c r="D30" s="126" t="s">
        <v>4666</v>
      </c>
      <c r="E30" s="126" t="s">
        <v>4666</v>
      </c>
      <c r="F30" s="126" t="s">
        <v>4666</v>
      </c>
      <c r="G30" s="126" t="s">
        <v>4666</v>
      </c>
      <c r="H30" s="126" t="s">
        <v>4666</v>
      </c>
      <c r="I30" s="126" t="s">
        <v>4666</v>
      </c>
      <c r="J30" s="126" t="s">
        <v>4666</v>
      </c>
      <c r="K30" s="126" t="s">
        <v>4666</v>
      </c>
      <c r="L30" s="126" t="s">
        <v>4666</v>
      </c>
      <c r="M30" s="126" t="s">
        <v>4666</v>
      </c>
      <c r="N30" s="126" t="s">
        <v>4666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A127" s="1"/>
      <c r="B127" s="1"/>
      <c r="C127" s="1"/>
      <c r="D127" s="1"/>
    </row>
    <row r="128" spans="1:14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pans="1:4" hidden="1">
      <c r="A305" s="1"/>
      <c r="B305" s="1"/>
      <c r="C305" s="1"/>
      <c r="D305" s="1"/>
    </row>
    <row r="306" spans="1:4" hidden="1">
      <c r="A306" s="1"/>
      <c r="B306" s="1"/>
      <c r="C306" s="1"/>
      <c r="D306" s="1"/>
    </row>
    <row r="307" spans="1:4" hidden="1">
      <c r="A307" s="1"/>
      <c r="B307" s="1"/>
      <c r="C307" s="1"/>
      <c r="D307" s="1"/>
    </row>
    <row r="308" spans="1:4" hidden="1">
      <c r="A308" s="1"/>
      <c r="B308" s="1"/>
      <c r="C308" s="1"/>
      <c r="D308" s="1"/>
    </row>
    <row r="309" spans="1:4" hidden="1">
      <c r="A309" s="1"/>
      <c r="B309" s="1"/>
      <c r="C309" s="1"/>
      <c r="D309" s="1"/>
    </row>
    <row r="310" spans="1:4" hidden="1">
      <c r="A310" s="1"/>
      <c r="B310" s="1"/>
      <c r="C310" s="1"/>
      <c r="D310" s="1"/>
    </row>
    <row r="311" spans="1:4" hidden="1">
      <c r="A311" s="1"/>
      <c r="B311" s="1"/>
      <c r="C311" s="1"/>
      <c r="D311" s="1"/>
    </row>
    <row r="312" spans="1:4" hidden="1">
      <c r="A312" s="1"/>
      <c r="B312" s="1"/>
      <c r="C312" s="1"/>
      <c r="D312" s="1"/>
    </row>
    <row r="313" spans="1:4" hidden="1">
      <c r="A313" s="1"/>
      <c r="B313" s="1"/>
      <c r="C313" s="1"/>
      <c r="D313" s="1"/>
    </row>
    <row r="314" spans="1:4" hidden="1">
      <c r="A314" s="1"/>
      <c r="B314" s="1"/>
      <c r="C314" s="1"/>
      <c r="D314" s="1"/>
    </row>
    <row r="315" spans="1:4" hidden="1">
      <c r="A315" s="1"/>
      <c r="B315" s="1"/>
      <c r="C315" s="1"/>
      <c r="D315" s="1"/>
    </row>
    <row r="316" spans="1:4" hidden="1">
      <c r="A316" s="1"/>
      <c r="B316" s="1"/>
      <c r="C316" s="1"/>
      <c r="D316" s="1"/>
    </row>
    <row r="317" spans="1:4" hidden="1">
      <c r="A317" s="1"/>
      <c r="B317" s="1"/>
      <c r="C317" s="1"/>
      <c r="D317" s="1"/>
    </row>
    <row r="318" spans="1:4" hidden="1">
      <c r="A318" s="1"/>
      <c r="B318" s="1"/>
      <c r="C318" s="1"/>
      <c r="D318" s="1"/>
    </row>
    <row r="319" spans="1:4" hidden="1">
      <c r="B319" s="1"/>
      <c r="C319" s="1"/>
      <c r="D319" s="1"/>
    </row>
    <row r="320" spans="1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41.710937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154</v>
      </c>
      <c r="B1" s="36" t="s" vm="1">
        <v>231</v>
      </c>
    </row>
    <row r="2" spans="1:11">
      <c r="A2" s="36" t="s">
        <v>153</v>
      </c>
      <c r="B2" s="36" t="s">
        <v>232</v>
      </c>
    </row>
    <row r="3" spans="1:11">
      <c r="A3" s="36" t="s">
        <v>155</v>
      </c>
      <c r="B3" s="36" t="s">
        <v>233</v>
      </c>
    </row>
    <row r="4" spans="1:11">
      <c r="A4" s="36" t="s">
        <v>156</v>
      </c>
      <c r="B4" s="36" t="s">
        <v>234</v>
      </c>
    </row>
    <row r="5" spans="1:11" ht="18.75">
      <c r="A5" s="160" t="s">
        <v>102</v>
      </c>
      <c r="B5" s="161"/>
      <c r="C5" s="161"/>
      <c r="D5" s="161"/>
      <c r="E5" s="161"/>
      <c r="F5" s="161"/>
      <c r="G5" s="161"/>
      <c r="H5" s="161"/>
      <c r="I5" s="161"/>
      <c r="J5" s="161"/>
      <c r="K5" s="162"/>
    </row>
    <row r="6" spans="1:11" s="3" customFormat="1">
      <c r="A6" s="17" t="s">
        <v>124</v>
      </c>
      <c r="B6" s="25" t="s">
        <v>50</v>
      </c>
      <c r="C6" s="25" t="s">
        <v>127</v>
      </c>
      <c r="D6" s="25" t="s">
        <v>73</v>
      </c>
      <c r="E6" s="25" t="s">
        <v>111</v>
      </c>
      <c r="F6" s="25" t="s">
        <v>206</v>
      </c>
      <c r="G6" s="25" t="s">
        <v>205</v>
      </c>
      <c r="H6" s="25" t="s">
        <v>68</v>
      </c>
      <c r="I6" s="25" t="s">
        <v>65</v>
      </c>
      <c r="J6" s="25" t="s">
        <v>157</v>
      </c>
      <c r="K6" s="52" t="s">
        <v>159</v>
      </c>
    </row>
    <row r="7" spans="1:11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" t="s">
        <v>213</v>
      </c>
      <c r="G7" s="122" t="s">
        <v>4666</v>
      </c>
      <c r="H7" s="12" t="s">
        <v>209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54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72">
        <v>1904.4567494999997</v>
      </c>
      <c r="I9" s="126" t="s">
        <v>4666</v>
      </c>
      <c r="J9" s="73">
        <f>IFERROR(H9/$H$9,0)</f>
        <v>1</v>
      </c>
      <c r="K9" s="73">
        <f>H9/'סכום נכסי הקרן'!$C$41</f>
        <v>1.5803216334855209E-5</v>
      </c>
    </row>
    <row r="10" spans="1:11" s="4" customFormat="1" ht="20.25">
      <c r="A10" s="82" t="s">
        <v>27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72">
        <v>1861.7334150270001</v>
      </c>
      <c r="I10" s="126" t="s">
        <v>4666</v>
      </c>
      <c r="J10" s="73">
        <f t="shared" ref="J10:J20" si="0">IFERROR(H10/$H$9,0)</f>
        <v>0.97756665543377852</v>
      </c>
      <c r="K10" s="73">
        <f>H10/'סכום נכסי הקרן'!$C$41</f>
        <v>1.5448697337560863E-5</v>
      </c>
    </row>
    <row r="11" spans="1:11">
      <c r="A11" s="68" t="s">
        <v>1930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66">
        <v>1861.7334150270001</v>
      </c>
      <c r="I11" s="125" t="s">
        <v>4666</v>
      </c>
      <c r="J11" s="67">
        <f t="shared" si="0"/>
        <v>0.97756665543377852</v>
      </c>
      <c r="K11" s="67">
        <f>H11/'סכום נכסי הקרן'!$C$41</f>
        <v>1.5448697337560863E-5</v>
      </c>
    </row>
    <row r="12" spans="1:11">
      <c r="A12" s="69" t="s">
        <v>1931</v>
      </c>
      <c r="B12" s="54" t="s">
        <v>1932</v>
      </c>
      <c r="C12" s="70" t="s">
        <v>128</v>
      </c>
      <c r="D12" s="70" t="s">
        <v>1400</v>
      </c>
      <c r="E12" s="70" t="s">
        <v>141</v>
      </c>
      <c r="F12" s="72">
        <v>268291.37026999996</v>
      </c>
      <c r="G12" s="79">
        <v>90</v>
      </c>
      <c r="H12" s="72">
        <v>241.46223324300001</v>
      </c>
      <c r="I12" s="73">
        <v>8.1300415233333326E-2</v>
      </c>
      <c r="J12" s="73">
        <f t="shared" si="0"/>
        <v>0.12678798471343286</v>
      </c>
      <c r="K12" s="73">
        <f>H12/'סכום נכסי הקרן'!$C$41</f>
        <v>2.0036579510866947E-6</v>
      </c>
    </row>
    <row r="13" spans="1:11">
      <c r="A13" s="69" t="s">
        <v>1933</v>
      </c>
      <c r="B13" s="54" t="s">
        <v>1934</v>
      </c>
      <c r="C13" s="70" t="s">
        <v>128</v>
      </c>
      <c r="D13" s="70" t="s">
        <v>355</v>
      </c>
      <c r="E13" s="70" t="s">
        <v>141</v>
      </c>
      <c r="F13" s="72">
        <v>5927397.2825140012</v>
      </c>
      <c r="G13" s="79">
        <v>17.3</v>
      </c>
      <c r="H13" s="72">
        <v>1025.439729875</v>
      </c>
      <c r="I13" s="73">
        <v>6.7880469697633228E-2</v>
      </c>
      <c r="J13" s="73">
        <f t="shared" si="0"/>
        <v>0.53844212011862236</v>
      </c>
      <c r="K13" s="73">
        <f>H13/'סכום נכסי הקרן'!$C$41</f>
        <v>8.5091173080326837E-6</v>
      </c>
    </row>
    <row r="14" spans="1:11">
      <c r="A14" s="69" t="s">
        <v>1935</v>
      </c>
      <c r="B14" s="54" t="s">
        <v>1936</v>
      </c>
      <c r="C14" s="70" t="s">
        <v>128</v>
      </c>
      <c r="D14" s="70" t="s">
        <v>166</v>
      </c>
      <c r="E14" s="70" t="s">
        <v>141</v>
      </c>
      <c r="F14" s="72">
        <v>1591728.6519749998</v>
      </c>
      <c r="G14" s="79">
        <v>12.9</v>
      </c>
      <c r="H14" s="72">
        <v>205.33299610399999</v>
      </c>
      <c r="I14" s="73">
        <v>0.10614816354878859</v>
      </c>
      <c r="J14" s="73">
        <f t="shared" si="0"/>
        <v>0.10781709595553092</v>
      </c>
      <c r="K14" s="73">
        <f>H14/'סכום נכסי הקרן'!$C$41</f>
        <v>1.7038568919810976E-6</v>
      </c>
    </row>
    <row r="15" spans="1:11">
      <c r="A15" s="69" t="s">
        <v>1937</v>
      </c>
      <c r="B15" s="54" t="s">
        <v>1938</v>
      </c>
      <c r="C15" s="70" t="s">
        <v>128</v>
      </c>
      <c r="D15" s="70" t="s">
        <v>355</v>
      </c>
      <c r="E15" s="70" t="s">
        <v>141</v>
      </c>
      <c r="F15" s="72">
        <v>1152362.2905409997</v>
      </c>
      <c r="G15" s="79">
        <v>33.799999999999997</v>
      </c>
      <c r="H15" s="72">
        <v>389.49845580500011</v>
      </c>
      <c r="I15" s="73">
        <v>7.0043549533575764E-2</v>
      </c>
      <c r="J15" s="73">
        <f t="shared" si="0"/>
        <v>0.20451945464619237</v>
      </c>
      <c r="K15" s="73">
        <f>H15/'סכום נכסי הקרן'!$C$41</f>
        <v>3.2320651864603858E-6</v>
      </c>
    </row>
    <row r="16" spans="1:11">
      <c r="A16" s="127" t="s">
        <v>4666</v>
      </c>
      <c r="B16" s="126" t="s">
        <v>4666</v>
      </c>
      <c r="C16" s="126" t="s">
        <v>4666</v>
      </c>
      <c r="D16" s="126" t="s">
        <v>4666</v>
      </c>
      <c r="E16" s="126" t="s">
        <v>4666</v>
      </c>
      <c r="F16" s="126" t="s">
        <v>4666</v>
      </c>
      <c r="G16" s="126" t="s">
        <v>4666</v>
      </c>
      <c r="H16" s="126" t="s">
        <v>4666</v>
      </c>
      <c r="I16" s="126" t="s">
        <v>4666</v>
      </c>
      <c r="J16" s="126" t="s">
        <v>4666</v>
      </c>
      <c r="K16" s="126" t="s">
        <v>4666</v>
      </c>
    </row>
    <row r="17" spans="1:11">
      <c r="A17" s="82" t="s">
        <v>45</v>
      </c>
      <c r="B17" s="126" t="s">
        <v>4666</v>
      </c>
      <c r="C17" s="126" t="s">
        <v>4666</v>
      </c>
      <c r="D17" s="126" t="s">
        <v>4666</v>
      </c>
      <c r="E17" s="126" t="s">
        <v>4666</v>
      </c>
      <c r="F17" s="126" t="s">
        <v>4666</v>
      </c>
      <c r="G17" s="126" t="s">
        <v>4666</v>
      </c>
      <c r="H17" s="72">
        <v>42.723334472999994</v>
      </c>
      <c r="I17" s="126" t="s">
        <v>4666</v>
      </c>
      <c r="J17" s="73">
        <f t="shared" si="0"/>
        <v>2.2433344566221668E-2</v>
      </c>
      <c r="K17" s="73">
        <f>H17/'סכום נכסי הקרן'!$C$41</f>
        <v>3.5451899729434955E-7</v>
      </c>
    </row>
    <row r="18" spans="1:11">
      <c r="A18" s="68" t="s">
        <v>1939</v>
      </c>
      <c r="B18" s="125" t="s">
        <v>4666</v>
      </c>
      <c r="C18" s="125" t="s">
        <v>4666</v>
      </c>
      <c r="D18" s="125" t="s">
        <v>4666</v>
      </c>
      <c r="E18" s="125" t="s">
        <v>4666</v>
      </c>
      <c r="F18" s="125" t="s">
        <v>4666</v>
      </c>
      <c r="G18" s="125" t="s">
        <v>4666</v>
      </c>
      <c r="H18" s="66">
        <v>42.723334472999994</v>
      </c>
      <c r="I18" s="125" t="s">
        <v>4666</v>
      </c>
      <c r="J18" s="67">
        <f t="shared" si="0"/>
        <v>2.2433344566221668E-2</v>
      </c>
      <c r="K18" s="67">
        <f>H18/'סכום נכסי הקרן'!$C$41</f>
        <v>3.5451899729434955E-7</v>
      </c>
    </row>
    <row r="19" spans="1:11">
      <c r="A19" s="69" t="s">
        <v>1940</v>
      </c>
      <c r="B19" s="54" t="s">
        <v>1941</v>
      </c>
      <c r="C19" s="70" t="s">
        <v>1510</v>
      </c>
      <c r="D19" s="70" t="s">
        <v>4356</v>
      </c>
      <c r="E19" s="70" t="s">
        <v>140</v>
      </c>
      <c r="F19" s="72">
        <v>240260.92860000007</v>
      </c>
      <c r="G19" s="79">
        <v>4.1100000000000003</v>
      </c>
      <c r="H19" s="72">
        <v>35.815624547999995</v>
      </c>
      <c r="I19" s="73">
        <v>7.1934409760479063E-3</v>
      </c>
      <c r="J19" s="73">
        <f t="shared" si="0"/>
        <v>1.8806215765941183E-2</v>
      </c>
      <c r="K19" s="73">
        <f>H19/'סכום נכסי הקרן'!$C$41</f>
        <v>2.9719869618913327E-7</v>
      </c>
    </row>
    <row r="20" spans="1:11">
      <c r="A20" s="69" t="s">
        <v>1942</v>
      </c>
      <c r="B20" s="54" t="s">
        <v>1943</v>
      </c>
      <c r="C20" s="70" t="s">
        <v>1532</v>
      </c>
      <c r="D20" s="70" t="s">
        <v>973</v>
      </c>
      <c r="E20" s="70" t="s">
        <v>140</v>
      </c>
      <c r="F20" s="72">
        <v>63484.145165999995</v>
      </c>
      <c r="G20" s="79">
        <v>3</v>
      </c>
      <c r="H20" s="72">
        <v>6.9077099249999998</v>
      </c>
      <c r="I20" s="73">
        <v>2.5092547496442684E-3</v>
      </c>
      <c r="J20" s="73">
        <f t="shared" si="0"/>
        <v>3.6271288002804819E-3</v>
      </c>
      <c r="K20" s="73">
        <f>H20/'סכום נכסי הקרן'!$C$41</f>
        <v>5.7320301105216282E-8</v>
      </c>
    </row>
    <row r="21" spans="1:11">
      <c r="A21" s="127" t="s">
        <v>4666</v>
      </c>
      <c r="B21" s="126" t="s">
        <v>4666</v>
      </c>
      <c r="C21" s="126" t="s">
        <v>4666</v>
      </c>
      <c r="D21" s="126" t="s">
        <v>4666</v>
      </c>
      <c r="E21" s="126" t="s">
        <v>4666</v>
      </c>
      <c r="F21" s="126" t="s">
        <v>4666</v>
      </c>
      <c r="G21" s="126" t="s">
        <v>4666</v>
      </c>
      <c r="H21" s="126" t="s">
        <v>4666</v>
      </c>
      <c r="I21" s="126" t="s">
        <v>4666</v>
      </c>
      <c r="J21" s="126" t="s">
        <v>4666</v>
      </c>
      <c r="K21" s="126" t="s">
        <v>4666</v>
      </c>
    </row>
    <row r="22" spans="1:11">
      <c r="A22" s="126" t="s">
        <v>4666</v>
      </c>
      <c r="B22" s="126" t="s">
        <v>4666</v>
      </c>
      <c r="C22" s="126" t="s">
        <v>4666</v>
      </c>
      <c r="D22" s="126" t="s">
        <v>4666</v>
      </c>
      <c r="E22" s="126" t="s">
        <v>4666</v>
      </c>
      <c r="F22" s="126" t="s">
        <v>4666</v>
      </c>
      <c r="G22" s="126" t="s">
        <v>4666</v>
      </c>
      <c r="H22" s="126" t="s">
        <v>4666</v>
      </c>
      <c r="I22" s="126" t="s">
        <v>4666</v>
      </c>
      <c r="J22" s="126" t="s">
        <v>4666</v>
      </c>
      <c r="K22" s="126" t="s">
        <v>4666</v>
      </c>
    </row>
    <row r="23" spans="1:11">
      <c r="A23" s="126" t="s">
        <v>4666</v>
      </c>
      <c r="B23" s="126" t="s">
        <v>4666</v>
      </c>
      <c r="C23" s="126" t="s">
        <v>4666</v>
      </c>
      <c r="D23" s="126" t="s">
        <v>4666</v>
      </c>
      <c r="E23" s="126" t="s">
        <v>4666</v>
      </c>
      <c r="F23" s="126" t="s">
        <v>4666</v>
      </c>
      <c r="G23" s="126" t="s">
        <v>4666</v>
      </c>
      <c r="H23" s="126" t="s">
        <v>4666</v>
      </c>
      <c r="I23" s="126" t="s">
        <v>4666</v>
      </c>
      <c r="J23" s="126" t="s">
        <v>4666</v>
      </c>
      <c r="K23" s="126" t="s">
        <v>4666</v>
      </c>
    </row>
    <row r="24" spans="1:11">
      <c r="A24" s="83" t="s">
        <v>221</v>
      </c>
      <c r="B24" s="126" t="s">
        <v>4666</v>
      </c>
      <c r="C24" s="126" t="s">
        <v>4666</v>
      </c>
      <c r="D24" s="126" t="s">
        <v>4666</v>
      </c>
      <c r="E24" s="126" t="s">
        <v>4666</v>
      </c>
      <c r="F24" s="126" t="s">
        <v>4666</v>
      </c>
      <c r="G24" s="126" t="s">
        <v>4666</v>
      </c>
      <c r="H24" s="126" t="s">
        <v>4666</v>
      </c>
      <c r="I24" s="126" t="s">
        <v>4666</v>
      </c>
      <c r="J24" s="126" t="s">
        <v>4666</v>
      </c>
      <c r="K24" s="126" t="s">
        <v>4666</v>
      </c>
    </row>
    <row r="25" spans="1:11">
      <c r="A25" s="83" t="s">
        <v>120</v>
      </c>
      <c r="B25" s="126" t="s">
        <v>4666</v>
      </c>
      <c r="C25" s="126" t="s">
        <v>4666</v>
      </c>
      <c r="D25" s="126" t="s">
        <v>4666</v>
      </c>
      <c r="E25" s="126" t="s">
        <v>4666</v>
      </c>
      <c r="F25" s="126" t="s">
        <v>4666</v>
      </c>
      <c r="G25" s="126" t="s">
        <v>4666</v>
      </c>
      <c r="H25" s="126" t="s">
        <v>4666</v>
      </c>
      <c r="I25" s="126" t="s">
        <v>4666</v>
      </c>
      <c r="J25" s="126" t="s">
        <v>4666</v>
      </c>
      <c r="K25" s="126" t="s">
        <v>4666</v>
      </c>
    </row>
    <row r="26" spans="1:11">
      <c r="A26" s="83" t="s">
        <v>204</v>
      </c>
      <c r="B26" s="126" t="s">
        <v>4666</v>
      </c>
      <c r="C26" s="126" t="s">
        <v>4666</v>
      </c>
      <c r="D26" s="126" t="s">
        <v>4666</v>
      </c>
      <c r="E26" s="126" t="s">
        <v>4666</v>
      </c>
      <c r="F26" s="126" t="s">
        <v>4666</v>
      </c>
      <c r="G26" s="126" t="s">
        <v>4666</v>
      </c>
      <c r="H26" s="126" t="s">
        <v>4666</v>
      </c>
      <c r="I26" s="126" t="s">
        <v>4666</v>
      </c>
      <c r="J26" s="126" t="s">
        <v>4666</v>
      </c>
      <c r="K26" s="126" t="s">
        <v>4666</v>
      </c>
    </row>
    <row r="27" spans="1:11">
      <c r="A27" s="83" t="s">
        <v>212</v>
      </c>
      <c r="B27" s="126" t="s">
        <v>4666</v>
      </c>
      <c r="C27" s="126" t="s">
        <v>4666</v>
      </c>
      <c r="D27" s="126" t="s">
        <v>4666</v>
      </c>
      <c r="E27" s="126" t="s">
        <v>4666</v>
      </c>
      <c r="F27" s="126" t="s">
        <v>4666</v>
      </c>
      <c r="G27" s="126" t="s">
        <v>4666</v>
      </c>
      <c r="H27" s="126" t="s">
        <v>4666</v>
      </c>
      <c r="I27" s="126" t="s">
        <v>4666</v>
      </c>
      <c r="J27" s="126" t="s">
        <v>4666</v>
      </c>
      <c r="K27" s="126" t="s">
        <v>4666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A127" s="1"/>
      <c r="B127" s="1"/>
      <c r="C127" s="1"/>
      <c r="D127" s="1"/>
    </row>
    <row r="128" spans="1:11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="1" customFormat="1" hidden="1"/>
    <row r="610" s="1" customFormat="1" hidden="1"/>
    <row r="611" s="1" customFormat="1" hidden="1"/>
    <row r="612" s="1" customFormat="1" hidden="1"/>
    <row r="613" s="1" customFormat="1" hidden="1"/>
    <row r="614" s="1" customFormat="1" hidden="1"/>
    <row r="615" s="1" customFormat="1" hidden="1"/>
    <row r="616" s="1" customFormat="1" hidden="1"/>
    <row r="617" s="1" customFormat="1" hidden="1"/>
    <row r="618" s="1" customFormat="1" hidden="1"/>
    <row r="619" s="1" customFormat="1" hidden="1"/>
    <row r="620" s="1" customFormat="1" hidden="1"/>
    <row r="621" s="1" customFormat="1" hidden="1"/>
    <row r="622" s="1" customFormat="1" hidden="1"/>
    <row r="623" s="1" customFormat="1" hidden="1"/>
    <row r="624" s="1" customFormat="1" hidden="1"/>
    <row r="625" s="1" customFormat="1" hidden="1"/>
    <row r="626" s="1" customFormat="1" hidden="1"/>
    <row r="627" s="1" customFormat="1" hidden="1"/>
    <row r="628" s="1" customFormat="1" hidden="1"/>
    <row r="629" s="1" customFormat="1" hidden="1"/>
    <row r="630" s="1" customFormat="1" hidden="1"/>
    <row r="631" s="1" customFormat="1" hidden="1"/>
    <row r="632" s="1" customFormat="1" hidden="1"/>
    <row r="633" s="1" customFormat="1" hidden="1"/>
    <row r="634" s="1" customFormat="1" hidden="1"/>
    <row r="635" s="1" customFormat="1" hidden="1"/>
    <row r="636" s="1" customFormat="1" hidden="1"/>
    <row r="637" s="1" customFormat="1" hidden="1"/>
    <row r="638" s="1" customFormat="1" hidden="1"/>
    <row r="639" s="1" customFormat="1" hidden="1"/>
    <row r="640" s="1" customFormat="1" hidden="1"/>
    <row r="641" s="1" customFormat="1" hidden="1"/>
    <row r="642" s="1" customFormat="1" hidden="1"/>
    <row r="643" s="1" customFormat="1" hidden="1"/>
    <row r="644" s="1" customFormat="1" hidden="1"/>
    <row r="645" s="1" customFormat="1" hidden="1"/>
    <row r="646" s="1" customFormat="1" hidden="1"/>
    <row r="647" s="1" customFormat="1" hidden="1"/>
    <row r="648" s="1" customFormat="1" hidden="1"/>
    <row r="649" s="1" customFormat="1" hidden="1"/>
    <row r="650" s="1" customFormat="1" hidden="1"/>
    <row r="651" s="1" customFormat="1" hidden="1"/>
    <row r="652" s="1" customFormat="1" hidden="1"/>
    <row r="653" s="1" customFormat="1" hidden="1"/>
    <row r="654" s="1" customFormat="1" hidden="1"/>
    <row r="655" s="1" customFormat="1" hidden="1"/>
    <row r="656" s="1" customFormat="1" hidden="1"/>
    <row r="657" s="1" customFormat="1" hidden="1"/>
    <row r="658" s="1" customFormat="1" hidden="1"/>
    <row r="659" s="1" customFormat="1" hidden="1"/>
    <row r="660" s="1" customFormat="1" hidden="1"/>
    <row r="661" s="1" customFormat="1" hidden="1"/>
    <row r="662" s="1" customFormat="1" hidden="1"/>
    <row r="663" s="1" customFormat="1" hidden="1"/>
    <row r="664" s="1" customFormat="1" hidden="1"/>
    <row r="665" s="1" customFormat="1" hidden="1"/>
    <row r="666" s="1" customFormat="1" hidden="1"/>
    <row r="667" s="1" customFormat="1" hidden="1"/>
    <row r="668" s="1" customFormat="1" hidden="1"/>
    <row r="669" s="1" customFormat="1" hidden="1"/>
    <row r="670" s="1" customFormat="1" hidden="1"/>
    <row r="671" s="1" customFormat="1" hidden="1"/>
    <row r="672" s="1" customFormat="1" hidden="1"/>
    <row r="673" s="1" customFormat="1" hidden="1"/>
    <row r="674" s="1" customFormat="1" hidden="1"/>
    <row r="675" s="1" customFormat="1" hidden="1"/>
    <row r="676" s="1" customFormat="1" hidden="1"/>
    <row r="677" s="1" customFormat="1" hidden="1"/>
    <row r="678" s="1" customFormat="1" hidden="1"/>
    <row r="679" s="1" customFormat="1" hidden="1"/>
    <row r="680" s="1" customFormat="1" hidden="1"/>
    <row r="681" s="1" customFormat="1" hidden="1"/>
    <row r="682" s="1" customFormat="1" hidden="1"/>
    <row r="683" s="1" customFormat="1" hidden="1"/>
    <row r="684" s="1" customFormat="1" hidden="1"/>
    <row r="685" s="1" customFormat="1" hidden="1"/>
    <row r="686" s="1" customFormat="1" hidden="1"/>
    <row r="687" s="1" customFormat="1" hidden="1"/>
    <row r="688" s="1" customFormat="1" hidden="1"/>
    <row r="689" s="1" customFormat="1" hidden="1"/>
    <row r="690" s="1" customFormat="1" hidden="1"/>
    <row r="691" s="1" customFormat="1" hidden="1"/>
    <row r="692" s="1" customFormat="1" hidden="1"/>
    <row r="693" s="1" customFormat="1" hidden="1"/>
    <row r="694" s="1" customFormat="1" hidden="1"/>
    <row r="695" s="1" customFormat="1" hidden="1"/>
    <row r="696" s="1" customFormat="1" hidden="1"/>
    <row r="697" s="1" customFormat="1" hidden="1"/>
    <row r="698" s="1" customFormat="1" hidden="1"/>
    <row r="699" s="1" customFormat="1" hidden="1"/>
    <row r="700" s="1" customFormat="1" hidden="1"/>
    <row r="701" s="1" customFormat="1" hidden="1"/>
    <row r="702" s="1" customFormat="1" hidden="1"/>
    <row r="703" s="1" customFormat="1" hidden="1"/>
    <row r="704" s="1" customFormat="1" hidden="1"/>
    <row r="705" s="1" customFormat="1" hidden="1"/>
    <row r="706" s="1" customFormat="1" hidden="1"/>
    <row r="707" s="1" customFormat="1" hidden="1"/>
    <row r="708" s="1" customFormat="1" hidden="1"/>
    <row r="709" s="1" customFormat="1" hidden="1"/>
    <row r="710" s="1" customFormat="1" hidden="1"/>
    <row r="711" s="1" customFormat="1" hidden="1"/>
    <row r="712" s="1" customFormat="1" hidden="1"/>
    <row r="713" s="1" customFormat="1" hidden="1"/>
    <row r="714" s="1" customFormat="1" hidden="1"/>
    <row r="715" s="1" customFormat="1" hidden="1"/>
    <row r="716" s="1" customFormat="1" hidden="1"/>
    <row r="717" s="1" customFormat="1" hidden="1"/>
    <row r="718" s="1" customFormat="1" hidden="1"/>
    <row r="719" s="1" customFormat="1" hidden="1"/>
    <row r="720" s="1" customFormat="1" hidden="1"/>
    <row r="721" s="1" customFormat="1" hidden="1"/>
    <row r="722" s="1" customFormat="1" hidden="1"/>
    <row r="723" s="1" customFormat="1" hidden="1"/>
    <row r="724" s="1" customFormat="1" hidden="1"/>
    <row r="725" s="1" customFormat="1" hidden="1"/>
    <row r="726" s="1" customFormat="1" hidden="1"/>
    <row r="727" s="1" customFormat="1" hidden="1"/>
    <row r="728" s="1" customFormat="1" hidden="1"/>
    <row r="729" s="1" customFormat="1" hidden="1"/>
    <row r="730" s="1" customFormat="1" hidden="1"/>
    <row r="731" s="1" customFormat="1" hidden="1"/>
    <row r="732" s="1" customFormat="1" hidden="1"/>
    <row r="733" s="1" customFormat="1" hidden="1"/>
    <row r="734" s="1" customFormat="1" hidden="1"/>
    <row r="735" s="1" customFormat="1" hidden="1"/>
    <row r="736" s="1" customFormat="1" hidden="1"/>
    <row r="737" s="1" customFormat="1" hidden="1"/>
    <row r="738" s="1" customFormat="1" hidden="1"/>
    <row r="739" s="1" customFormat="1" hidden="1"/>
    <row r="740" s="1" customFormat="1" hidden="1"/>
    <row r="741" s="1" customFormat="1" hidden="1"/>
    <row r="742" s="1" customFormat="1" hidden="1"/>
    <row r="743" s="1" customFormat="1" hidden="1"/>
    <row r="744" s="1" customFormat="1" hidden="1"/>
    <row r="745" s="1" customFormat="1" hidden="1"/>
    <row r="746" s="1" customFormat="1" hidden="1"/>
    <row r="747" s="1" customFormat="1" hidden="1"/>
    <row r="748" s="1" customFormat="1" hidden="1"/>
    <row r="749" s="1" customFormat="1" hidden="1"/>
    <row r="750" s="1" customFormat="1" hidden="1"/>
    <row r="751" s="1" customFormat="1" hidden="1"/>
    <row r="752" s="1" customFormat="1" hidden="1"/>
    <row r="753" s="1" customFormat="1" hidden="1"/>
    <row r="754" s="1" customFormat="1" hidden="1"/>
    <row r="755" s="1" customFormat="1" hidden="1"/>
    <row r="756" s="1" customFormat="1" hidden="1"/>
    <row r="757" s="1" customFormat="1" hidden="1"/>
    <row r="758" s="1" customFormat="1" hidden="1"/>
    <row r="759" s="1" customFormat="1" hidden="1"/>
    <row r="760" s="1" customFormat="1" hidden="1"/>
    <row r="761" s="1" customFormat="1" hidden="1"/>
    <row r="762" s="1" customFormat="1" hidden="1"/>
    <row r="763" s="1" customFormat="1" hidden="1"/>
    <row r="764" s="1" customFormat="1" hidden="1"/>
    <row r="765" s="1" customFormat="1" hidden="1"/>
    <row r="766" s="1" customFormat="1" hidden="1"/>
    <row r="767" s="1" customFormat="1" hidden="1"/>
    <row r="768" s="1" customFormat="1" hidden="1"/>
    <row r="769" s="1" customFormat="1" hidden="1"/>
    <row r="770" s="1" customFormat="1" hidden="1"/>
    <row r="771" s="1" customFormat="1" hidden="1"/>
    <row r="772" s="1" customFormat="1" hidden="1"/>
    <row r="773" s="1" customFormat="1" hidden="1"/>
    <row r="774" s="1" customFormat="1" hidden="1"/>
    <row r="775" s="1" customFormat="1" hidden="1"/>
    <row r="776" s="1" customFormat="1" hidden="1"/>
    <row r="777" s="1" customFormat="1" hidden="1"/>
    <row r="778" s="1" customFormat="1" hidden="1"/>
    <row r="779" s="1" customFormat="1" hidden="1"/>
    <row r="780" s="1" customFormat="1" hidden="1"/>
    <row r="781" s="1" customFormat="1" hidden="1"/>
    <row r="782" s="1" customFormat="1" hidden="1"/>
    <row r="783" s="1" customFormat="1" hidden="1"/>
    <row r="784" s="1" customFormat="1" hidden="1"/>
    <row r="785" s="1" customFormat="1" hidden="1"/>
    <row r="786" s="1" customFormat="1" hidden="1"/>
    <row r="787" s="1" customFormat="1" hidden="1"/>
    <row r="788" s="1" customFormat="1" hidden="1"/>
    <row r="789" s="1" customFormat="1" hidden="1"/>
    <row r="790" s="1" customFormat="1" hidden="1"/>
    <row r="791" s="1" customFormat="1" hidden="1"/>
    <row r="792" s="1" customFormat="1" hidden="1"/>
    <row r="793" s="1" customFormat="1" hidden="1"/>
    <row r="794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41.710937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154</v>
      </c>
      <c r="B1" s="36" t="s" vm="1">
        <v>231</v>
      </c>
    </row>
    <row r="2" spans="1:12">
      <c r="A2" s="36" t="s">
        <v>153</v>
      </c>
      <c r="B2" s="36" t="s">
        <v>232</v>
      </c>
    </row>
    <row r="3" spans="1:12">
      <c r="A3" s="36" t="s">
        <v>155</v>
      </c>
      <c r="B3" s="36" t="s">
        <v>233</v>
      </c>
    </row>
    <row r="4" spans="1:12">
      <c r="A4" s="36" t="s">
        <v>156</v>
      </c>
      <c r="B4" s="36" t="s">
        <v>234</v>
      </c>
    </row>
    <row r="5" spans="1:12" ht="18.75">
      <c r="A5" s="157" t="s">
        <v>103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  <c r="L5" s="3"/>
    </row>
    <row r="6" spans="1:12" s="3" customFormat="1">
      <c r="A6" s="37" t="s">
        <v>124</v>
      </c>
      <c r="B6" s="38" t="s">
        <v>50</v>
      </c>
      <c r="C6" s="38" t="s">
        <v>127</v>
      </c>
      <c r="D6" s="38" t="s">
        <v>73</v>
      </c>
      <c r="E6" s="38" t="s">
        <v>111</v>
      </c>
      <c r="F6" s="38" t="s">
        <v>206</v>
      </c>
      <c r="G6" s="38" t="s">
        <v>205</v>
      </c>
      <c r="H6" s="38" t="s">
        <v>68</v>
      </c>
      <c r="I6" s="38" t="s">
        <v>65</v>
      </c>
      <c r="J6" s="38" t="s">
        <v>157</v>
      </c>
      <c r="K6" s="40" t="s">
        <v>159</v>
      </c>
    </row>
    <row r="7" spans="1:12" s="3" customFormat="1">
      <c r="A7" s="121" t="s">
        <v>4666</v>
      </c>
      <c r="B7" s="141" t="s">
        <v>4666</v>
      </c>
      <c r="C7" s="141" t="s">
        <v>4666</v>
      </c>
      <c r="D7" s="141" t="s">
        <v>4666</v>
      </c>
      <c r="E7" s="141" t="s">
        <v>4666</v>
      </c>
      <c r="F7" s="12" t="s">
        <v>213</v>
      </c>
      <c r="G7" s="122" t="s">
        <v>4666</v>
      </c>
      <c r="H7" s="12" t="s">
        <v>209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4" t="s">
        <v>56</v>
      </c>
      <c r="B9" s="125" t="s">
        <v>4666</v>
      </c>
      <c r="C9" s="125" t="s">
        <v>4666</v>
      </c>
      <c r="D9" s="125" t="s">
        <v>4666</v>
      </c>
      <c r="E9" s="125" t="s">
        <v>4666</v>
      </c>
      <c r="F9" s="125" t="s">
        <v>4666</v>
      </c>
      <c r="G9" s="125" t="s">
        <v>4666</v>
      </c>
      <c r="H9" s="66">
        <v>45033.635122143991</v>
      </c>
      <c r="I9" s="125" t="s">
        <v>4666</v>
      </c>
      <c r="J9" s="67">
        <f>IFERROR(H9/$H$9,0)</f>
        <v>1</v>
      </c>
      <c r="K9" s="67">
        <f>H9/'סכום נכסי הקרן'!$C$41</f>
        <v>3.7368991360240669E-4</v>
      </c>
    </row>
    <row r="10" spans="1:12">
      <c r="A10" s="82" t="s">
        <v>198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72">
        <v>23856.949166264996</v>
      </c>
      <c r="I10" s="126" t="s">
        <v>4666</v>
      </c>
      <c r="J10" s="73">
        <f t="shared" ref="J10:J18" si="0">IFERROR(H10/$H$9,0)</f>
        <v>0.52975845946164868</v>
      </c>
      <c r="K10" s="73">
        <f>H10/'סכום נכסי הקרן'!$C$41</f>
        <v>1.9796539294636756E-4</v>
      </c>
    </row>
    <row r="11" spans="1:12">
      <c r="A11" s="68" t="s">
        <v>189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66">
        <v>23856.949166264996</v>
      </c>
      <c r="I11" s="125" t="s">
        <v>4666</v>
      </c>
      <c r="J11" s="67">
        <f t="shared" si="0"/>
        <v>0.52975845946164868</v>
      </c>
      <c r="K11" s="67">
        <f>H11/'סכום נכסי הקרן'!$C$41</f>
        <v>1.9796539294636756E-4</v>
      </c>
    </row>
    <row r="12" spans="1:12">
      <c r="A12" s="69" t="s">
        <v>1944</v>
      </c>
      <c r="B12" s="54" t="s">
        <v>1945</v>
      </c>
      <c r="C12" s="70" t="s">
        <v>128</v>
      </c>
      <c r="D12" s="70" t="s">
        <v>1952</v>
      </c>
      <c r="E12" s="70" t="s">
        <v>141</v>
      </c>
      <c r="F12" s="72">
        <v>870.94586600000025</v>
      </c>
      <c r="G12" s="79">
        <v>2988900</v>
      </c>
      <c r="H12" s="72">
        <v>26031.700994103001</v>
      </c>
      <c r="I12" s="126" t="s">
        <v>4666</v>
      </c>
      <c r="J12" s="73">
        <f t="shared" si="0"/>
        <v>0.5780501823469868</v>
      </c>
      <c r="K12" s="73">
        <f>H12/'סכום נכסי הקרן'!$C$41</f>
        <v>2.1601152269910091E-4</v>
      </c>
    </row>
    <row r="13" spans="1:12">
      <c r="A13" s="69" t="s">
        <v>1946</v>
      </c>
      <c r="B13" s="54" t="s">
        <v>1947</v>
      </c>
      <c r="C13" s="70" t="s">
        <v>128</v>
      </c>
      <c r="D13" s="70" t="s">
        <v>1952</v>
      </c>
      <c r="E13" s="70" t="s">
        <v>141</v>
      </c>
      <c r="F13" s="72">
        <v>-870.94586600000025</v>
      </c>
      <c r="G13" s="79">
        <v>249700</v>
      </c>
      <c r="H13" s="72">
        <v>-2174.7518278379998</v>
      </c>
      <c r="I13" s="126" t="s">
        <v>4666</v>
      </c>
      <c r="J13" s="73">
        <f t="shared" si="0"/>
        <v>-4.8291722885337951E-2</v>
      </c>
      <c r="K13" s="73">
        <f>H13/'סכום נכסי הקרן'!$C$41</f>
        <v>-1.8046129752733304E-5</v>
      </c>
    </row>
    <row r="14" spans="1:12">
      <c r="A14" s="127" t="s">
        <v>4666</v>
      </c>
      <c r="B14" s="126" t="s">
        <v>4666</v>
      </c>
      <c r="C14" s="126" t="s">
        <v>4666</v>
      </c>
      <c r="D14" s="126" t="s">
        <v>4666</v>
      </c>
      <c r="E14" s="126" t="s">
        <v>4666</v>
      </c>
      <c r="F14" s="126" t="s">
        <v>4666</v>
      </c>
      <c r="G14" s="126" t="s">
        <v>4666</v>
      </c>
      <c r="H14" s="126" t="s">
        <v>4666</v>
      </c>
      <c r="I14" s="126" t="s">
        <v>4666</v>
      </c>
      <c r="J14" s="126" t="s">
        <v>4666</v>
      </c>
      <c r="K14" s="126" t="s">
        <v>4666</v>
      </c>
    </row>
    <row r="15" spans="1:12">
      <c r="A15" s="82" t="s">
        <v>197</v>
      </c>
      <c r="B15" s="126" t="s">
        <v>4666</v>
      </c>
      <c r="C15" s="126" t="s">
        <v>4666</v>
      </c>
      <c r="D15" s="126" t="s">
        <v>4666</v>
      </c>
      <c r="E15" s="126" t="s">
        <v>4666</v>
      </c>
      <c r="F15" s="126" t="s">
        <v>4666</v>
      </c>
      <c r="G15" s="126" t="s">
        <v>4666</v>
      </c>
      <c r="H15" s="72">
        <v>21176.685955878998</v>
      </c>
      <c r="I15" s="126" t="s">
        <v>4666</v>
      </c>
      <c r="J15" s="73">
        <f t="shared" si="0"/>
        <v>0.47024154053835138</v>
      </c>
      <c r="K15" s="73">
        <f>H15/'סכום נכסי הקרן'!$C$41</f>
        <v>1.7572452065603913E-4</v>
      </c>
    </row>
    <row r="16" spans="1:12">
      <c r="A16" s="68" t="s">
        <v>189</v>
      </c>
      <c r="B16" s="125" t="s">
        <v>4666</v>
      </c>
      <c r="C16" s="125" t="s">
        <v>4666</v>
      </c>
      <c r="D16" s="125" t="s">
        <v>4666</v>
      </c>
      <c r="E16" s="125" t="s">
        <v>4666</v>
      </c>
      <c r="F16" s="125" t="s">
        <v>4666</v>
      </c>
      <c r="G16" s="125" t="s">
        <v>4666</v>
      </c>
      <c r="H16" s="66">
        <v>21176.685955878998</v>
      </c>
      <c r="I16" s="125" t="s">
        <v>4666</v>
      </c>
      <c r="J16" s="67">
        <f t="shared" si="0"/>
        <v>0.47024154053835138</v>
      </c>
      <c r="K16" s="67">
        <f>H16/'סכום נכסי הקרן'!$C$41</f>
        <v>1.7572452065603913E-4</v>
      </c>
    </row>
    <row r="17" spans="1:11">
      <c r="A17" s="69" t="s">
        <v>1948</v>
      </c>
      <c r="B17" s="54" t="s">
        <v>1948</v>
      </c>
      <c r="C17" s="70" t="s">
        <v>1510</v>
      </c>
      <c r="D17" s="70" t="s">
        <v>1952</v>
      </c>
      <c r="E17" s="70" t="s">
        <v>140</v>
      </c>
      <c r="F17" s="72">
        <v>23010.337757000001</v>
      </c>
      <c r="G17" s="79">
        <v>160</v>
      </c>
      <c r="H17" s="72">
        <v>13353.359204531</v>
      </c>
      <c r="I17" s="126" t="s">
        <v>4666</v>
      </c>
      <c r="J17" s="73">
        <f t="shared" si="0"/>
        <v>0.29651968286177438</v>
      </c>
      <c r="K17" s="73">
        <f>H17/'סכום נכסי הקרן'!$C$41</f>
        <v>1.1080641467002948E-4</v>
      </c>
    </row>
    <row r="18" spans="1:11">
      <c r="A18" s="69" t="s">
        <v>1949</v>
      </c>
      <c r="B18" s="54" t="s">
        <v>1949</v>
      </c>
      <c r="C18" s="70" t="s">
        <v>1510</v>
      </c>
      <c r="D18" s="70" t="s">
        <v>1952</v>
      </c>
      <c r="E18" s="70" t="s">
        <v>140</v>
      </c>
      <c r="F18" s="72">
        <v>15406.921803999998</v>
      </c>
      <c r="G18" s="79">
        <v>140</v>
      </c>
      <c r="H18" s="72">
        <v>7823.3267513480005</v>
      </c>
      <c r="I18" s="126" t="s">
        <v>4666</v>
      </c>
      <c r="J18" s="73">
        <f t="shared" si="0"/>
        <v>0.17372185767657705</v>
      </c>
      <c r="K18" s="73">
        <f>H18/'סכום נכסי הקרן'!$C$41</f>
        <v>6.4918105986009673E-5</v>
      </c>
    </row>
    <row r="19" spans="1:11">
      <c r="A19" s="127" t="s">
        <v>4666</v>
      </c>
      <c r="B19" s="126" t="s">
        <v>4666</v>
      </c>
      <c r="C19" s="126" t="s">
        <v>4666</v>
      </c>
      <c r="D19" s="126" t="s">
        <v>4666</v>
      </c>
      <c r="E19" s="126" t="s">
        <v>4666</v>
      </c>
      <c r="F19" s="126" t="s">
        <v>4666</v>
      </c>
      <c r="G19" s="126" t="s">
        <v>4666</v>
      </c>
      <c r="H19" s="126" t="s">
        <v>4666</v>
      </c>
      <c r="I19" s="126" t="s">
        <v>4666</v>
      </c>
      <c r="J19" s="126" t="s">
        <v>4666</v>
      </c>
      <c r="K19" s="126" t="s">
        <v>4666</v>
      </c>
    </row>
    <row r="20" spans="1:11">
      <c r="A20" s="126" t="s">
        <v>4666</v>
      </c>
      <c r="B20" s="126" t="s">
        <v>4666</v>
      </c>
      <c r="C20" s="126" t="s">
        <v>4666</v>
      </c>
      <c r="D20" s="126" t="s">
        <v>4666</v>
      </c>
      <c r="E20" s="126" t="s">
        <v>4666</v>
      </c>
      <c r="F20" s="126" t="s">
        <v>4666</v>
      </c>
      <c r="G20" s="126" t="s">
        <v>4666</v>
      </c>
      <c r="H20" s="126" t="s">
        <v>4666</v>
      </c>
      <c r="I20" s="126" t="s">
        <v>4666</v>
      </c>
      <c r="J20" s="126" t="s">
        <v>4666</v>
      </c>
      <c r="K20" s="126" t="s">
        <v>4666</v>
      </c>
    </row>
    <row r="21" spans="1:11">
      <c r="A21" s="126" t="s">
        <v>4666</v>
      </c>
      <c r="B21" s="126" t="s">
        <v>4666</v>
      </c>
      <c r="C21" s="126" t="s">
        <v>4666</v>
      </c>
      <c r="D21" s="126" t="s">
        <v>4666</v>
      </c>
      <c r="E21" s="126" t="s">
        <v>4666</v>
      </c>
      <c r="F21" s="126" t="s">
        <v>4666</v>
      </c>
      <c r="G21" s="126" t="s">
        <v>4666</v>
      </c>
      <c r="H21" s="126" t="s">
        <v>4666</v>
      </c>
      <c r="I21" s="126" t="s">
        <v>4666</v>
      </c>
      <c r="J21" s="126" t="s">
        <v>4666</v>
      </c>
      <c r="K21" s="126" t="s">
        <v>4666</v>
      </c>
    </row>
    <row r="22" spans="1:11">
      <c r="A22" s="83" t="s">
        <v>221</v>
      </c>
      <c r="B22" s="126" t="s">
        <v>4666</v>
      </c>
      <c r="C22" s="126" t="s">
        <v>4666</v>
      </c>
      <c r="D22" s="126" t="s">
        <v>4666</v>
      </c>
      <c r="E22" s="126" t="s">
        <v>4666</v>
      </c>
      <c r="F22" s="126" t="s">
        <v>4666</v>
      </c>
      <c r="G22" s="126" t="s">
        <v>4666</v>
      </c>
      <c r="H22" s="126" t="s">
        <v>4666</v>
      </c>
      <c r="I22" s="126" t="s">
        <v>4666</v>
      </c>
      <c r="J22" s="126" t="s">
        <v>4666</v>
      </c>
      <c r="K22" s="126" t="s">
        <v>4666</v>
      </c>
    </row>
    <row r="23" spans="1:11">
      <c r="A23" s="83" t="s">
        <v>120</v>
      </c>
      <c r="B23" s="126" t="s">
        <v>4666</v>
      </c>
      <c r="C23" s="126" t="s">
        <v>4666</v>
      </c>
      <c r="D23" s="126" t="s">
        <v>4666</v>
      </c>
      <c r="E23" s="126" t="s">
        <v>4666</v>
      </c>
      <c r="F23" s="126" t="s">
        <v>4666</v>
      </c>
      <c r="G23" s="126" t="s">
        <v>4666</v>
      </c>
      <c r="H23" s="126" t="s">
        <v>4666</v>
      </c>
      <c r="I23" s="126" t="s">
        <v>4666</v>
      </c>
      <c r="J23" s="126" t="s">
        <v>4666</v>
      </c>
      <c r="K23" s="126" t="s">
        <v>4666</v>
      </c>
    </row>
    <row r="24" spans="1:11">
      <c r="A24" s="83" t="s">
        <v>204</v>
      </c>
      <c r="B24" s="126" t="s">
        <v>4666</v>
      </c>
      <c r="C24" s="126" t="s">
        <v>4666</v>
      </c>
      <c r="D24" s="126" t="s">
        <v>4666</v>
      </c>
      <c r="E24" s="126" t="s">
        <v>4666</v>
      </c>
      <c r="F24" s="126" t="s">
        <v>4666</v>
      </c>
      <c r="G24" s="126" t="s">
        <v>4666</v>
      </c>
      <c r="H24" s="126" t="s">
        <v>4666</v>
      </c>
      <c r="I24" s="126" t="s">
        <v>4666</v>
      </c>
      <c r="J24" s="126" t="s">
        <v>4666</v>
      </c>
      <c r="K24" s="126" t="s">
        <v>4666</v>
      </c>
    </row>
    <row r="25" spans="1:11">
      <c r="A25" s="83" t="s">
        <v>212</v>
      </c>
      <c r="B25" s="126" t="s">
        <v>4666</v>
      </c>
      <c r="C25" s="126" t="s">
        <v>4666</v>
      </c>
      <c r="D25" s="126" t="s">
        <v>4666</v>
      </c>
      <c r="E25" s="126" t="s">
        <v>4666</v>
      </c>
      <c r="F25" s="126" t="s">
        <v>4666</v>
      </c>
      <c r="G25" s="126" t="s">
        <v>4666</v>
      </c>
      <c r="H25" s="126" t="s">
        <v>4666</v>
      </c>
      <c r="I25" s="126" t="s">
        <v>4666</v>
      </c>
      <c r="J25" s="126" t="s">
        <v>4666</v>
      </c>
      <c r="K25" s="126" t="s">
        <v>4666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A127" s="1"/>
      <c r="B127" s="1"/>
      <c r="C127" s="1"/>
      <c r="D127" s="1"/>
    </row>
    <row r="128" spans="1:11" hidden="1">
      <c r="A128" s="1"/>
      <c r="B128" s="1"/>
      <c r="C128" s="1"/>
      <c r="D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0.28515625" style="2" bestFit="1" customWidth="1"/>
    <col min="2" max="2" width="41.710937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1.28515625" style="1" bestFit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154</v>
      </c>
      <c r="B1" s="36" t="s" vm="1">
        <v>231</v>
      </c>
    </row>
    <row r="2" spans="1:10">
      <c r="A2" s="36" t="s">
        <v>153</v>
      </c>
      <c r="B2" s="36" t="s">
        <v>232</v>
      </c>
    </row>
    <row r="3" spans="1:10">
      <c r="A3" s="36" t="s">
        <v>155</v>
      </c>
      <c r="B3" s="36" t="s">
        <v>233</v>
      </c>
    </row>
    <row r="4" spans="1:10">
      <c r="A4" s="36" t="s">
        <v>156</v>
      </c>
      <c r="B4" s="36" t="s">
        <v>234</v>
      </c>
    </row>
    <row r="5" spans="1:10" ht="18.75">
      <c r="A5" s="157" t="s">
        <v>104</v>
      </c>
      <c r="B5" s="158"/>
      <c r="C5" s="158"/>
      <c r="D5" s="158"/>
      <c r="E5" s="158"/>
      <c r="F5" s="158"/>
      <c r="G5" s="158"/>
      <c r="H5" s="158"/>
      <c r="I5" s="158"/>
      <c r="J5" s="159"/>
    </row>
    <row r="6" spans="1:10" s="3" customFormat="1">
      <c r="A6" s="37" t="s">
        <v>124</v>
      </c>
      <c r="B6" s="38" t="s">
        <v>50</v>
      </c>
      <c r="C6" s="38" t="s">
        <v>127</v>
      </c>
      <c r="D6" s="38" t="s">
        <v>73</v>
      </c>
      <c r="E6" s="38" t="s">
        <v>111</v>
      </c>
      <c r="F6" s="38" t="s">
        <v>206</v>
      </c>
      <c r="G6" s="38" t="s">
        <v>205</v>
      </c>
      <c r="H6" s="38" t="s">
        <v>68</v>
      </c>
      <c r="I6" s="38" t="s">
        <v>157</v>
      </c>
      <c r="J6" s="40" t="s">
        <v>159</v>
      </c>
    </row>
    <row r="7" spans="1:10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" t="s">
        <v>213</v>
      </c>
      <c r="G7" s="122" t="s">
        <v>4666</v>
      </c>
      <c r="H7" s="12" t="s">
        <v>209</v>
      </c>
      <c r="I7" s="26" t="s">
        <v>19</v>
      </c>
      <c r="J7" s="27" t="s">
        <v>19</v>
      </c>
    </row>
    <row r="8" spans="1:10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55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72">
        <v>398975.67883362091</v>
      </c>
      <c r="I9" s="73">
        <f>IFERROR(H9/$H$9,0)</f>
        <v>1</v>
      </c>
      <c r="J9" s="73">
        <f>H9/'סכום נכסי הקרן'!$C$41</f>
        <v>3.3107073534795568E-3</v>
      </c>
    </row>
    <row r="10" spans="1:10">
      <c r="A10" s="82" t="s">
        <v>200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72">
        <v>398975.67883362109</v>
      </c>
      <c r="I10" s="73">
        <f t="shared" ref="I10:I18" si="0">IFERROR(H10/$H$9,0)</f>
        <v>1.0000000000000004</v>
      </c>
      <c r="J10" s="73">
        <f>H10/'סכום נכסי הקרן'!$C$41</f>
        <v>3.3107073534795581E-3</v>
      </c>
    </row>
    <row r="11" spans="1:10">
      <c r="A11" s="74" t="s">
        <v>1950</v>
      </c>
      <c r="B11" s="54" t="s">
        <v>1951</v>
      </c>
      <c r="C11" s="70" t="s">
        <v>29</v>
      </c>
      <c r="D11" s="70" t="s">
        <v>1952</v>
      </c>
      <c r="E11" s="70" t="s">
        <v>142</v>
      </c>
      <c r="F11" s="72">
        <v>2983.7404910000014</v>
      </c>
      <c r="G11" s="79">
        <v>454300</v>
      </c>
      <c r="H11" s="72">
        <v>8314.3104254089976</v>
      </c>
      <c r="I11" s="73">
        <f t="shared" si="0"/>
        <v>2.0839140996552312E-2</v>
      </c>
      <c r="J11" s="73">
        <f>H11/'סכום נכסי הקרן'!$C$41</f>
        <v>6.8992297337483038E-5</v>
      </c>
    </row>
    <row r="12" spans="1:10">
      <c r="A12" s="74" t="s">
        <v>1953</v>
      </c>
      <c r="B12" s="54" t="s">
        <v>1954</v>
      </c>
      <c r="C12" s="70" t="s">
        <v>29</v>
      </c>
      <c r="D12" s="70" t="s">
        <v>1952</v>
      </c>
      <c r="E12" s="70" t="s">
        <v>140</v>
      </c>
      <c r="F12" s="72">
        <v>1820.4178530000004</v>
      </c>
      <c r="G12" s="79">
        <v>103370</v>
      </c>
      <c r="H12" s="72">
        <v>15235.878123463997</v>
      </c>
      <c r="I12" s="73">
        <f t="shared" si="0"/>
        <v>3.8187485933992474E-2</v>
      </c>
      <c r="J12" s="73">
        <f>H12/'סכום נכסי הקרן'!$C$41</f>
        <v>1.2642759049256603E-4</v>
      </c>
    </row>
    <row r="13" spans="1:10">
      <c r="A13" s="74" t="s">
        <v>1955</v>
      </c>
      <c r="B13" s="54" t="s">
        <v>1956</v>
      </c>
      <c r="C13" s="70" t="s">
        <v>29</v>
      </c>
      <c r="D13" s="70" t="s">
        <v>1952</v>
      </c>
      <c r="E13" s="70" t="s">
        <v>140</v>
      </c>
      <c r="F13" s="72">
        <v>893.2012860000001</v>
      </c>
      <c r="G13" s="79">
        <v>1702350</v>
      </c>
      <c r="H13" s="72">
        <v>38128.711601341995</v>
      </c>
      <c r="I13" s="73">
        <f t="shared" si="0"/>
        <v>9.5566505990562559E-2</v>
      </c>
      <c r="J13" s="73">
        <f>H13/'סכום נכסי הקרן'!$C$41</f>
        <v>3.1639273412930355E-4</v>
      </c>
    </row>
    <row r="14" spans="1:10">
      <c r="A14" s="74" t="s">
        <v>1957</v>
      </c>
      <c r="B14" s="54" t="s">
        <v>1958</v>
      </c>
      <c r="C14" s="70" t="s">
        <v>29</v>
      </c>
      <c r="D14" s="70" t="s">
        <v>1952</v>
      </c>
      <c r="E14" s="70" t="s">
        <v>149</v>
      </c>
      <c r="F14" s="72">
        <v>266.11955700000004</v>
      </c>
      <c r="G14" s="79">
        <v>3345000</v>
      </c>
      <c r="H14" s="72">
        <v>4374.919864864999</v>
      </c>
      <c r="I14" s="73">
        <f t="shared" si="0"/>
        <v>1.0965379838828244E-2</v>
      </c>
      <c r="J14" s="73">
        <f>H14/'סכום נכסי הקרן'!$C$41</f>
        <v>3.6303163666105145E-5</v>
      </c>
    </row>
    <row r="15" spans="1:10">
      <c r="A15" s="74" t="s">
        <v>1959</v>
      </c>
      <c r="B15" s="54" t="s">
        <v>1960</v>
      </c>
      <c r="C15" s="70" t="s">
        <v>29</v>
      </c>
      <c r="D15" s="70" t="s">
        <v>1952</v>
      </c>
      <c r="E15" s="70" t="s">
        <v>140</v>
      </c>
      <c r="F15" s="72">
        <v>10221.679198</v>
      </c>
      <c r="G15" s="79">
        <v>482000</v>
      </c>
      <c r="H15" s="72">
        <v>243569.81436097994</v>
      </c>
      <c r="I15" s="73">
        <f t="shared" si="0"/>
        <v>0.61048787503298507</v>
      </c>
      <c r="J15" s="73">
        <f>H15/'סכום נכסי הקרן'!$C$41</f>
        <v>2.0211466970818126E-3</v>
      </c>
    </row>
    <row r="16" spans="1:10">
      <c r="A16" s="74" t="s">
        <v>1961</v>
      </c>
      <c r="B16" s="54" t="s">
        <v>1962</v>
      </c>
      <c r="C16" s="70" t="s">
        <v>29</v>
      </c>
      <c r="D16" s="70" t="s">
        <v>1952</v>
      </c>
      <c r="E16" s="70" t="s">
        <v>142</v>
      </c>
      <c r="F16" s="72">
        <v>224</v>
      </c>
      <c r="G16" s="79">
        <v>47980</v>
      </c>
      <c r="H16" s="72">
        <v>131.45263</v>
      </c>
      <c r="I16" s="73">
        <f t="shared" si="0"/>
        <v>3.2947529629949647E-4</v>
      </c>
      <c r="J16" s="73">
        <f>H16/'סכום נכסי הקרן'!$C$41</f>
        <v>1.0907962862485987E-6</v>
      </c>
    </row>
    <row r="17" spans="1:10">
      <c r="A17" s="74" t="s">
        <v>1963</v>
      </c>
      <c r="B17" s="54" t="s">
        <v>1964</v>
      </c>
      <c r="C17" s="70" t="s">
        <v>29</v>
      </c>
      <c r="D17" s="70" t="s">
        <v>1952</v>
      </c>
      <c r="E17" s="70" t="s">
        <v>140</v>
      </c>
      <c r="F17" s="72">
        <v>4230.2060689999998</v>
      </c>
      <c r="G17" s="79">
        <v>11801.5625</v>
      </c>
      <c r="H17" s="72">
        <v>76404.45591756099</v>
      </c>
      <c r="I17" s="73">
        <f t="shared" si="0"/>
        <v>0.1915015374895141</v>
      </c>
      <c r="J17" s="73">
        <f>H17/'סכום נכסי הקרן'!$C$41</f>
        <v>6.3400554836917536E-4</v>
      </c>
    </row>
    <row r="18" spans="1:10">
      <c r="A18" s="74" t="s">
        <v>1965</v>
      </c>
      <c r="B18" s="54" t="s">
        <v>1966</v>
      </c>
      <c r="C18" s="70" t="s">
        <v>29</v>
      </c>
      <c r="D18" s="70" t="s">
        <v>1952</v>
      </c>
      <c r="E18" s="70" t="s">
        <v>140</v>
      </c>
      <c r="F18" s="72">
        <v>328</v>
      </c>
      <c r="G18" s="79">
        <v>13359.375</v>
      </c>
      <c r="H18" s="72">
        <v>12816.135910000001</v>
      </c>
      <c r="I18" s="73">
        <f t="shared" si="0"/>
        <v>3.2122599421265802E-2</v>
      </c>
      <c r="J18" s="73">
        <f>H18/'סכום נכסי הקרן'!$C$41</f>
        <v>1.0634852611686284E-4</v>
      </c>
    </row>
    <row r="19" spans="1:10">
      <c r="A19" s="127" t="s">
        <v>4666</v>
      </c>
      <c r="B19" s="126" t="s">
        <v>4666</v>
      </c>
      <c r="C19" s="126" t="s">
        <v>4666</v>
      </c>
      <c r="D19" s="126" t="s">
        <v>4666</v>
      </c>
      <c r="E19" s="126" t="s">
        <v>4666</v>
      </c>
      <c r="F19" s="126" t="s">
        <v>4666</v>
      </c>
      <c r="G19" s="126" t="s">
        <v>4666</v>
      </c>
      <c r="H19" s="126" t="s">
        <v>4666</v>
      </c>
      <c r="I19" s="126" t="s">
        <v>4666</v>
      </c>
      <c r="J19" s="126" t="s">
        <v>4666</v>
      </c>
    </row>
    <row r="20" spans="1:10">
      <c r="A20" s="139" t="s">
        <v>4666</v>
      </c>
      <c r="B20" s="126" t="s">
        <v>4666</v>
      </c>
      <c r="C20" s="126" t="s">
        <v>4666</v>
      </c>
      <c r="D20" s="126" t="s">
        <v>4666</v>
      </c>
      <c r="E20" s="126" t="s">
        <v>4666</v>
      </c>
      <c r="F20" s="126" t="s">
        <v>4666</v>
      </c>
      <c r="G20" s="126" t="s">
        <v>4666</v>
      </c>
      <c r="H20" s="126" t="s">
        <v>4666</v>
      </c>
      <c r="I20" s="126" t="s">
        <v>4666</v>
      </c>
      <c r="J20" s="126" t="s">
        <v>4666</v>
      </c>
    </row>
    <row r="21" spans="1:10">
      <c r="A21" s="126" t="s">
        <v>4666</v>
      </c>
      <c r="B21" s="126" t="s">
        <v>4666</v>
      </c>
      <c r="C21" s="126" t="s">
        <v>4666</v>
      </c>
      <c r="D21" s="126" t="s">
        <v>4666</v>
      </c>
      <c r="E21" s="126" t="s">
        <v>4666</v>
      </c>
      <c r="F21" s="126" t="s">
        <v>4666</v>
      </c>
      <c r="G21" s="126" t="s">
        <v>4666</v>
      </c>
      <c r="H21" s="126" t="s">
        <v>4666</v>
      </c>
      <c r="I21" s="126" t="s">
        <v>4666</v>
      </c>
      <c r="J21" s="126" t="s">
        <v>4666</v>
      </c>
    </row>
    <row r="22" spans="1:10">
      <c r="A22" s="126" t="s">
        <v>4666</v>
      </c>
      <c r="B22" s="126" t="s">
        <v>4666</v>
      </c>
      <c r="C22" s="126" t="s">
        <v>4666</v>
      </c>
      <c r="D22" s="126" t="s">
        <v>4666</v>
      </c>
      <c r="E22" s="126" t="s">
        <v>4666</v>
      </c>
      <c r="F22" s="126" t="s">
        <v>4666</v>
      </c>
      <c r="G22" s="126" t="s">
        <v>4666</v>
      </c>
      <c r="H22" s="126" t="s">
        <v>4666</v>
      </c>
      <c r="I22" s="126" t="s">
        <v>4666</v>
      </c>
      <c r="J22" s="126" t="s">
        <v>4666</v>
      </c>
    </row>
    <row r="23" spans="1:10">
      <c r="A23" s="83" t="s">
        <v>221</v>
      </c>
      <c r="B23" s="126" t="s">
        <v>4666</v>
      </c>
      <c r="C23" s="126" t="s">
        <v>4666</v>
      </c>
      <c r="D23" s="126" t="s">
        <v>4666</v>
      </c>
      <c r="E23" s="126" t="s">
        <v>4666</v>
      </c>
      <c r="F23" s="126" t="s">
        <v>4666</v>
      </c>
      <c r="G23" s="126" t="s">
        <v>4666</v>
      </c>
      <c r="H23" s="126" t="s">
        <v>4666</v>
      </c>
      <c r="I23" s="126" t="s">
        <v>4666</v>
      </c>
      <c r="J23" s="126" t="s">
        <v>4666</v>
      </c>
    </row>
    <row r="24" spans="1:10">
      <c r="A24" s="83" t="s">
        <v>120</v>
      </c>
      <c r="B24" s="126" t="s">
        <v>4666</v>
      </c>
      <c r="C24" s="126" t="s">
        <v>4666</v>
      </c>
      <c r="D24" s="126" t="s">
        <v>4666</v>
      </c>
      <c r="E24" s="126" t="s">
        <v>4666</v>
      </c>
      <c r="F24" s="126" t="s">
        <v>4666</v>
      </c>
      <c r="G24" s="126" t="s">
        <v>4666</v>
      </c>
      <c r="H24" s="126" t="s">
        <v>4666</v>
      </c>
      <c r="I24" s="126" t="s">
        <v>4666</v>
      </c>
      <c r="J24" s="126" t="s">
        <v>4666</v>
      </c>
    </row>
    <row r="25" spans="1:10">
      <c r="A25" s="83" t="s">
        <v>204</v>
      </c>
      <c r="B25" s="126" t="s">
        <v>4666</v>
      </c>
      <c r="C25" s="126" t="s">
        <v>4666</v>
      </c>
      <c r="D25" s="126" t="s">
        <v>4666</v>
      </c>
      <c r="E25" s="126" t="s">
        <v>4666</v>
      </c>
      <c r="F25" s="126" t="s">
        <v>4666</v>
      </c>
      <c r="G25" s="126" t="s">
        <v>4666</v>
      </c>
      <c r="H25" s="126" t="s">
        <v>4666</v>
      </c>
      <c r="I25" s="126" t="s">
        <v>4666</v>
      </c>
      <c r="J25" s="126" t="s">
        <v>4666</v>
      </c>
    </row>
    <row r="26" spans="1:10">
      <c r="A26" s="83" t="s">
        <v>212</v>
      </c>
      <c r="B26" s="126" t="s">
        <v>4666</v>
      </c>
      <c r="C26" s="126" t="s">
        <v>4666</v>
      </c>
      <c r="D26" s="126" t="s">
        <v>4666</v>
      </c>
      <c r="E26" s="126" t="s">
        <v>4666</v>
      </c>
      <c r="F26" s="126" t="s">
        <v>4666</v>
      </c>
      <c r="G26" s="126" t="s">
        <v>4666</v>
      </c>
      <c r="H26" s="126" t="s">
        <v>4666</v>
      </c>
      <c r="I26" s="126" t="s">
        <v>4666</v>
      </c>
      <c r="J26" s="126" t="s">
        <v>4666</v>
      </c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A126" s="1"/>
      <c r="B126" s="3"/>
      <c r="C126" s="3"/>
      <c r="D126" s="3"/>
      <c r="E126" s="3"/>
      <c r="F126" s="3"/>
      <c r="G126" s="3"/>
      <c r="J126" s="1"/>
    </row>
    <row r="127" spans="1:10" hidden="1">
      <c r="A127" s="1"/>
      <c r="B127" s="3"/>
      <c r="C127" s="3"/>
      <c r="D127" s="3"/>
      <c r="E127" s="3"/>
      <c r="F127" s="3"/>
      <c r="G127" s="3"/>
      <c r="J127" s="1"/>
    </row>
    <row r="128" spans="1:10" hidden="1">
      <c r="A128" s="1"/>
      <c r="B128" s="3"/>
      <c r="C128" s="3"/>
      <c r="D128" s="3"/>
      <c r="E128" s="3"/>
      <c r="F128" s="3"/>
      <c r="G128" s="3"/>
      <c r="J128" s="1"/>
    </row>
    <row r="129" spans="1:10" hidden="1">
      <c r="A129" s="1"/>
      <c r="B129" s="3"/>
      <c r="C129" s="3"/>
      <c r="D129" s="3"/>
      <c r="E129" s="3"/>
      <c r="F129" s="3"/>
      <c r="G129" s="3"/>
      <c r="J129" s="1"/>
    </row>
    <row r="130" spans="1:10" hidden="1">
      <c r="A130" s="1"/>
      <c r="B130" s="3"/>
      <c r="C130" s="3"/>
      <c r="D130" s="3"/>
      <c r="E130" s="3"/>
      <c r="F130" s="3"/>
      <c r="G130" s="3"/>
      <c r="J130" s="1"/>
    </row>
    <row r="131" spans="1:10" hidden="1">
      <c r="A131" s="1"/>
      <c r="B131" s="3"/>
      <c r="C131" s="3"/>
      <c r="D131" s="3"/>
      <c r="E131" s="3"/>
      <c r="F131" s="3"/>
      <c r="G131" s="3"/>
      <c r="J131" s="1"/>
    </row>
    <row r="132" spans="1:10" hidden="1">
      <c r="A132" s="1"/>
      <c r="B132" s="3"/>
      <c r="C132" s="3"/>
      <c r="D132" s="3"/>
      <c r="E132" s="3"/>
      <c r="F132" s="3"/>
      <c r="G132" s="3"/>
      <c r="J132" s="1"/>
    </row>
    <row r="133" spans="1:10" hidden="1">
      <c r="A133" s="1"/>
      <c r="B133" s="3"/>
      <c r="C133" s="3"/>
      <c r="D133" s="3"/>
      <c r="E133" s="3"/>
      <c r="F133" s="3"/>
      <c r="G133" s="3"/>
      <c r="J133" s="1"/>
    </row>
    <row r="134" spans="1:10" hidden="1">
      <c r="A134" s="1"/>
      <c r="B134" s="3"/>
      <c r="C134" s="3"/>
      <c r="D134" s="3"/>
      <c r="E134" s="3"/>
      <c r="F134" s="3"/>
      <c r="G134" s="3"/>
      <c r="J134" s="1"/>
    </row>
    <row r="135" spans="1:10" hidden="1">
      <c r="A135" s="1"/>
      <c r="B135" s="3"/>
      <c r="C135" s="3"/>
      <c r="D135" s="3"/>
      <c r="E135" s="3"/>
      <c r="F135" s="3"/>
      <c r="G135" s="3"/>
      <c r="J135" s="1"/>
    </row>
    <row r="136" spans="1:10" hidden="1">
      <c r="A136" s="1"/>
      <c r="B136" s="3"/>
      <c r="C136" s="3"/>
      <c r="D136" s="3"/>
      <c r="E136" s="3"/>
      <c r="F136" s="3"/>
      <c r="G136" s="3"/>
      <c r="J136" s="1"/>
    </row>
    <row r="137" spans="1:10" hidden="1">
      <c r="A137" s="1"/>
      <c r="B137" s="3"/>
      <c r="C137" s="3"/>
      <c r="D137" s="3"/>
      <c r="E137" s="3"/>
      <c r="F137" s="3"/>
      <c r="G137" s="3"/>
      <c r="J137" s="1"/>
    </row>
    <row r="138" spans="1:10" hidden="1">
      <c r="A138" s="1"/>
      <c r="B138" s="3"/>
      <c r="C138" s="3"/>
      <c r="D138" s="3"/>
      <c r="E138" s="3"/>
      <c r="F138" s="3"/>
      <c r="G138" s="3"/>
      <c r="J138" s="1"/>
    </row>
    <row r="139" spans="1:10" hidden="1">
      <c r="A139" s="1"/>
      <c r="B139" s="3"/>
      <c r="C139" s="3"/>
      <c r="D139" s="3"/>
      <c r="E139" s="3"/>
      <c r="F139" s="3"/>
      <c r="G139" s="3"/>
      <c r="J139" s="1"/>
    </row>
    <row r="140" spans="1:10" hidden="1">
      <c r="A140" s="1"/>
      <c r="B140" s="3"/>
      <c r="C140" s="3"/>
      <c r="D140" s="3"/>
      <c r="E140" s="3"/>
      <c r="F140" s="3"/>
      <c r="G140" s="3"/>
      <c r="J140" s="1"/>
    </row>
    <row r="141" spans="1:10" hidden="1">
      <c r="A141" s="1"/>
      <c r="B141" s="3"/>
      <c r="C141" s="3"/>
      <c r="D141" s="3"/>
      <c r="E141" s="3"/>
      <c r="F141" s="3"/>
      <c r="G141" s="3"/>
      <c r="J141" s="1"/>
    </row>
    <row r="142" spans="1:10" hidden="1">
      <c r="A142" s="1"/>
      <c r="B142" s="3"/>
      <c r="C142" s="3"/>
      <c r="D142" s="3"/>
      <c r="E142" s="3"/>
      <c r="F142" s="3"/>
      <c r="G142" s="3"/>
      <c r="J142" s="1"/>
    </row>
    <row r="143" spans="1:10" hidden="1">
      <c r="A143" s="1"/>
      <c r="B143" s="3"/>
      <c r="C143" s="3"/>
      <c r="D143" s="3"/>
      <c r="E143" s="3"/>
      <c r="F143" s="3"/>
      <c r="G143" s="3"/>
      <c r="J143" s="1"/>
    </row>
    <row r="144" spans="1:10" hidden="1">
      <c r="A144" s="1"/>
      <c r="B144" s="3"/>
      <c r="C144" s="3"/>
      <c r="D144" s="3"/>
      <c r="E144" s="3"/>
      <c r="F144" s="3"/>
      <c r="G144" s="3"/>
      <c r="J144" s="1"/>
    </row>
    <row r="145" spans="1:10" hidden="1">
      <c r="A145" s="1"/>
      <c r="B145" s="3"/>
      <c r="C145" s="3"/>
      <c r="D145" s="3"/>
      <c r="E145" s="3"/>
      <c r="F145" s="3"/>
      <c r="G145" s="3"/>
      <c r="J145" s="1"/>
    </row>
    <row r="146" spans="1:10" hidden="1">
      <c r="A146" s="1"/>
      <c r="B146" s="3"/>
      <c r="C146" s="3"/>
      <c r="D146" s="3"/>
      <c r="E146" s="3"/>
      <c r="F146" s="3"/>
      <c r="G146" s="3"/>
      <c r="J146" s="1"/>
    </row>
    <row r="147" spans="1:10" hidden="1">
      <c r="A147" s="1"/>
      <c r="B147" s="3"/>
      <c r="C147" s="3"/>
      <c r="D147" s="3"/>
      <c r="E147" s="3"/>
      <c r="F147" s="3"/>
      <c r="G147" s="3"/>
      <c r="J147" s="1"/>
    </row>
    <row r="148" spans="1:10" hidden="1">
      <c r="A148" s="1"/>
      <c r="B148" s="3"/>
      <c r="C148" s="3"/>
      <c r="D148" s="3"/>
      <c r="E148" s="3"/>
      <c r="F148" s="3"/>
      <c r="G148" s="3"/>
      <c r="J148" s="1"/>
    </row>
    <row r="149" spans="1:10" hidden="1">
      <c r="A149" s="1"/>
      <c r="B149" s="3"/>
      <c r="C149" s="3"/>
      <c r="D149" s="3"/>
      <c r="E149" s="3"/>
      <c r="F149" s="3"/>
      <c r="G149" s="3"/>
      <c r="J149" s="1"/>
    </row>
    <row r="150" spans="1:10" hidden="1">
      <c r="A150" s="1"/>
      <c r="B150" s="3"/>
      <c r="C150" s="3"/>
      <c r="D150" s="3"/>
      <c r="E150" s="3"/>
      <c r="F150" s="3"/>
      <c r="G150" s="3"/>
      <c r="J150" s="1"/>
    </row>
    <row r="151" spans="1:10" hidden="1">
      <c r="A151" s="1"/>
      <c r="B151" s="3"/>
      <c r="C151" s="3"/>
      <c r="D151" s="3"/>
      <c r="E151" s="3"/>
      <c r="F151" s="3"/>
      <c r="G151" s="3"/>
      <c r="J151" s="1"/>
    </row>
    <row r="152" spans="1:10" hidden="1">
      <c r="A152" s="1"/>
      <c r="B152" s="3"/>
      <c r="C152" s="3"/>
      <c r="D152" s="3"/>
      <c r="E152" s="3"/>
      <c r="F152" s="3"/>
      <c r="G152" s="3"/>
      <c r="J152" s="1"/>
    </row>
    <row r="153" spans="1:10" hidden="1">
      <c r="A153" s="1"/>
      <c r="B153" s="3"/>
      <c r="C153" s="3"/>
      <c r="D153" s="3"/>
      <c r="E153" s="3"/>
      <c r="F153" s="3"/>
      <c r="G153" s="3"/>
      <c r="J153" s="1"/>
    </row>
    <row r="154" spans="1:10" hidden="1">
      <c r="A154" s="1"/>
      <c r="B154" s="3"/>
      <c r="C154" s="3"/>
      <c r="D154" s="3"/>
      <c r="E154" s="3"/>
      <c r="F154" s="3"/>
      <c r="G154" s="3"/>
      <c r="J154" s="1"/>
    </row>
    <row r="155" spans="1:10" hidden="1">
      <c r="A155" s="1"/>
      <c r="B155" s="3"/>
      <c r="C155" s="3"/>
      <c r="D155" s="3"/>
      <c r="E155" s="3"/>
      <c r="F155" s="3"/>
      <c r="G155" s="3"/>
      <c r="J155" s="1"/>
    </row>
    <row r="156" spans="1:10" hidden="1">
      <c r="A156" s="1"/>
      <c r="B156" s="3"/>
      <c r="C156" s="3"/>
      <c r="D156" s="3"/>
      <c r="E156" s="3"/>
      <c r="F156" s="3"/>
      <c r="G156" s="3"/>
      <c r="J156" s="1"/>
    </row>
    <row r="157" spans="1:10" hidden="1">
      <c r="A157" s="1"/>
      <c r="B157" s="3"/>
      <c r="C157" s="3"/>
      <c r="D157" s="3"/>
      <c r="E157" s="3"/>
      <c r="F157" s="3"/>
      <c r="G157" s="3"/>
      <c r="J157" s="1"/>
    </row>
    <row r="158" spans="1:10" hidden="1">
      <c r="A158" s="1"/>
      <c r="B158" s="3"/>
      <c r="C158" s="3"/>
      <c r="D158" s="3"/>
      <c r="E158" s="3"/>
      <c r="F158" s="3"/>
      <c r="G158" s="3"/>
      <c r="J158" s="1"/>
    </row>
    <row r="159" spans="1:10" hidden="1">
      <c r="A159" s="1"/>
      <c r="B159" s="3"/>
      <c r="C159" s="3"/>
      <c r="D159" s="3"/>
      <c r="E159" s="3"/>
      <c r="F159" s="3"/>
      <c r="G159" s="3"/>
      <c r="J159" s="1"/>
    </row>
    <row r="160" spans="1:10" hidden="1">
      <c r="A160" s="1"/>
      <c r="B160" s="3"/>
      <c r="C160" s="3"/>
      <c r="D160" s="3"/>
      <c r="E160" s="3"/>
      <c r="F160" s="3"/>
      <c r="G160" s="3"/>
      <c r="J160" s="1"/>
    </row>
    <row r="161" spans="1:10" hidden="1">
      <c r="A161" s="1"/>
      <c r="B161" s="3"/>
      <c r="C161" s="3"/>
      <c r="D161" s="3"/>
      <c r="E161" s="3"/>
      <c r="F161" s="3"/>
      <c r="G161" s="3"/>
      <c r="J161" s="1"/>
    </row>
    <row r="162" spans="1:10" hidden="1">
      <c r="A162" s="1"/>
      <c r="B162" s="3"/>
      <c r="C162" s="3"/>
      <c r="D162" s="3"/>
      <c r="E162" s="3"/>
      <c r="F162" s="3"/>
      <c r="G162" s="3"/>
      <c r="J162" s="1"/>
    </row>
    <row r="163" spans="1:10" hidden="1">
      <c r="A163" s="1"/>
      <c r="B163" s="3"/>
      <c r="C163" s="3"/>
      <c r="D163" s="3"/>
      <c r="E163" s="3"/>
      <c r="F163" s="3"/>
      <c r="G163" s="3"/>
      <c r="J163" s="1"/>
    </row>
    <row r="164" spans="1:10" hidden="1">
      <c r="A164" s="1"/>
      <c r="B164" s="3"/>
      <c r="C164" s="3"/>
      <c r="D164" s="3"/>
      <c r="E164" s="3"/>
      <c r="F164" s="3"/>
      <c r="G164" s="3"/>
      <c r="J164" s="1"/>
    </row>
    <row r="165" spans="1:10" hidden="1">
      <c r="A165" s="1"/>
      <c r="B165" s="3"/>
      <c r="C165" s="3"/>
      <c r="D165" s="3"/>
      <c r="E165" s="3"/>
      <c r="F165" s="3"/>
      <c r="G165" s="3"/>
      <c r="J165" s="1"/>
    </row>
    <row r="166" spans="1:10" hidden="1">
      <c r="A166" s="1"/>
      <c r="B166" s="3"/>
      <c r="C166" s="3"/>
      <c r="D166" s="3"/>
      <c r="E166" s="3"/>
      <c r="F166" s="3"/>
      <c r="G166" s="3"/>
      <c r="J166" s="1"/>
    </row>
    <row r="167" spans="1:10" hidden="1">
      <c r="A167" s="1"/>
      <c r="B167" s="3"/>
      <c r="C167" s="3"/>
      <c r="D167" s="3"/>
      <c r="E167" s="3"/>
      <c r="F167" s="3"/>
      <c r="G167" s="3"/>
      <c r="J167" s="1"/>
    </row>
    <row r="168" spans="1:10" hidden="1">
      <c r="A168" s="1"/>
      <c r="B168" s="3"/>
      <c r="C168" s="3"/>
      <c r="D168" s="3"/>
      <c r="E168" s="3"/>
      <c r="F168" s="3"/>
      <c r="G168" s="3"/>
      <c r="J168" s="1"/>
    </row>
    <row r="169" spans="1:10" hidden="1">
      <c r="A169" s="1"/>
      <c r="B169" s="3"/>
      <c r="C169" s="3"/>
      <c r="D169" s="3"/>
      <c r="E169" s="3"/>
      <c r="F169" s="3"/>
      <c r="G169" s="3"/>
      <c r="J169" s="1"/>
    </row>
    <row r="170" spans="1:10" hidden="1">
      <c r="A170" s="1"/>
      <c r="B170" s="3"/>
      <c r="C170" s="3"/>
      <c r="D170" s="3"/>
      <c r="E170" s="3"/>
      <c r="F170" s="3"/>
      <c r="G170" s="3"/>
      <c r="J170" s="1"/>
    </row>
    <row r="171" spans="1:10" hidden="1">
      <c r="A171" s="1"/>
      <c r="B171" s="3"/>
      <c r="C171" s="3"/>
      <c r="D171" s="3"/>
      <c r="E171" s="3"/>
      <c r="F171" s="3"/>
      <c r="G171" s="3"/>
      <c r="J171" s="1"/>
    </row>
    <row r="172" spans="1:10" hidden="1">
      <c r="A172" s="1"/>
      <c r="B172" s="3"/>
      <c r="C172" s="3"/>
      <c r="D172" s="3"/>
      <c r="E172" s="3"/>
      <c r="F172" s="3"/>
      <c r="G172" s="3"/>
      <c r="J172" s="1"/>
    </row>
    <row r="173" spans="1:10" hidden="1">
      <c r="A173" s="1"/>
      <c r="B173" s="3"/>
      <c r="C173" s="3"/>
      <c r="D173" s="3"/>
      <c r="E173" s="3"/>
      <c r="F173" s="3"/>
      <c r="G173" s="3"/>
      <c r="J173" s="1"/>
    </row>
    <row r="174" spans="1:10" hidden="1">
      <c r="A174" s="1"/>
      <c r="B174" s="3"/>
      <c r="C174" s="3"/>
      <c r="D174" s="3"/>
      <c r="E174" s="3"/>
      <c r="F174" s="3"/>
      <c r="G174" s="3"/>
      <c r="J174" s="1"/>
    </row>
    <row r="175" spans="1:10" hidden="1">
      <c r="A175" s="1"/>
      <c r="B175" s="3"/>
      <c r="C175" s="3"/>
      <c r="D175" s="3"/>
      <c r="E175" s="3"/>
      <c r="F175" s="3"/>
      <c r="G175" s="3"/>
      <c r="J175" s="1"/>
    </row>
    <row r="176" spans="1:10" hidden="1">
      <c r="A176" s="1"/>
      <c r="B176" s="3"/>
      <c r="C176" s="3"/>
      <c r="D176" s="3"/>
      <c r="E176" s="3"/>
      <c r="F176" s="3"/>
      <c r="G176" s="3"/>
      <c r="J176" s="1"/>
    </row>
    <row r="177" spans="1:10" hidden="1">
      <c r="A177" s="1"/>
      <c r="B177" s="3"/>
      <c r="C177" s="3"/>
      <c r="D177" s="3"/>
      <c r="E177" s="3"/>
      <c r="F177" s="3"/>
      <c r="G177" s="3"/>
      <c r="J177" s="1"/>
    </row>
    <row r="178" spans="1:10" hidden="1">
      <c r="A178" s="1"/>
      <c r="B178" s="3"/>
      <c r="C178" s="3"/>
      <c r="D178" s="3"/>
      <c r="E178" s="3"/>
      <c r="F178" s="3"/>
      <c r="G178" s="3"/>
      <c r="J178" s="1"/>
    </row>
    <row r="179" spans="1:10" hidden="1">
      <c r="A179" s="1"/>
      <c r="B179" s="3"/>
      <c r="C179" s="3"/>
      <c r="D179" s="3"/>
      <c r="E179" s="3"/>
      <c r="F179" s="3"/>
      <c r="G179" s="3"/>
      <c r="J179" s="1"/>
    </row>
    <row r="180" spans="1:10" hidden="1">
      <c r="A180" s="1"/>
      <c r="B180" s="3"/>
      <c r="C180" s="3"/>
      <c r="D180" s="3"/>
      <c r="E180" s="3"/>
      <c r="F180" s="3"/>
      <c r="G180" s="3"/>
      <c r="J180" s="1"/>
    </row>
    <row r="181" spans="1:10" hidden="1">
      <c r="A181" s="1"/>
      <c r="B181" s="3"/>
      <c r="C181" s="3"/>
      <c r="D181" s="3"/>
      <c r="E181" s="3"/>
      <c r="F181" s="3"/>
      <c r="G181" s="3"/>
      <c r="J181" s="1"/>
    </row>
    <row r="182" spans="1:10" hidden="1">
      <c r="A182" s="1"/>
      <c r="B182" s="3"/>
      <c r="C182" s="3"/>
      <c r="D182" s="3"/>
      <c r="E182" s="3"/>
      <c r="F182" s="3"/>
      <c r="G182" s="3"/>
      <c r="J182" s="1"/>
    </row>
    <row r="183" spans="1:10" hidden="1">
      <c r="A183" s="1"/>
      <c r="B183" s="3"/>
      <c r="C183" s="3"/>
      <c r="D183" s="3"/>
      <c r="E183" s="3"/>
      <c r="F183" s="3"/>
      <c r="G183" s="3"/>
      <c r="J183" s="1"/>
    </row>
    <row r="184" spans="1:10" hidden="1">
      <c r="A184" s="1"/>
      <c r="B184" s="3"/>
      <c r="C184" s="3"/>
      <c r="D184" s="3"/>
      <c r="E184" s="3"/>
      <c r="F184" s="3"/>
      <c r="G184" s="3"/>
      <c r="J184" s="1"/>
    </row>
    <row r="185" spans="1:10" hidden="1">
      <c r="A185" s="1"/>
      <c r="B185" s="3"/>
      <c r="C185" s="3"/>
      <c r="D185" s="3"/>
      <c r="E185" s="3"/>
      <c r="F185" s="3"/>
      <c r="G185" s="3"/>
      <c r="J185" s="1"/>
    </row>
    <row r="186" spans="1:10" hidden="1">
      <c r="A186" s="1"/>
      <c r="B186" s="3"/>
      <c r="C186" s="3"/>
      <c r="D186" s="3"/>
      <c r="E186" s="3"/>
      <c r="F186" s="3"/>
      <c r="G186" s="3"/>
      <c r="J186" s="1"/>
    </row>
    <row r="187" spans="1:10" hidden="1">
      <c r="A187" s="1"/>
      <c r="B187" s="3"/>
      <c r="C187" s="3"/>
      <c r="D187" s="3"/>
      <c r="E187" s="3"/>
      <c r="F187" s="3"/>
      <c r="G187" s="3"/>
      <c r="J187" s="1"/>
    </row>
    <row r="188" spans="1:10" hidden="1">
      <c r="A188" s="1"/>
      <c r="B188" s="3"/>
      <c r="C188" s="3"/>
      <c r="D188" s="3"/>
      <c r="E188" s="3"/>
      <c r="F188" s="3"/>
      <c r="G188" s="3"/>
      <c r="J188" s="1"/>
    </row>
    <row r="189" spans="1:10" hidden="1">
      <c r="A189" s="1"/>
      <c r="B189" s="3"/>
      <c r="C189" s="3"/>
      <c r="D189" s="3"/>
      <c r="E189" s="3"/>
      <c r="F189" s="3"/>
      <c r="G189" s="3"/>
      <c r="J189" s="1"/>
    </row>
    <row r="190" spans="1:10" hidden="1">
      <c r="A190" s="1"/>
      <c r="B190" s="3"/>
      <c r="C190" s="3"/>
      <c r="D190" s="3"/>
      <c r="E190" s="3"/>
      <c r="F190" s="3"/>
      <c r="G190" s="3"/>
      <c r="J190" s="1"/>
    </row>
    <row r="191" spans="1:10" hidden="1">
      <c r="A191" s="1"/>
      <c r="B191" s="3"/>
      <c r="C191" s="3"/>
      <c r="D191" s="3"/>
      <c r="E191" s="3"/>
      <c r="F191" s="3"/>
      <c r="G191" s="3"/>
      <c r="J191" s="1"/>
    </row>
    <row r="192" spans="1:10" hidden="1">
      <c r="A192" s="1"/>
      <c r="B192" s="3"/>
      <c r="C192" s="3"/>
      <c r="D192" s="3"/>
      <c r="E192" s="3"/>
      <c r="F192" s="3"/>
      <c r="G192" s="3"/>
      <c r="J192" s="1"/>
    </row>
    <row r="193" spans="1:10" hidden="1">
      <c r="A193" s="1"/>
      <c r="B193" s="3"/>
      <c r="C193" s="3"/>
      <c r="D193" s="3"/>
      <c r="E193" s="3"/>
      <c r="F193" s="3"/>
      <c r="G193" s="3"/>
      <c r="J193" s="1"/>
    </row>
    <row r="194" spans="1:10" hidden="1">
      <c r="A194" s="1"/>
      <c r="B194" s="3"/>
      <c r="C194" s="3"/>
      <c r="D194" s="3"/>
      <c r="E194" s="3"/>
      <c r="F194" s="3"/>
      <c r="G194" s="3"/>
      <c r="J194" s="1"/>
    </row>
    <row r="195" spans="1:10" hidden="1">
      <c r="A195" s="1"/>
      <c r="B195" s="3"/>
      <c r="C195" s="3"/>
      <c r="D195" s="3"/>
      <c r="E195" s="3"/>
      <c r="F195" s="3"/>
      <c r="G195" s="3"/>
      <c r="J195" s="1"/>
    </row>
    <row r="196" spans="1:10" hidden="1">
      <c r="A196" s="1"/>
      <c r="B196" s="3"/>
      <c r="C196" s="3"/>
      <c r="D196" s="3"/>
      <c r="E196" s="3"/>
      <c r="F196" s="3"/>
      <c r="G196" s="3"/>
      <c r="J196" s="1"/>
    </row>
    <row r="197" spans="1:10" hidden="1">
      <c r="A197" s="1"/>
      <c r="B197" s="3"/>
      <c r="C197" s="3"/>
      <c r="D197" s="3"/>
      <c r="E197" s="3"/>
      <c r="F197" s="3"/>
      <c r="G197" s="3"/>
      <c r="J197" s="1"/>
    </row>
    <row r="198" spans="1:10" hidden="1">
      <c r="A198" s="1"/>
      <c r="B198" s="3"/>
      <c r="C198" s="3"/>
      <c r="D198" s="3"/>
      <c r="E198" s="3"/>
      <c r="F198" s="3"/>
      <c r="G198" s="3"/>
      <c r="J198" s="1"/>
    </row>
    <row r="199" spans="1:10" hidden="1">
      <c r="A199" s="1"/>
      <c r="B199" s="3"/>
      <c r="C199" s="3"/>
      <c r="D199" s="3"/>
      <c r="E199" s="3"/>
      <c r="F199" s="3"/>
      <c r="G199" s="3"/>
      <c r="J199" s="1"/>
    </row>
    <row r="200" spans="1:10" hidden="1">
      <c r="A200" s="1"/>
      <c r="B200" s="3"/>
      <c r="C200" s="3"/>
      <c r="D200" s="3"/>
      <c r="E200" s="3"/>
      <c r="F200" s="3"/>
      <c r="G200" s="3"/>
      <c r="J200" s="1"/>
    </row>
    <row r="201" spans="1:10" hidden="1">
      <c r="A201" s="1"/>
      <c r="B201" s="3"/>
      <c r="C201" s="3"/>
      <c r="D201" s="3"/>
      <c r="E201" s="3"/>
      <c r="F201" s="3"/>
      <c r="G201" s="3"/>
      <c r="J201" s="1"/>
    </row>
    <row r="202" spans="1:10" hidden="1">
      <c r="A202" s="1"/>
      <c r="B202" s="3"/>
      <c r="C202" s="3"/>
      <c r="D202" s="3"/>
      <c r="E202" s="3"/>
      <c r="F202" s="3"/>
      <c r="G202" s="3"/>
      <c r="J202" s="1"/>
    </row>
    <row r="203" spans="1:10" hidden="1">
      <c r="A203" s="1"/>
      <c r="B203" s="3"/>
      <c r="C203" s="3"/>
      <c r="D203" s="3"/>
      <c r="E203" s="3"/>
      <c r="F203" s="3"/>
      <c r="G203" s="3"/>
      <c r="J203" s="1"/>
    </row>
    <row r="204" spans="1:10" hidden="1">
      <c r="A204" s="1"/>
      <c r="B204" s="3"/>
      <c r="C204" s="3"/>
      <c r="D204" s="3"/>
      <c r="E204" s="3"/>
      <c r="F204" s="3"/>
      <c r="G204" s="3"/>
      <c r="J204" s="1"/>
    </row>
    <row r="205" spans="1:10" hidden="1">
      <c r="A205" s="1"/>
      <c r="B205" s="3"/>
      <c r="C205" s="3"/>
      <c r="D205" s="3"/>
      <c r="E205" s="3"/>
      <c r="F205" s="3"/>
      <c r="G205" s="3"/>
      <c r="J205" s="1"/>
    </row>
    <row r="206" spans="1:10" hidden="1">
      <c r="A206" s="1"/>
      <c r="B206" s="3"/>
      <c r="C206" s="3"/>
      <c r="D206" s="3"/>
      <c r="E206" s="3"/>
      <c r="F206" s="3"/>
      <c r="G206" s="3"/>
      <c r="J206" s="1"/>
    </row>
    <row r="207" spans="1:10" hidden="1">
      <c r="A207" s="1"/>
      <c r="B207" s="3"/>
      <c r="C207" s="3"/>
      <c r="D207" s="3"/>
      <c r="E207" s="3"/>
      <c r="F207" s="3"/>
      <c r="G207" s="3"/>
      <c r="J207" s="1"/>
    </row>
    <row r="208" spans="1:10" hidden="1">
      <c r="A208" s="1"/>
      <c r="B208" s="3"/>
      <c r="C208" s="3"/>
      <c r="D208" s="3"/>
      <c r="E208" s="3"/>
      <c r="F208" s="3"/>
      <c r="G208" s="3"/>
      <c r="J208" s="1"/>
    </row>
    <row r="209" spans="1:10" hidden="1">
      <c r="A209" s="1"/>
      <c r="B209" s="3"/>
      <c r="C209" s="3"/>
      <c r="D209" s="3"/>
      <c r="E209" s="3"/>
      <c r="F209" s="3"/>
      <c r="G209" s="3"/>
      <c r="J209" s="1"/>
    </row>
    <row r="210" spans="1:10" hidden="1">
      <c r="A210" s="1"/>
      <c r="B210" s="3"/>
      <c r="C210" s="3"/>
      <c r="D210" s="3"/>
      <c r="E210" s="3"/>
      <c r="F210" s="3"/>
      <c r="G210" s="3"/>
      <c r="J210" s="1"/>
    </row>
    <row r="211" spans="1:10" hidden="1">
      <c r="A211" s="1"/>
      <c r="B211" s="3"/>
      <c r="C211" s="3"/>
      <c r="D211" s="3"/>
      <c r="E211" s="3"/>
      <c r="F211" s="3"/>
      <c r="G211" s="3"/>
      <c r="J211" s="1"/>
    </row>
    <row r="212" spans="1:10" hidden="1">
      <c r="A212" s="1"/>
      <c r="B212" s="3"/>
      <c r="C212" s="3"/>
      <c r="D212" s="3"/>
      <c r="E212" s="3"/>
      <c r="F212" s="3"/>
      <c r="G212" s="3"/>
      <c r="J212" s="1"/>
    </row>
    <row r="213" spans="1:10" hidden="1">
      <c r="A213" s="1"/>
      <c r="B213" s="3"/>
      <c r="C213" s="3"/>
      <c r="D213" s="3"/>
      <c r="E213" s="3"/>
      <c r="F213" s="3"/>
      <c r="G213" s="3"/>
      <c r="J213" s="1"/>
    </row>
    <row r="214" spans="1:10" hidden="1">
      <c r="A214" s="1"/>
      <c r="B214" s="3"/>
      <c r="C214" s="3"/>
      <c r="D214" s="3"/>
      <c r="E214" s="3"/>
      <c r="F214" s="3"/>
      <c r="G214" s="3"/>
      <c r="J214" s="1"/>
    </row>
    <row r="215" spans="1:10" hidden="1">
      <c r="A215" s="1"/>
      <c r="B215" s="3"/>
      <c r="C215" s="3"/>
      <c r="D215" s="3"/>
      <c r="E215" s="3"/>
      <c r="F215" s="3"/>
      <c r="G215" s="3"/>
      <c r="J215" s="1"/>
    </row>
    <row r="216" spans="1:10" hidden="1">
      <c r="A216" s="1"/>
      <c r="B216" s="3"/>
      <c r="C216" s="3"/>
      <c r="D216" s="3"/>
      <c r="E216" s="3"/>
      <c r="F216" s="3"/>
      <c r="G216" s="3"/>
      <c r="J216" s="1"/>
    </row>
    <row r="217" spans="1:10" hidden="1">
      <c r="A217" s="1"/>
      <c r="B217" s="3"/>
      <c r="C217" s="3"/>
      <c r="D217" s="3"/>
      <c r="E217" s="3"/>
      <c r="F217" s="3"/>
      <c r="G217" s="3"/>
      <c r="J217" s="1"/>
    </row>
    <row r="218" spans="1:10" hidden="1">
      <c r="A218" s="1"/>
      <c r="B218" s="3"/>
      <c r="C218" s="3"/>
      <c r="D218" s="3"/>
      <c r="E218" s="3"/>
      <c r="F218" s="3"/>
      <c r="G218" s="3"/>
      <c r="J218" s="1"/>
    </row>
    <row r="219" spans="1:10" hidden="1">
      <c r="A219" s="1"/>
      <c r="B219" s="3"/>
      <c r="C219" s="3"/>
      <c r="D219" s="3"/>
      <c r="E219" s="3"/>
      <c r="F219" s="3"/>
      <c r="G219" s="3"/>
      <c r="J219" s="1"/>
    </row>
    <row r="220" spans="1:10" hidden="1">
      <c r="A220" s="1"/>
      <c r="B220" s="3"/>
      <c r="C220" s="3"/>
      <c r="D220" s="3"/>
      <c r="E220" s="3"/>
      <c r="F220" s="3"/>
      <c r="G220" s="3"/>
      <c r="J220" s="1"/>
    </row>
    <row r="221" spans="1:10" hidden="1">
      <c r="A221" s="1"/>
      <c r="B221" s="3"/>
      <c r="C221" s="3"/>
      <c r="D221" s="3"/>
      <c r="E221" s="3"/>
      <c r="F221" s="3"/>
      <c r="G221" s="3"/>
      <c r="J221" s="1"/>
    </row>
    <row r="222" spans="1:10" hidden="1">
      <c r="A222" s="1"/>
      <c r="B222" s="3"/>
      <c r="C222" s="3"/>
      <c r="D222" s="3"/>
      <c r="E222" s="3"/>
      <c r="F222" s="3"/>
      <c r="G222" s="3"/>
      <c r="J222" s="1"/>
    </row>
    <row r="223" spans="1:10" hidden="1">
      <c r="A223" s="1"/>
      <c r="B223" s="3"/>
      <c r="C223" s="3"/>
      <c r="D223" s="3"/>
      <c r="E223" s="3"/>
      <c r="F223" s="3"/>
      <c r="G223" s="3"/>
      <c r="J223" s="1"/>
    </row>
    <row r="224" spans="1:10" hidden="1">
      <c r="A224" s="1"/>
      <c r="B224" s="3"/>
      <c r="C224" s="3"/>
      <c r="D224" s="3"/>
      <c r="E224" s="3"/>
      <c r="F224" s="3"/>
      <c r="G224" s="3"/>
      <c r="J224" s="1"/>
    </row>
    <row r="225" spans="1:10" hidden="1">
      <c r="A225" s="1"/>
      <c r="B225" s="3"/>
      <c r="C225" s="3"/>
      <c r="D225" s="3"/>
      <c r="E225" s="3"/>
      <c r="F225" s="3"/>
      <c r="G225" s="3"/>
      <c r="J225" s="1"/>
    </row>
    <row r="226" spans="1:10" hidden="1">
      <c r="A226" s="1"/>
      <c r="B226" s="3"/>
      <c r="C226" s="3"/>
      <c r="D226" s="3"/>
      <c r="E226" s="3"/>
      <c r="F226" s="3"/>
      <c r="G226" s="3"/>
      <c r="J226" s="1"/>
    </row>
    <row r="227" spans="1:10" hidden="1">
      <c r="A227" s="1"/>
      <c r="B227" s="3"/>
      <c r="C227" s="3"/>
      <c r="D227" s="3"/>
      <c r="E227" s="3"/>
      <c r="F227" s="3"/>
      <c r="G227" s="3"/>
      <c r="J227" s="1"/>
    </row>
    <row r="228" spans="1:10" hidden="1">
      <c r="A228" s="1"/>
      <c r="B228" s="3"/>
      <c r="C228" s="3"/>
      <c r="D228" s="3"/>
      <c r="E228" s="3"/>
      <c r="F228" s="3"/>
      <c r="G228" s="3"/>
      <c r="J228" s="1"/>
    </row>
    <row r="229" spans="1:10" hidden="1">
      <c r="A229" s="1"/>
      <c r="B229" s="3"/>
      <c r="C229" s="3"/>
      <c r="D229" s="3"/>
      <c r="E229" s="3"/>
      <c r="F229" s="3"/>
      <c r="G229" s="3"/>
      <c r="J229" s="1"/>
    </row>
    <row r="230" spans="1:10" hidden="1">
      <c r="A230" s="1"/>
      <c r="B230" s="3"/>
      <c r="C230" s="3"/>
      <c r="D230" s="3"/>
      <c r="E230" s="3"/>
      <c r="F230" s="3"/>
      <c r="G230" s="3"/>
      <c r="J230" s="1"/>
    </row>
    <row r="231" spans="1:10" hidden="1">
      <c r="A231" s="1"/>
      <c r="B231" s="3"/>
      <c r="C231" s="3"/>
      <c r="D231" s="3"/>
      <c r="E231" s="3"/>
      <c r="F231" s="3"/>
      <c r="G231" s="3"/>
      <c r="J231" s="1"/>
    </row>
    <row r="232" spans="1:10" hidden="1">
      <c r="A232" s="1"/>
      <c r="B232" s="3"/>
      <c r="C232" s="3"/>
      <c r="D232" s="3"/>
      <c r="E232" s="3"/>
      <c r="F232" s="3"/>
      <c r="G232" s="3"/>
      <c r="J232" s="1"/>
    </row>
    <row r="233" spans="1:10" hidden="1">
      <c r="A233" s="1"/>
      <c r="B233" s="3"/>
      <c r="C233" s="3"/>
      <c r="D233" s="3"/>
      <c r="E233" s="3"/>
      <c r="F233" s="3"/>
      <c r="G233" s="3"/>
      <c r="J233" s="1"/>
    </row>
    <row r="234" spans="1:10" hidden="1">
      <c r="A234" s="1"/>
      <c r="B234" s="3"/>
      <c r="C234" s="3"/>
      <c r="D234" s="3"/>
      <c r="E234" s="3"/>
      <c r="F234" s="3"/>
      <c r="G234" s="3"/>
      <c r="J234" s="1"/>
    </row>
    <row r="235" spans="1:10" hidden="1">
      <c r="A235" s="1"/>
      <c r="B235" s="3"/>
      <c r="C235" s="3"/>
      <c r="D235" s="3"/>
      <c r="E235" s="3"/>
      <c r="F235" s="3"/>
      <c r="G235" s="3"/>
      <c r="J235" s="1"/>
    </row>
    <row r="236" spans="1:10" hidden="1">
      <c r="A236" s="1"/>
      <c r="B236" s="3"/>
      <c r="C236" s="3"/>
      <c r="D236" s="3"/>
      <c r="E236" s="3"/>
      <c r="F236" s="3"/>
      <c r="G236" s="3"/>
      <c r="J236" s="1"/>
    </row>
    <row r="237" spans="1:10" hidden="1">
      <c r="A237" s="1"/>
      <c r="B237" s="3"/>
      <c r="C237" s="3"/>
      <c r="D237" s="3"/>
      <c r="E237" s="3"/>
      <c r="F237" s="3"/>
      <c r="G237" s="3"/>
      <c r="J237" s="1"/>
    </row>
    <row r="238" spans="1:10" hidden="1">
      <c r="A238" s="1"/>
      <c r="B238" s="3"/>
      <c r="C238" s="3"/>
      <c r="D238" s="3"/>
      <c r="E238" s="3"/>
      <c r="F238" s="3"/>
      <c r="G238" s="3"/>
      <c r="J238" s="1"/>
    </row>
    <row r="239" spans="1:10" hidden="1">
      <c r="A239" s="1"/>
      <c r="B239" s="3"/>
      <c r="C239" s="3"/>
      <c r="D239" s="3"/>
      <c r="E239" s="3"/>
      <c r="F239" s="3"/>
      <c r="G239" s="3"/>
      <c r="J239" s="1"/>
    </row>
    <row r="240" spans="1:10" hidden="1">
      <c r="A240" s="1"/>
      <c r="B240" s="3"/>
      <c r="C240" s="3"/>
      <c r="D240" s="3"/>
      <c r="E240" s="3"/>
      <c r="F240" s="3"/>
      <c r="G240" s="3"/>
      <c r="J240" s="1"/>
    </row>
    <row r="241" spans="1:10" hidden="1">
      <c r="A241" s="1"/>
      <c r="B241" s="3"/>
      <c r="C241" s="3"/>
      <c r="D241" s="3"/>
      <c r="E241" s="3"/>
      <c r="F241" s="3"/>
      <c r="G241" s="3"/>
      <c r="J241" s="1"/>
    </row>
    <row r="242" spans="1:10" hidden="1">
      <c r="A242" s="1"/>
      <c r="B242" s="3"/>
      <c r="C242" s="3"/>
      <c r="D242" s="3"/>
      <c r="E242" s="3"/>
      <c r="F242" s="3"/>
      <c r="G242" s="3"/>
      <c r="J242" s="1"/>
    </row>
    <row r="243" spans="1:10" hidden="1">
      <c r="A243" s="1"/>
      <c r="B243" s="3"/>
      <c r="C243" s="3"/>
      <c r="D243" s="3"/>
      <c r="E243" s="3"/>
      <c r="F243" s="3"/>
      <c r="G243" s="3"/>
      <c r="J243" s="1"/>
    </row>
    <row r="244" spans="1:10" hidden="1">
      <c r="A244" s="1"/>
      <c r="B244" s="3"/>
      <c r="C244" s="3"/>
      <c r="D244" s="3"/>
      <c r="E244" s="3"/>
      <c r="F244" s="3"/>
      <c r="G244" s="3"/>
      <c r="J244" s="1"/>
    </row>
    <row r="245" spans="1:10" hidden="1">
      <c r="A245" s="1"/>
      <c r="B245" s="3"/>
      <c r="C245" s="3"/>
      <c r="D245" s="3"/>
      <c r="E245" s="3"/>
      <c r="F245" s="3"/>
      <c r="G245" s="3"/>
      <c r="J245" s="1"/>
    </row>
    <row r="246" spans="1:10" hidden="1">
      <c r="A246" s="1"/>
      <c r="B246" s="3"/>
      <c r="C246" s="3"/>
      <c r="D246" s="3"/>
      <c r="E246" s="3"/>
      <c r="F246" s="3"/>
      <c r="G246" s="3"/>
      <c r="J246" s="1"/>
    </row>
    <row r="247" spans="1:10" hidden="1">
      <c r="A247" s="1"/>
      <c r="B247" s="3"/>
      <c r="C247" s="3"/>
      <c r="D247" s="3"/>
      <c r="E247" s="3"/>
      <c r="F247" s="3"/>
      <c r="G247" s="3"/>
      <c r="J247" s="1"/>
    </row>
    <row r="248" spans="1:10" hidden="1">
      <c r="A248" s="1"/>
      <c r="B248" s="3"/>
      <c r="C248" s="3"/>
      <c r="D248" s="3"/>
      <c r="E248" s="3"/>
      <c r="F248" s="3"/>
      <c r="G248" s="3"/>
      <c r="J248" s="1"/>
    </row>
    <row r="249" spans="1:10" hidden="1">
      <c r="A249" s="1"/>
      <c r="B249" s="3"/>
      <c r="C249" s="3"/>
      <c r="D249" s="3"/>
      <c r="E249" s="3"/>
      <c r="F249" s="3"/>
      <c r="G249" s="3"/>
      <c r="J249" s="1"/>
    </row>
    <row r="250" spans="1:10" hidden="1">
      <c r="A250" s="1"/>
      <c r="B250" s="3"/>
      <c r="C250" s="3"/>
      <c r="D250" s="3"/>
      <c r="E250" s="3"/>
      <c r="F250" s="3"/>
      <c r="G250" s="3"/>
      <c r="J250" s="1"/>
    </row>
    <row r="251" spans="1:10" hidden="1">
      <c r="A251" s="1"/>
      <c r="B251" s="3"/>
      <c r="C251" s="3"/>
      <c r="D251" s="3"/>
      <c r="E251" s="3"/>
      <c r="F251" s="3"/>
      <c r="G251" s="3"/>
      <c r="J251" s="1"/>
    </row>
    <row r="252" spans="1:10" hidden="1">
      <c r="A252" s="1"/>
      <c r="B252" s="3"/>
      <c r="C252" s="3"/>
      <c r="D252" s="3"/>
      <c r="E252" s="3"/>
      <c r="F252" s="3"/>
      <c r="G252" s="3"/>
      <c r="J252" s="1"/>
    </row>
    <row r="253" spans="1:10" hidden="1">
      <c r="A253" s="1"/>
      <c r="B253" s="3"/>
      <c r="C253" s="3"/>
      <c r="D253" s="3"/>
      <c r="E253" s="3"/>
      <c r="F253" s="3"/>
      <c r="G253" s="3"/>
      <c r="J253" s="1"/>
    </row>
    <row r="254" spans="1:10" hidden="1">
      <c r="A254" s="1"/>
      <c r="B254" s="3"/>
      <c r="C254" s="3"/>
      <c r="D254" s="3"/>
      <c r="E254" s="3"/>
      <c r="F254" s="3"/>
      <c r="G254" s="3"/>
      <c r="J254" s="1"/>
    </row>
    <row r="255" spans="1:10" hidden="1">
      <c r="A255" s="1"/>
      <c r="B255" s="3"/>
      <c r="C255" s="3"/>
      <c r="D255" s="3"/>
      <c r="E255" s="3"/>
      <c r="F255" s="3"/>
      <c r="G255" s="3"/>
      <c r="J255" s="1"/>
    </row>
    <row r="256" spans="1:10" hidden="1">
      <c r="A256" s="1"/>
      <c r="B256" s="3"/>
      <c r="C256" s="3"/>
      <c r="D256" s="3"/>
      <c r="E256" s="3"/>
      <c r="F256" s="3"/>
      <c r="G256" s="3"/>
      <c r="J256" s="1"/>
    </row>
    <row r="257" spans="1:10" hidden="1">
      <c r="A257" s="1"/>
      <c r="B257" s="3"/>
      <c r="C257" s="3"/>
      <c r="D257" s="3"/>
      <c r="E257" s="3"/>
      <c r="F257" s="3"/>
      <c r="G257" s="3"/>
      <c r="J257" s="1"/>
    </row>
    <row r="258" spans="1:10" hidden="1">
      <c r="A258" s="1"/>
      <c r="B258" s="3"/>
      <c r="C258" s="3"/>
      <c r="D258" s="3"/>
      <c r="E258" s="3"/>
      <c r="F258" s="3"/>
      <c r="G258" s="3"/>
      <c r="J258" s="1"/>
    </row>
    <row r="259" spans="1:10" hidden="1">
      <c r="A259" s="1"/>
      <c r="B259" s="3"/>
      <c r="C259" s="3"/>
      <c r="D259" s="3"/>
      <c r="E259" s="3"/>
      <c r="F259" s="3"/>
      <c r="G259" s="3"/>
      <c r="J259" s="1"/>
    </row>
    <row r="260" spans="1:10" hidden="1">
      <c r="A260" s="1"/>
      <c r="B260" s="3"/>
      <c r="C260" s="3"/>
      <c r="D260" s="3"/>
      <c r="E260" s="3"/>
      <c r="F260" s="3"/>
      <c r="G260" s="3"/>
      <c r="J260" s="1"/>
    </row>
    <row r="261" spans="1:10" hidden="1">
      <c r="A261" s="1"/>
      <c r="B261" s="3"/>
      <c r="C261" s="3"/>
      <c r="D261" s="3"/>
      <c r="E261" s="3"/>
      <c r="F261" s="3"/>
      <c r="G261" s="3"/>
      <c r="J261" s="1"/>
    </row>
    <row r="262" spans="1:10" hidden="1">
      <c r="A262" s="1"/>
      <c r="B262" s="3"/>
      <c r="C262" s="3"/>
      <c r="D262" s="3"/>
      <c r="E262" s="3"/>
      <c r="F262" s="3"/>
      <c r="G262" s="3"/>
      <c r="J262" s="1"/>
    </row>
    <row r="263" spans="1:10" hidden="1">
      <c r="A263" s="1"/>
      <c r="B263" s="3"/>
      <c r="C263" s="3"/>
      <c r="D263" s="3"/>
      <c r="E263" s="3"/>
      <c r="F263" s="3"/>
      <c r="G263" s="3"/>
      <c r="J263" s="1"/>
    </row>
    <row r="264" spans="1:10" hidden="1">
      <c r="A264" s="1"/>
      <c r="B264" s="3"/>
      <c r="C264" s="3"/>
      <c r="D264" s="3"/>
      <c r="E264" s="3"/>
      <c r="F264" s="3"/>
      <c r="G264" s="3"/>
      <c r="J264" s="1"/>
    </row>
    <row r="265" spans="1:10" hidden="1">
      <c r="A265" s="1"/>
      <c r="B265" s="3"/>
      <c r="C265" s="3"/>
      <c r="D265" s="3"/>
      <c r="E265" s="3"/>
      <c r="F265" s="3"/>
      <c r="G265" s="3"/>
      <c r="J265" s="1"/>
    </row>
    <row r="266" spans="1:10" hidden="1">
      <c r="A266" s="1"/>
      <c r="B266" s="3"/>
      <c r="C266" s="3"/>
      <c r="D266" s="3"/>
      <c r="E266" s="3"/>
      <c r="F266" s="3"/>
      <c r="G266" s="3"/>
      <c r="J266" s="1"/>
    </row>
    <row r="267" spans="1:10" hidden="1">
      <c r="A267" s="1"/>
      <c r="B267" s="3"/>
      <c r="C267" s="3"/>
      <c r="D267" s="3"/>
      <c r="E267" s="3"/>
      <c r="F267" s="3"/>
      <c r="G267" s="3"/>
      <c r="J267" s="1"/>
    </row>
    <row r="268" spans="1:10" hidden="1">
      <c r="A268" s="1"/>
      <c r="B268" s="3"/>
      <c r="C268" s="3"/>
      <c r="D268" s="3"/>
      <c r="E268" s="3"/>
      <c r="F268" s="3"/>
      <c r="G268" s="3"/>
      <c r="J268" s="1"/>
    </row>
    <row r="269" spans="1:10" hidden="1">
      <c r="A269" s="1"/>
      <c r="B269" s="3"/>
      <c r="C269" s="3"/>
      <c r="D269" s="3"/>
      <c r="E269" s="3"/>
      <c r="F269" s="3"/>
      <c r="G269" s="3"/>
      <c r="J269" s="1"/>
    </row>
    <row r="270" spans="1:10" hidden="1">
      <c r="A270" s="1"/>
      <c r="B270" s="3"/>
      <c r="C270" s="3"/>
      <c r="D270" s="3"/>
      <c r="E270" s="3"/>
      <c r="F270" s="3"/>
      <c r="G270" s="3"/>
      <c r="J270" s="1"/>
    </row>
    <row r="271" spans="1:10" hidden="1">
      <c r="A271" s="1"/>
      <c r="B271" s="3"/>
      <c r="C271" s="3"/>
      <c r="D271" s="3"/>
      <c r="E271" s="3"/>
      <c r="F271" s="3"/>
      <c r="G271" s="3"/>
      <c r="J271" s="1"/>
    </row>
    <row r="272" spans="1:10" hidden="1">
      <c r="A272" s="1"/>
      <c r="B272" s="3"/>
      <c r="C272" s="3"/>
      <c r="D272" s="3"/>
      <c r="E272" s="3"/>
      <c r="F272" s="3"/>
      <c r="G272" s="3"/>
      <c r="J272" s="1"/>
    </row>
    <row r="273" spans="1:10" hidden="1">
      <c r="A273" s="1"/>
      <c r="B273" s="3"/>
      <c r="C273" s="3"/>
      <c r="D273" s="3"/>
      <c r="E273" s="3"/>
      <c r="F273" s="3"/>
      <c r="G273" s="3"/>
      <c r="J273" s="1"/>
    </row>
    <row r="274" spans="1:10" hidden="1">
      <c r="A274" s="1"/>
      <c r="B274" s="3"/>
      <c r="C274" s="3"/>
      <c r="D274" s="3"/>
      <c r="E274" s="3"/>
      <c r="F274" s="3"/>
      <c r="G274" s="3"/>
      <c r="J274" s="1"/>
    </row>
    <row r="275" spans="1:10" hidden="1">
      <c r="A275" s="1"/>
      <c r="B275" s="3"/>
      <c r="C275" s="3"/>
      <c r="D275" s="3"/>
      <c r="E275" s="3"/>
      <c r="F275" s="3"/>
      <c r="G275" s="3"/>
      <c r="J275" s="1"/>
    </row>
    <row r="276" spans="1:10" hidden="1">
      <c r="A276" s="1"/>
      <c r="B276" s="3"/>
      <c r="C276" s="3"/>
      <c r="D276" s="3"/>
      <c r="E276" s="3"/>
      <c r="F276" s="3"/>
      <c r="G276" s="3"/>
      <c r="J276" s="1"/>
    </row>
    <row r="277" spans="1:10" hidden="1">
      <c r="A277" s="1"/>
      <c r="B277" s="3"/>
      <c r="C277" s="3"/>
      <c r="D277" s="3"/>
      <c r="E277" s="3"/>
      <c r="F277" s="3"/>
      <c r="G277" s="3"/>
      <c r="J277" s="1"/>
    </row>
    <row r="278" spans="1:10" hidden="1">
      <c r="A278" s="1"/>
      <c r="B278" s="3"/>
      <c r="C278" s="3"/>
      <c r="D278" s="3"/>
      <c r="E278" s="3"/>
      <c r="F278" s="3"/>
      <c r="G278" s="3"/>
      <c r="J278" s="1"/>
    </row>
    <row r="279" spans="1:10" hidden="1">
      <c r="A279" s="1"/>
      <c r="B279" s="3"/>
      <c r="C279" s="3"/>
      <c r="D279" s="3"/>
      <c r="E279" s="3"/>
      <c r="F279" s="3"/>
      <c r="G279" s="3"/>
      <c r="J279" s="1"/>
    </row>
    <row r="280" spans="1:10" hidden="1">
      <c r="A280" s="1"/>
      <c r="B280" s="3"/>
      <c r="C280" s="3"/>
      <c r="D280" s="3"/>
      <c r="E280" s="3"/>
      <c r="F280" s="3"/>
      <c r="G280" s="3"/>
      <c r="J280" s="1"/>
    </row>
    <row r="281" spans="1:10" hidden="1">
      <c r="A281" s="1"/>
      <c r="B281" s="3"/>
      <c r="C281" s="3"/>
      <c r="D281" s="3"/>
      <c r="E281" s="3"/>
      <c r="F281" s="3"/>
      <c r="G281" s="3"/>
      <c r="J281" s="1"/>
    </row>
    <row r="282" spans="1:10" hidden="1">
      <c r="A282" s="1"/>
      <c r="B282" s="3"/>
      <c r="C282" s="3"/>
      <c r="D282" s="3"/>
      <c r="E282" s="3"/>
      <c r="F282" s="3"/>
      <c r="G282" s="3"/>
      <c r="J282" s="1"/>
    </row>
    <row r="283" spans="1:10" hidden="1">
      <c r="A283" s="1"/>
      <c r="B283" s="3"/>
      <c r="C283" s="3"/>
      <c r="D283" s="3"/>
      <c r="E283" s="3"/>
      <c r="F283" s="3"/>
      <c r="G283" s="3"/>
      <c r="J283" s="1"/>
    </row>
    <row r="284" spans="1:10" hidden="1">
      <c r="A284" s="1"/>
      <c r="B284" s="3"/>
      <c r="C284" s="3"/>
      <c r="D284" s="3"/>
      <c r="E284" s="3"/>
      <c r="F284" s="3"/>
      <c r="G284" s="3"/>
      <c r="J284" s="1"/>
    </row>
    <row r="285" spans="1:10" hidden="1">
      <c r="A285" s="1"/>
      <c r="B285" s="3"/>
      <c r="C285" s="3"/>
      <c r="D285" s="3"/>
      <c r="E285" s="3"/>
      <c r="F285" s="3"/>
      <c r="G285" s="3"/>
      <c r="J285" s="1"/>
    </row>
    <row r="286" spans="1:10" hidden="1">
      <c r="A286" s="1"/>
      <c r="B286" s="3"/>
      <c r="C286" s="3"/>
      <c r="D286" s="3"/>
      <c r="E286" s="3"/>
      <c r="F286" s="3"/>
      <c r="G286" s="3"/>
      <c r="J286" s="1"/>
    </row>
    <row r="287" spans="1:10" hidden="1">
      <c r="A287" s="1"/>
      <c r="B287" s="3"/>
      <c r="C287" s="3"/>
      <c r="D287" s="3"/>
      <c r="E287" s="3"/>
      <c r="F287" s="3"/>
      <c r="G287" s="3"/>
      <c r="J287" s="1"/>
    </row>
    <row r="288" spans="1:10" hidden="1">
      <c r="A288" s="1"/>
      <c r="B288" s="3"/>
      <c r="C288" s="3"/>
      <c r="D288" s="3"/>
      <c r="E288" s="3"/>
      <c r="F288" s="3"/>
      <c r="G288" s="3"/>
      <c r="J288" s="1"/>
    </row>
    <row r="289" spans="1:10" hidden="1">
      <c r="A289" s="1"/>
      <c r="B289" s="3"/>
      <c r="C289" s="3"/>
      <c r="D289" s="3"/>
      <c r="E289" s="3"/>
      <c r="F289" s="3"/>
      <c r="G289" s="3"/>
      <c r="J289" s="1"/>
    </row>
    <row r="290" spans="1:10" hidden="1">
      <c r="A290" s="1"/>
      <c r="B290" s="3"/>
      <c r="C290" s="3"/>
      <c r="D290" s="3"/>
      <c r="E290" s="3"/>
      <c r="F290" s="3"/>
      <c r="G290" s="3"/>
      <c r="J290" s="1"/>
    </row>
    <row r="291" spans="1:10" hidden="1">
      <c r="A291" s="1"/>
      <c r="B291" s="3"/>
      <c r="C291" s="3"/>
      <c r="D291" s="3"/>
      <c r="E291" s="3"/>
      <c r="F291" s="3"/>
      <c r="G291" s="3"/>
      <c r="J291" s="1"/>
    </row>
    <row r="292" spans="1:10" hidden="1">
      <c r="A292" s="1"/>
      <c r="B292" s="3"/>
      <c r="C292" s="3"/>
      <c r="D292" s="3"/>
      <c r="E292" s="3"/>
      <c r="F292" s="3"/>
      <c r="G292" s="3"/>
      <c r="J292" s="1"/>
    </row>
    <row r="293" spans="1:10" hidden="1">
      <c r="A293" s="1"/>
      <c r="B293" s="3"/>
      <c r="C293" s="3"/>
      <c r="D293" s="3"/>
      <c r="E293" s="3"/>
      <c r="F293" s="3"/>
      <c r="G293" s="3"/>
      <c r="J293" s="1"/>
    </row>
    <row r="294" spans="1:10" hidden="1">
      <c r="A294" s="1"/>
      <c r="B294" s="3"/>
      <c r="C294" s="3"/>
      <c r="D294" s="3"/>
      <c r="E294" s="3"/>
      <c r="F294" s="3"/>
      <c r="G294" s="3"/>
      <c r="J294" s="1"/>
    </row>
    <row r="295" spans="1:10" hidden="1">
      <c r="A295" s="1"/>
      <c r="B295" s="3"/>
      <c r="C295" s="3"/>
      <c r="D295" s="3"/>
      <c r="E295" s="3"/>
      <c r="F295" s="3"/>
      <c r="G295" s="3"/>
      <c r="J295" s="1"/>
    </row>
    <row r="296" spans="1:10" hidden="1">
      <c r="A296" s="1"/>
      <c r="B296" s="3"/>
      <c r="C296" s="3"/>
      <c r="D296" s="3"/>
      <c r="E296" s="3"/>
      <c r="F296" s="3"/>
      <c r="G296" s="3"/>
      <c r="J296" s="1"/>
    </row>
    <row r="297" spans="1:10" hidden="1">
      <c r="A297" s="1"/>
      <c r="B297" s="3"/>
      <c r="C297" s="3"/>
      <c r="D297" s="3"/>
      <c r="E297" s="3"/>
      <c r="F297" s="3"/>
      <c r="G297" s="3"/>
      <c r="J297" s="1"/>
    </row>
    <row r="298" spans="1:10" hidden="1">
      <c r="A298" s="1"/>
      <c r="B298" s="3"/>
      <c r="C298" s="3"/>
      <c r="D298" s="3"/>
      <c r="E298" s="3"/>
      <c r="F298" s="3"/>
      <c r="G298" s="3"/>
      <c r="J298" s="1"/>
    </row>
    <row r="299" spans="1:10" hidden="1">
      <c r="A299" s="1"/>
      <c r="B299" s="3"/>
      <c r="C299" s="3"/>
      <c r="D299" s="3"/>
      <c r="E299" s="3"/>
      <c r="F299" s="3"/>
      <c r="G299" s="3"/>
      <c r="J299" s="1"/>
    </row>
    <row r="300" spans="1:10" hidden="1">
      <c r="A300" s="1"/>
      <c r="B300" s="3"/>
      <c r="C300" s="3"/>
      <c r="D300" s="3"/>
      <c r="E300" s="3"/>
      <c r="F300" s="3"/>
      <c r="G300" s="3"/>
      <c r="J300" s="1"/>
    </row>
    <row r="301" spans="1:10" hidden="1">
      <c r="A301" s="1"/>
      <c r="B301" s="3"/>
      <c r="C301" s="3"/>
      <c r="D301" s="3"/>
      <c r="E301" s="3"/>
      <c r="F301" s="3"/>
      <c r="G301" s="3"/>
      <c r="J301" s="1"/>
    </row>
    <row r="302" spans="1:10" hidden="1">
      <c r="A302" s="1"/>
      <c r="B302" s="3"/>
      <c r="C302" s="3"/>
      <c r="D302" s="3"/>
      <c r="E302" s="3"/>
      <c r="F302" s="3"/>
      <c r="G302" s="3"/>
      <c r="J302" s="1"/>
    </row>
    <row r="303" spans="1:10" hidden="1">
      <c r="A303" s="1"/>
      <c r="B303" s="3"/>
      <c r="C303" s="3"/>
      <c r="D303" s="3"/>
      <c r="E303" s="3"/>
      <c r="F303" s="3"/>
      <c r="G303" s="3"/>
      <c r="J303" s="1"/>
    </row>
    <row r="304" spans="1:10" hidden="1">
      <c r="A304" s="1"/>
      <c r="B304" s="3"/>
      <c r="C304" s="3"/>
      <c r="D304" s="3"/>
      <c r="E304" s="3"/>
      <c r="F304" s="3"/>
      <c r="G304" s="3"/>
      <c r="J304" s="1"/>
    </row>
    <row r="305" spans="1:10" hidden="1">
      <c r="A305" s="1"/>
      <c r="B305" s="3"/>
      <c r="C305" s="3"/>
      <c r="D305" s="3"/>
      <c r="E305" s="3"/>
      <c r="F305" s="3"/>
      <c r="G305" s="3"/>
      <c r="J305" s="1"/>
    </row>
    <row r="306" spans="1:10" hidden="1">
      <c r="A306" s="1"/>
      <c r="B306" s="3"/>
      <c r="C306" s="3"/>
      <c r="D306" s="3"/>
      <c r="E306" s="3"/>
      <c r="F306" s="3"/>
      <c r="G306" s="3"/>
      <c r="J306" s="1"/>
    </row>
    <row r="307" spans="1:10" hidden="1">
      <c r="A307" s="1"/>
      <c r="B307" s="3"/>
      <c r="C307" s="3"/>
      <c r="D307" s="3"/>
      <c r="E307" s="3"/>
      <c r="F307" s="3"/>
      <c r="G307" s="3"/>
      <c r="J307" s="1"/>
    </row>
    <row r="308" spans="1:10" hidden="1">
      <c r="A308" s="1"/>
      <c r="B308" s="3"/>
      <c r="C308" s="3"/>
      <c r="D308" s="3"/>
      <c r="E308" s="3"/>
      <c r="F308" s="3"/>
      <c r="G308" s="3"/>
      <c r="J308" s="1"/>
    </row>
    <row r="309" spans="1:10" hidden="1">
      <c r="A309" s="1"/>
      <c r="B309" s="3"/>
      <c r="C309" s="3"/>
      <c r="D309" s="3"/>
      <c r="E309" s="3"/>
      <c r="F309" s="3"/>
      <c r="G309" s="3"/>
      <c r="J309" s="1"/>
    </row>
    <row r="310" spans="1:10" hidden="1">
      <c r="A310" s="1"/>
      <c r="B310" s="3"/>
      <c r="C310" s="3"/>
      <c r="D310" s="3"/>
      <c r="E310" s="3"/>
      <c r="F310" s="3"/>
      <c r="G310" s="3"/>
      <c r="J310" s="1"/>
    </row>
    <row r="311" spans="1:10" hidden="1">
      <c r="A311" s="1"/>
      <c r="B311" s="3"/>
      <c r="C311" s="3"/>
      <c r="D311" s="3"/>
      <c r="E311" s="3"/>
      <c r="F311" s="3"/>
      <c r="G311" s="3"/>
      <c r="J311" s="1"/>
    </row>
    <row r="312" spans="1:10" hidden="1">
      <c r="A312" s="1"/>
      <c r="B312" s="3"/>
      <c r="C312" s="3"/>
      <c r="D312" s="3"/>
      <c r="E312" s="3"/>
      <c r="F312" s="3"/>
      <c r="G312" s="3"/>
      <c r="J312" s="1"/>
    </row>
    <row r="313" spans="1:10" hidden="1">
      <c r="A313" s="1"/>
      <c r="B313" s="3"/>
      <c r="C313" s="3"/>
      <c r="D313" s="3"/>
      <c r="E313" s="3"/>
      <c r="F313" s="3"/>
      <c r="G313" s="3"/>
      <c r="J313" s="1"/>
    </row>
    <row r="314" spans="1:10" hidden="1">
      <c r="A314" s="1"/>
      <c r="B314" s="3"/>
      <c r="C314" s="3"/>
      <c r="D314" s="3"/>
      <c r="E314" s="3"/>
      <c r="F314" s="3"/>
      <c r="G314" s="3"/>
      <c r="J314" s="1"/>
    </row>
    <row r="315" spans="1:10" hidden="1">
      <c r="A315" s="1"/>
      <c r="B315" s="3"/>
      <c r="C315" s="3"/>
      <c r="D315" s="3"/>
      <c r="E315" s="3"/>
      <c r="F315" s="3"/>
      <c r="G315" s="3"/>
      <c r="J315" s="1"/>
    </row>
    <row r="316" spans="1:10" hidden="1">
      <c r="A316" s="1"/>
      <c r="B316" s="3"/>
      <c r="C316" s="3"/>
      <c r="D316" s="3"/>
      <c r="E316" s="3"/>
      <c r="F316" s="3"/>
      <c r="G316" s="3"/>
      <c r="J316" s="1"/>
    </row>
    <row r="317" spans="1:10" hidden="1">
      <c r="A317" s="1"/>
      <c r="B317" s="3"/>
      <c r="C317" s="3"/>
      <c r="D317" s="3"/>
      <c r="E317" s="3"/>
      <c r="F317" s="3"/>
      <c r="G317" s="3"/>
      <c r="J317" s="1"/>
    </row>
    <row r="318" spans="1:10" hidden="1">
      <c r="A318" s="1"/>
      <c r="B318" s="3"/>
      <c r="C318" s="3"/>
      <c r="D318" s="3"/>
      <c r="E318" s="3"/>
      <c r="F318" s="3"/>
      <c r="G318" s="3"/>
      <c r="J318" s="1"/>
    </row>
    <row r="319" spans="1:10" hidden="1">
      <c r="A319" s="1"/>
      <c r="B319" s="3"/>
      <c r="C319" s="3"/>
      <c r="D319" s="3"/>
      <c r="E319" s="3"/>
      <c r="F319" s="3"/>
      <c r="G319" s="3"/>
      <c r="J319" s="1"/>
    </row>
    <row r="320" spans="1:10" hidden="1">
      <c r="A320" s="1"/>
      <c r="B320" s="3"/>
      <c r="C320" s="3"/>
      <c r="D320" s="3"/>
      <c r="E320" s="3"/>
      <c r="F320" s="3"/>
      <c r="G320" s="3"/>
      <c r="J320" s="1"/>
    </row>
    <row r="321" spans="1:10" hidden="1">
      <c r="A321" s="1"/>
      <c r="B321" s="3"/>
      <c r="C321" s="3"/>
      <c r="D321" s="3"/>
      <c r="E321" s="3"/>
      <c r="F321" s="3"/>
      <c r="G321" s="3"/>
      <c r="J321" s="1"/>
    </row>
    <row r="322" spans="1:10" hidden="1">
      <c r="A322" s="1"/>
      <c r="B322" s="3"/>
      <c r="C322" s="3"/>
      <c r="D322" s="3"/>
      <c r="E322" s="3"/>
      <c r="F322" s="3"/>
      <c r="G322" s="3"/>
      <c r="J322" s="1"/>
    </row>
    <row r="323" spans="1:10" hidden="1">
      <c r="A323" s="1"/>
      <c r="B323" s="3"/>
      <c r="C323" s="3"/>
      <c r="D323" s="3"/>
      <c r="E323" s="3"/>
      <c r="F323" s="3"/>
      <c r="G323" s="3"/>
      <c r="J323" s="1"/>
    </row>
    <row r="324" spans="1:10" hidden="1">
      <c r="A324" s="1"/>
      <c r="B324" s="3"/>
      <c r="C324" s="3"/>
      <c r="D324" s="3"/>
      <c r="E324" s="3"/>
      <c r="F324" s="3"/>
      <c r="G324" s="3"/>
      <c r="J324" s="1"/>
    </row>
    <row r="325" spans="1:10" hidden="1">
      <c r="A325" s="1"/>
      <c r="B325" s="3"/>
      <c r="C325" s="3"/>
      <c r="D325" s="3"/>
      <c r="E325" s="3"/>
      <c r="F325" s="3"/>
      <c r="G325" s="3"/>
      <c r="J325" s="1"/>
    </row>
    <row r="326" spans="1:10" hidden="1">
      <c r="A326" s="1"/>
      <c r="B326" s="3"/>
      <c r="C326" s="3"/>
      <c r="D326" s="3"/>
      <c r="E326" s="3"/>
      <c r="F326" s="3"/>
      <c r="G326" s="3"/>
      <c r="J326" s="1"/>
    </row>
    <row r="327" spans="1:10" hidden="1">
      <c r="A327" s="1"/>
      <c r="B327" s="3"/>
      <c r="C327" s="3"/>
      <c r="D327" s="3"/>
      <c r="E327" s="3"/>
      <c r="F327" s="3"/>
      <c r="G327" s="3"/>
      <c r="J327" s="1"/>
    </row>
    <row r="328" spans="1:10" hidden="1">
      <c r="A328" s="1"/>
      <c r="B328" s="3"/>
      <c r="C328" s="3"/>
      <c r="D328" s="3"/>
      <c r="E328" s="3"/>
      <c r="F328" s="3"/>
      <c r="G328" s="3"/>
      <c r="J328" s="1"/>
    </row>
    <row r="329" spans="1:10" hidden="1">
      <c r="A329" s="1"/>
      <c r="B329" s="3"/>
      <c r="C329" s="3"/>
      <c r="D329" s="3"/>
      <c r="E329" s="3"/>
      <c r="F329" s="3"/>
      <c r="G329" s="3"/>
      <c r="J329" s="1"/>
    </row>
    <row r="330" spans="1:10" hidden="1">
      <c r="A330" s="1"/>
      <c r="B330" s="3"/>
      <c r="C330" s="3"/>
      <c r="D330" s="3"/>
      <c r="E330" s="3"/>
      <c r="F330" s="3"/>
      <c r="G330" s="3"/>
      <c r="J330" s="1"/>
    </row>
    <row r="331" spans="1:10" hidden="1">
      <c r="A331" s="1"/>
      <c r="B331" s="3"/>
      <c r="C331" s="3"/>
      <c r="D331" s="3"/>
      <c r="E331" s="3"/>
      <c r="F331" s="3"/>
      <c r="G331" s="3"/>
      <c r="J331" s="1"/>
    </row>
    <row r="332" spans="1:10" hidden="1">
      <c r="A332" s="1"/>
      <c r="B332" s="3"/>
      <c r="C332" s="3"/>
      <c r="D332" s="3"/>
      <c r="E332" s="3"/>
      <c r="F332" s="3"/>
      <c r="G332" s="3"/>
      <c r="J332" s="1"/>
    </row>
    <row r="333" spans="1:10" hidden="1">
      <c r="A333" s="1"/>
      <c r="B333" s="3"/>
      <c r="C333" s="3"/>
      <c r="D333" s="3"/>
      <c r="E333" s="3"/>
      <c r="F333" s="3"/>
      <c r="G333" s="3"/>
      <c r="J333" s="1"/>
    </row>
    <row r="334" spans="1:10" hidden="1">
      <c r="A334" s="1"/>
      <c r="B334" s="3"/>
      <c r="C334" s="3"/>
      <c r="D334" s="3"/>
      <c r="E334" s="3"/>
      <c r="F334" s="3"/>
      <c r="G334" s="3"/>
      <c r="J334" s="1"/>
    </row>
    <row r="335" spans="1:10" hidden="1">
      <c r="A335" s="1"/>
      <c r="B335" s="3"/>
      <c r="C335" s="3"/>
      <c r="D335" s="3"/>
      <c r="E335" s="3"/>
      <c r="F335" s="3"/>
      <c r="G335" s="3"/>
      <c r="J335" s="1"/>
    </row>
    <row r="336" spans="1:10" hidden="1">
      <c r="A336" s="1"/>
      <c r="B336" s="3"/>
      <c r="C336" s="3"/>
      <c r="D336" s="3"/>
      <c r="E336" s="3"/>
      <c r="F336" s="3"/>
      <c r="G336" s="3"/>
      <c r="J336" s="1"/>
    </row>
    <row r="337" spans="1:10" hidden="1">
      <c r="A337" s="1"/>
      <c r="B337" s="3"/>
      <c r="C337" s="3"/>
      <c r="D337" s="3"/>
      <c r="E337" s="3"/>
      <c r="F337" s="3"/>
      <c r="G337" s="3"/>
      <c r="J337" s="1"/>
    </row>
    <row r="338" spans="1:10" hidden="1">
      <c r="A338" s="1"/>
      <c r="B338" s="3"/>
      <c r="C338" s="3"/>
      <c r="D338" s="3"/>
      <c r="E338" s="3"/>
      <c r="F338" s="3"/>
      <c r="G338" s="3"/>
      <c r="J338" s="1"/>
    </row>
    <row r="339" spans="1:10" hidden="1">
      <c r="A339" s="1"/>
      <c r="B339" s="3"/>
      <c r="C339" s="3"/>
      <c r="D339" s="3"/>
      <c r="E339" s="3"/>
      <c r="F339" s="3"/>
      <c r="G339" s="3"/>
      <c r="J339" s="1"/>
    </row>
    <row r="340" spans="1:10" hidden="1">
      <c r="A340" s="1"/>
      <c r="B340" s="3"/>
      <c r="C340" s="3"/>
      <c r="D340" s="3"/>
      <c r="E340" s="3"/>
      <c r="F340" s="3"/>
      <c r="G340" s="3"/>
      <c r="J340" s="1"/>
    </row>
    <row r="341" spans="1:10" hidden="1">
      <c r="A341" s="1"/>
      <c r="B341" s="3"/>
      <c r="C341" s="3"/>
      <c r="D341" s="3"/>
      <c r="E341" s="3"/>
      <c r="F341" s="3"/>
      <c r="G341" s="3"/>
      <c r="J341" s="1"/>
    </row>
    <row r="342" spans="1:10" hidden="1">
      <c r="A342" s="1"/>
      <c r="B342" s="3"/>
      <c r="C342" s="3"/>
      <c r="D342" s="3"/>
      <c r="E342" s="3"/>
      <c r="F342" s="3"/>
      <c r="G342" s="3"/>
      <c r="J342" s="1"/>
    </row>
    <row r="343" spans="1:10" hidden="1">
      <c r="A343" s="1"/>
      <c r="B343" s="3"/>
      <c r="C343" s="3"/>
      <c r="D343" s="3"/>
      <c r="E343" s="3"/>
      <c r="F343" s="3"/>
      <c r="G343" s="3"/>
      <c r="J343" s="1"/>
    </row>
    <row r="344" spans="1:10" hidden="1">
      <c r="A344" s="1"/>
      <c r="B344" s="3"/>
      <c r="C344" s="3"/>
      <c r="D344" s="3"/>
      <c r="E344" s="3"/>
      <c r="F344" s="3"/>
      <c r="G344" s="3"/>
      <c r="J344" s="1"/>
    </row>
    <row r="345" spans="1:10" hidden="1">
      <c r="A345" s="1"/>
      <c r="B345" s="3"/>
      <c r="C345" s="3"/>
      <c r="D345" s="3"/>
      <c r="E345" s="3"/>
      <c r="F345" s="3"/>
      <c r="G345" s="3"/>
      <c r="J345" s="1"/>
    </row>
    <row r="346" spans="1:10" hidden="1">
      <c r="A346" s="1"/>
      <c r="B346" s="3"/>
      <c r="C346" s="3"/>
      <c r="D346" s="3"/>
      <c r="E346" s="3"/>
      <c r="F346" s="3"/>
      <c r="G346" s="3"/>
      <c r="J346" s="1"/>
    </row>
    <row r="347" spans="1:10" hidden="1">
      <c r="A347" s="1"/>
      <c r="B347" s="3"/>
      <c r="C347" s="3"/>
      <c r="D347" s="3"/>
      <c r="E347" s="3"/>
      <c r="F347" s="3"/>
      <c r="G347" s="3"/>
      <c r="J347" s="1"/>
    </row>
    <row r="348" spans="1:10" hidden="1">
      <c r="A348" s="1"/>
      <c r="B348" s="3"/>
      <c r="C348" s="3"/>
      <c r="D348" s="3"/>
      <c r="E348" s="3"/>
      <c r="F348" s="3"/>
      <c r="G348" s="3"/>
      <c r="J348" s="1"/>
    </row>
    <row r="349" spans="1:10" hidden="1">
      <c r="A349" s="1"/>
      <c r="B349" s="3"/>
      <c r="C349" s="3"/>
      <c r="D349" s="3"/>
      <c r="E349" s="3"/>
      <c r="F349" s="3"/>
      <c r="G349" s="3"/>
      <c r="J349" s="1"/>
    </row>
    <row r="350" spans="1:10" hidden="1">
      <c r="A350" s="1"/>
      <c r="B350" s="3"/>
      <c r="C350" s="3"/>
      <c r="D350" s="3"/>
      <c r="E350" s="3"/>
      <c r="F350" s="3"/>
      <c r="G350" s="3"/>
      <c r="J350" s="1"/>
    </row>
    <row r="351" spans="1:10" hidden="1">
      <c r="A351" s="1"/>
      <c r="B351" s="3"/>
      <c r="C351" s="3"/>
      <c r="D351" s="3"/>
      <c r="E351" s="3"/>
      <c r="F351" s="3"/>
      <c r="G351" s="3"/>
      <c r="J351" s="1"/>
    </row>
    <row r="352" spans="1:10" hidden="1">
      <c r="A352" s="1"/>
      <c r="B352" s="3"/>
      <c r="C352" s="3"/>
      <c r="D352" s="3"/>
      <c r="E352" s="3"/>
      <c r="F352" s="3"/>
      <c r="G352" s="3"/>
      <c r="J352" s="1"/>
    </row>
    <row r="353" spans="1:10" hidden="1">
      <c r="A353" s="1"/>
      <c r="B353" s="3"/>
      <c r="C353" s="3"/>
      <c r="D353" s="3"/>
      <c r="E353" s="3"/>
      <c r="F353" s="3"/>
      <c r="G353" s="3"/>
      <c r="J353" s="1"/>
    </row>
    <row r="354" spans="1:10" hidden="1">
      <c r="A354" s="1"/>
      <c r="B354" s="3"/>
      <c r="C354" s="3"/>
      <c r="D354" s="3"/>
      <c r="E354" s="3"/>
      <c r="F354" s="3"/>
      <c r="G354" s="3"/>
      <c r="J354" s="1"/>
    </row>
    <row r="355" spans="1:10" hidden="1">
      <c r="A355" s="1"/>
      <c r="B355" s="3"/>
      <c r="C355" s="3"/>
      <c r="D355" s="3"/>
      <c r="E355" s="3"/>
      <c r="F355" s="3"/>
      <c r="G355" s="3"/>
      <c r="J355" s="1"/>
    </row>
    <row r="356" spans="1:10" hidden="1">
      <c r="A356" s="1"/>
      <c r="B356" s="3"/>
      <c r="C356" s="3"/>
      <c r="D356" s="3"/>
      <c r="E356" s="3"/>
      <c r="F356" s="3"/>
      <c r="G356" s="3"/>
      <c r="J356" s="1"/>
    </row>
    <row r="357" spans="1:10" hidden="1">
      <c r="A357" s="1"/>
      <c r="B357" s="3"/>
      <c r="C357" s="3"/>
      <c r="D357" s="3"/>
      <c r="E357" s="3"/>
      <c r="F357" s="3"/>
      <c r="G357" s="3"/>
      <c r="J357" s="1"/>
    </row>
    <row r="358" spans="1:10" hidden="1">
      <c r="A358" s="1"/>
      <c r="B358" s="3"/>
      <c r="C358" s="3"/>
      <c r="D358" s="3"/>
      <c r="E358" s="3"/>
      <c r="F358" s="3"/>
      <c r="G358" s="3"/>
      <c r="J358" s="1"/>
    </row>
    <row r="359" spans="1:10" hidden="1">
      <c r="A359" s="1"/>
      <c r="B359" s="3"/>
      <c r="C359" s="3"/>
      <c r="D359" s="3"/>
      <c r="E359" s="3"/>
      <c r="F359" s="3"/>
      <c r="G359" s="3"/>
      <c r="J359" s="1"/>
    </row>
    <row r="360" spans="1:10" hidden="1">
      <c r="A360" s="1"/>
      <c r="B360" s="3"/>
      <c r="C360" s="3"/>
      <c r="D360" s="3"/>
      <c r="E360" s="3"/>
      <c r="F360" s="3"/>
      <c r="G360" s="3"/>
      <c r="J360" s="1"/>
    </row>
    <row r="361" spans="1:10" hidden="1">
      <c r="A361" s="1"/>
      <c r="B361" s="3"/>
      <c r="C361" s="3"/>
      <c r="D361" s="3"/>
      <c r="E361" s="3"/>
      <c r="F361" s="3"/>
      <c r="G361" s="3"/>
      <c r="J361" s="1"/>
    </row>
    <row r="362" spans="1:10" hidden="1">
      <c r="A362" s="1"/>
      <c r="B362" s="3"/>
      <c r="C362" s="3"/>
      <c r="D362" s="3"/>
      <c r="E362" s="3"/>
      <c r="F362" s="3"/>
      <c r="G362" s="3"/>
      <c r="J362" s="1"/>
    </row>
    <row r="363" spans="1:10" hidden="1">
      <c r="A363" s="1"/>
      <c r="B363" s="3"/>
      <c r="C363" s="3"/>
      <c r="D363" s="3"/>
      <c r="E363" s="3"/>
      <c r="F363" s="3"/>
      <c r="G363" s="3"/>
      <c r="J363" s="1"/>
    </row>
    <row r="364" spans="1:10" hidden="1">
      <c r="A364" s="1"/>
      <c r="B364" s="3"/>
      <c r="C364" s="3"/>
      <c r="D364" s="3"/>
      <c r="E364" s="3"/>
      <c r="F364" s="3"/>
      <c r="G364" s="3"/>
      <c r="J364" s="1"/>
    </row>
    <row r="365" spans="1:10" hidden="1">
      <c r="A365" s="1"/>
      <c r="B365" s="3"/>
      <c r="C365" s="3"/>
      <c r="D365" s="3"/>
      <c r="E365" s="3"/>
      <c r="F365" s="3"/>
      <c r="G365" s="3"/>
      <c r="J365" s="1"/>
    </row>
    <row r="366" spans="1:10" hidden="1">
      <c r="A366" s="1"/>
      <c r="B366" s="3"/>
      <c r="C366" s="3"/>
      <c r="D366" s="3"/>
      <c r="E366" s="3"/>
      <c r="F366" s="3"/>
      <c r="G366" s="3"/>
      <c r="J366" s="1"/>
    </row>
    <row r="367" spans="1:10" hidden="1">
      <c r="A367" s="1"/>
      <c r="B367" s="3"/>
      <c r="C367" s="3"/>
      <c r="D367" s="3"/>
      <c r="E367" s="3"/>
      <c r="F367" s="3"/>
      <c r="G367" s="3"/>
      <c r="J367" s="1"/>
    </row>
    <row r="368" spans="1:10" hidden="1">
      <c r="A368" s="1"/>
      <c r="B368" s="3"/>
      <c r="C368" s="3"/>
      <c r="D368" s="3"/>
      <c r="E368" s="3"/>
      <c r="F368" s="3"/>
      <c r="G368" s="3"/>
      <c r="J368" s="1"/>
    </row>
    <row r="369" spans="1:10" hidden="1">
      <c r="A369" s="1"/>
      <c r="B369" s="3"/>
      <c r="C369" s="3"/>
      <c r="D369" s="3"/>
      <c r="E369" s="3"/>
      <c r="F369" s="3"/>
      <c r="G369" s="3"/>
      <c r="J369" s="1"/>
    </row>
    <row r="370" spans="1:10" hidden="1">
      <c r="A370" s="1"/>
      <c r="B370" s="3"/>
      <c r="C370" s="3"/>
      <c r="D370" s="3"/>
      <c r="E370" s="3"/>
      <c r="F370" s="3"/>
      <c r="G370" s="3"/>
      <c r="J370" s="1"/>
    </row>
    <row r="371" spans="1:10" hidden="1">
      <c r="A371" s="1"/>
      <c r="B371" s="3"/>
      <c r="C371" s="3"/>
      <c r="D371" s="3"/>
      <c r="E371" s="3"/>
      <c r="F371" s="3"/>
      <c r="G371" s="3"/>
      <c r="J371" s="1"/>
    </row>
    <row r="372" spans="1:10" hidden="1">
      <c r="A372" s="1"/>
      <c r="B372" s="3"/>
      <c r="C372" s="3"/>
      <c r="D372" s="3"/>
      <c r="E372" s="3"/>
      <c r="F372" s="3"/>
      <c r="G372" s="3"/>
      <c r="J372" s="1"/>
    </row>
    <row r="373" spans="1:10" hidden="1">
      <c r="A373" s="1"/>
      <c r="B373" s="3"/>
      <c r="C373" s="3"/>
      <c r="D373" s="3"/>
      <c r="E373" s="3"/>
      <c r="F373" s="3"/>
      <c r="G373" s="3"/>
      <c r="J373" s="1"/>
    </row>
    <row r="374" spans="1:10" hidden="1">
      <c r="A374" s="1"/>
      <c r="B374" s="3"/>
      <c r="C374" s="3"/>
      <c r="D374" s="3"/>
      <c r="E374" s="3"/>
      <c r="F374" s="3"/>
      <c r="G374" s="3"/>
      <c r="J374" s="1"/>
    </row>
    <row r="375" spans="1:10" hidden="1">
      <c r="A375" s="1"/>
      <c r="B375" s="3"/>
      <c r="C375" s="3"/>
      <c r="D375" s="3"/>
      <c r="E375" s="3"/>
      <c r="F375" s="3"/>
      <c r="G375" s="3"/>
      <c r="J375" s="1"/>
    </row>
    <row r="376" spans="1:10" hidden="1">
      <c r="A376" s="1"/>
      <c r="B376" s="3"/>
      <c r="C376" s="3"/>
      <c r="D376" s="3"/>
      <c r="E376" s="3"/>
      <c r="F376" s="3"/>
      <c r="G376" s="3"/>
      <c r="J376" s="1"/>
    </row>
    <row r="377" spans="1:10" hidden="1">
      <c r="A377" s="1"/>
      <c r="B377" s="3"/>
      <c r="C377" s="3"/>
      <c r="D377" s="3"/>
      <c r="E377" s="3"/>
      <c r="F377" s="3"/>
      <c r="G377" s="3"/>
      <c r="J377" s="1"/>
    </row>
    <row r="378" spans="1:10" hidden="1">
      <c r="A378" s="1"/>
      <c r="B378" s="3"/>
      <c r="C378" s="3"/>
      <c r="D378" s="3"/>
      <c r="E378" s="3"/>
      <c r="F378" s="3"/>
      <c r="G378" s="3"/>
      <c r="J378" s="1"/>
    </row>
    <row r="379" spans="1:10" hidden="1">
      <c r="A379" s="1"/>
      <c r="B379" s="3"/>
      <c r="C379" s="3"/>
      <c r="D379" s="3"/>
      <c r="E379" s="3"/>
      <c r="F379" s="3"/>
      <c r="G379" s="3"/>
      <c r="J379" s="1"/>
    </row>
    <row r="380" spans="1:10" hidden="1">
      <c r="A380" s="1"/>
      <c r="B380" s="3"/>
      <c r="C380" s="3"/>
      <c r="D380" s="3"/>
      <c r="E380" s="3"/>
      <c r="F380" s="3"/>
      <c r="G380" s="3"/>
      <c r="J380" s="1"/>
    </row>
    <row r="381" spans="1:10" hidden="1">
      <c r="A381" s="1"/>
      <c r="B381" s="3"/>
      <c r="C381" s="3"/>
      <c r="D381" s="3"/>
      <c r="E381" s="3"/>
      <c r="F381" s="3"/>
      <c r="G381" s="3"/>
      <c r="J381" s="1"/>
    </row>
    <row r="382" spans="1:10" hidden="1">
      <c r="A382" s="1"/>
      <c r="B382" s="3"/>
      <c r="C382" s="3"/>
      <c r="D382" s="3"/>
      <c r="E382" s="3"/>
      <c r="F382" s="3"/>
      <c r="G382" s="3"/>
      <c r="J382" s="1"/>
    </row>
    <row r="383" spans="1:10" hidden="1">
      <c r="A383" s="1"/>
      <c r="B383" s="3"/>
      <c r="C383" s="3"/>
      <c r="D383" s="3"/>
      <c r="E383" s="3"/>
      <c r="F383" s="3"/>
      <c r="G383" s="3"/>
      <c r="J383" s="1"/>
    </row>
    <row r="384" spans="1:10" hidden="1">
      <c r="A384" s="1"/>
      <c r="B384" s="3"/>
      <c r="C384" s="3"/>
      <c r="D384" s="3"/>
      <c r="E384" s="3"/>
      <c r="F384" s="3"/>
      <c r="G384" s="3"/>
      <c r="J384" s="1"/>
    </row>
    <row r="385" spans="1:10" hidden="1">
      <c r="A385" s="1"/>
      <c r="B385" s="3"/>
      <c r="C385" s="3"/>
      <c r="D385" s="3"/>
      <c r="E385" s="3"/>
      <c r="F385" s="3"/>
      <c r="G385" s="3"/>
      <c r="J385" s="1"/>
    </row>
    <row r="386" spans="1:10" hidden="1">
      <c r="A386" s="1"/>
      <c r="B386" s="3"/>
      <c r="C386" s="3"/>
      <c r="D386" s="3"/>
      <c r="E386" s="3"/>
      <c r="F386" s="3"/>
      <c r="G386" s="3"/>
      <c r="J386" s="1"/>
    </row>
    <row r="387" spans="1:10" hidden="1">
      <c r="A387" s="1"/>
      <c r="B387" s="3"/>
      <c r="C387" s="3"/>
      <c r="D387" s="3"/>
      <c r="E387" s="3"/>
      <c r="F387" s="3"/>
      <c r="G387" s="3"/>
      <c r="J387" s="1"/>
    </row>
    <row r="388" spans="1:10" hidden="1">
      <c r="A388" s="1"/>
      <c r="B388" s="3"/>
      <c r="C388" s="3"/>
      <c r="D388" s="3"/>
      <c r="E388" s="3"/>
      <c r="F388" s="3"/>
      <c r="G388" s="3"/>
      <c r="J388" s="1"/>
    </row>
    <row r="389" spans="1:10" hidden="1">
      <c r="A389" s="1"/>
      <c r="B389" s="3"/>
      <c r="C389" s="3"/>
      <c r="D389" s="3"/>
      <c r="E389" s="3"/>
      <c r="F389" s="3"/>
      <c r="G389" s="3"/>
      <c r="J389" s="1"/>
    </row>
    <row r="390" spans="1:10" hidden="1">
      <c r="A390" s="1"/>
      <c r="B390" s="3"/>
      <c r="C390" s="3"/>
      <c r="D390" s="3"/>
      <c r="E390" s="3"/>
      <c r="F390" s="3"/>
      <c r="G390" s="3"/>
      <c r="J390" s="1"/>
    </row>
    <row r="391" spans="1:10" hidden="1">
      <c r="A391" s="1"/>
      <c r="B391" s="3"/>
      <c r="C391" s="3"/>
      <c r="D391" s="3"/>
      <c r="E391" s="3"/>
      <c r="F391" s="3"/>
      <c r="G391" s="3"/>
      <c r="J391" s="1"/>
    </row>
    <row r="392" spans="1:10" hidden="1">
      <c r="A392" s="1"/>
      <c r="B392" s="3"/>
      <c r="C392" s="3"/>
      <c r="D392" s="3"/>
      <c r="E392" s="3"/>
      <c r="F392" s="3"/>
      <c r="G392" s="3"/>
      <c r="J392" s="1"/>
    </row>
    <row r="393" spans="1:10" hidden="1">
      <c r="A393" s="1"/>
      <c r="B393" s="3"/>
      <c r="C393" s="3"/>
      <c r="D393" s="3"/>
      <c r="E393" s="3"/>
      <c r="F393" s="3"/>
      <c r="G393" s="3"/>
      <c r="J393" s="1"/>
    </row>
    <row r="394" spans="1:10" hidden="1">
      <c r="A394" s="1"/>
      <c r="B394" s="3"/>
      <c r="C394" s="3"/>
      <c r="D394" s="3"/>
      <c r="E394" s="3"/>
      <c r="F394" s="3"/>
      <c r="G394" s="3"/>
      <c r="J394" s="1"/>
    </row>
    <row r="395" spans="1:10" hidden="1">
      <c r="A395" s="1"/>
      <c r="B395" s="3"/>
      <c r="C395" s="3"/>
      <c r="D395" s="3"/>
      <c r="E395" s="3"/>
      <c r="F395" s="3"/>
      <c r="G395" s="3"/>
      <c r="J395" s="1"/>
    </row>
    <row r="396" spans="1:10" hidden="1">
      <c r="A396" s="1"/>
      <c r="B396" s="3"/>
      <c r="C396" s="3"/>
      <c r="D396" s="3"/>
      <c r="E396" s="3"/>
      <c r="F396" s="3"/>
      <c r="G396" s="3"/>
      <c r="J396" s="1"/>
    </row>
    <row r="397" spans="1:10" hidden="1">
      <c r="A397" s="1"/>
      <c r="B397" s="3"/>
      <c r="C397" s="3"/>
      <c r="D397" s="3"/>
      <c r="E397" s="3"/>
      <c r="F397" s="3"/>
      <c r="G397" s="3"/>
      <c r="J397" s="1"/>
    </row>
    <row r="398" spans="1:10" hidden="1">
      <c r="A398" s="1"/>
      <c r="B398" s="3"/>
      <c r="C398" s="3"/>
      <c r="D398" s="3"/>
      <c r="E398" s="3"/>
      <c r="F398" s="3"/>
      <c r="G398" s="3"/>
      <c r="J398" s="1"/>
    </row>
    <row r="399" spans="1:10" hidden="1">
      <c r="A399" s="1"/>
      <c r="B399" s="3"/>
      <c r="C399" s="3"/>
      <c r="D399" s="3"/>
      <c r="E399" s="3"/>
      <c r="F399" s="3"/>
      <c r="G399" s="3"/>
      <c r="J399" s="1"/>
    </row>
    <row r="400" spans="1:10" hidden="1">
      <c r="A400" s="1"/>
      <c r="B400" s="3"/>
      <c r="C400" s="3"/>
      <c r="D400" s="3"/>
      <c r="E400" s="3"/>
      <c r="F400" s="3"/>
      <c r="G400" s="3"/>
      <c r="J400" s="1"/>
    </row>
    <row r="401" spans="1:10" hidden="1">
      <c r="A401" s="1"/>
      <c r="B401" s="3"/>
      <c r="C401" s="3"/>
      <c r="D401" s="3"/>
      <c r="E401" s="3"/>
      <c r="F401" s="3"/>
      <c r="G401" s="3"/>
      <c r="J401" s="1"/>
    </row>
    <row r="402" spans="1:10" hidden="1">
      <c r="A402" s="1"/>
      <c r="B402" s="3"/>
      <c r="C402" s="3"/>
      <c r="D402" s="3"/>
      <c r="E402" s="3"/>
      <c r="F402" s="3"/>
      <c r="G402" s="3"/>
      <c r="J402" s="1"/>
    </row>
    <row r="403" spans="1:10" hidden="1">
      <c r="A403" s="1"/>
      <c r="B403" s="3"/>
      <c r="C403" s="3"/>
      <c r="D403" s="3"/>
      <c r="E403" s="3"/>
      <c r="F403" s="3"/>
      <c r="G403" s="3"/>
      <c r="J403" s="1"/>
    </row>
    <row r="404" spans="1:10" hidden="1">
      <c r="A404" s="1"/>
      <c r="B404" s="3"/>
      <c r="C404" s="3"/>
      <c r="D404" s="3"/>
      <c r="E404" s="3"/>
      <c r="F404" s="3"/>
      <c r="G404" s="3"/>
      <c r="J404" s="1"/>
    </row>
    <row r="405" spans="1:10" hidden="1">
      <c r="A405" s="1"/>
      <c r="B405" s="3"/>
      <c r="C405" s="3"/>
      <c r="D405" s="3"/>
      <c r="E405" s="3"/>
      <c r="F405" s="3"/>
      <c r="G405" s="3"/>
      <c r="J405" s="1"/>
    </row>
    <row r="406" spans="1:10" hidden="1">
      <c r="A406" s="1"/>
      <c r="B406" s="3"/>
      <c r="C406" s="3"/>
      <c r="D406" s="3"/>
      <c r="E406" s="3"/>
      <c r="F406" s="3"/>
      <c r="G406" s="3"/>
      <c r="J406" s="1"/>
    </row>
    <row r="407" spans="1:10" hidden="1">
      <c r="A407" s="1"/>
      <c r="B407" s="3"/>
      <c r="C407" s="3"/>
      <c r="D407" s="3"/>
      <c r="E407" s="3"/>
      <c r="F407" s="3"/>
      <c r="G407" s="3"/>
      <c r="J407" s="1"/>
    </row>
    <row r="408" spans="1:10" hidden="1">
      <c r="A408" s="1"/>
      <c r="B408" s="3"/>
      <c r="C408" s="3"/>
      <c r="D408" s="3"/>
      <c r="E408" s="3"/>
      <c r="F408" s="3"/>
      <c r="G408" s="3"/>
      <c r="J408" s="1"/>
    </row>
    <row r="409" spans="1:10" hidden="1">
      <c r="A409" s="1"/>
      <c r="B409" s="3"/>
      <c r="C409" s="3"/>
      <c r="D409" s="3"/>
      <c r="E409" s="3"/>
      <c r="F409" s="3"/>
      <c r="G409" s="3"/>
      <c r="J409" s="1"/>
    </row>
    <row r="410" spans="1:10" hidden="1">
      <c r="A410" s="1"/>
      <c r="B410" s="3"/>
      <c r="C410" s="3"/>
      <c r="D410" s="3"/>
      <c r="E410" s="3"/>
      <c r="F410" s="3"/>
      <c r="G410" s="3"/>
      <c r="J410" s="1"/>
    </row>
    <row r="411" spans="1:10" hidden="1">
      <c r="A411" s="1"/>
      <c r="B411" s="3"/>
      <c r="C411" s="3"/>
      <c r="D411" s="3"/>
      <c r="E411" s="3"/>
      <c r="F411" s="3"/>
      <c r="G411" s="3"/>
      <c r="J411" s="1"/>
    </row>
    <row r="412" spans="1:10" hidden="1">
      <c r="A412" s="1"/>
      <c r="B412" s="3"/>
      <c r="C412" s="3"/>
      <c r="D412" s="3"/>
      <c r="E412" s="3"/>
      <c r="F412" s="3"/>
      <c r="G412" s="3"/>
      <c r="J412" s="1"/>
    </row>
    <row r="413" spans="1:10" hidden="1">
      <c r="A413" s="1"/>
      <c r="B413" s="3"/>
      <c r="C413" s="3"/>
      <c r="D413" s="3"/>
      <c r="E413" s="3"/>
      <c r="F413" s="3"/>
      <c r="G413" s="3"/>
      <c r="J413" s="1"/>
    </row>
    <row r="414" spans="1:10" hidden="1">
      <c r="A414" s="1"/>
      <c r="B414" s="3"/>
      <c r="C414" s="3"/>
      <c r="D414" s="3"/>
      <c r="E414" s="3"/>
      <c r="F414" s="3"/>
      <c r="G414" s="3"/>
      <c r="J414" s="1"/>
    </row>
    <row r="415" spans="1:10" hidden="1">
      <c r="A415" s="1"/>
      <c r="B415" s="3"/>
      <c r="C415" s="3"/>
      <c r="D415" s="3"/>
      <c r="E415" s="3"/>
      <c r="F415" s="3"/>
      <c r="G415" s="3"/>
      <c r="J415" s="1"/>
    </row>
    <row r="416" spans="1:10" hidden="1">
      <c r="A416" s="1"/>
      <c r="B416" s="3"/>
      <c r="C416" s="3"/>
      <c r="D416" s="3"/>
      <c r="E416" s="3"/>
      <c r="F416" s="3"/>
      <c r="G416" s="3"/>
      <c r="J416" s="1"/>
    </row>
    <row r="417" spans="1:10" hidden="1">
      <c r="A417" s="1"/>
      <c r="B417" s="3"/>
      <c r="C417" s="3"/>
      <c r="D417" s="3"/>
      <c r="E417" s="3"/>
      <c r="F417" s="3"/>
      <c r="G417" s="3"/>
      <c r="J417" s="1"/>
    </row>
    <row r="418" spans="1:10" hidden="1">
      <c r="A418" s="1"/>
      <c r="B418" s="3"/>
      <c r="C418" s="3"/>
      <c r="D418" s="3"/>
      <c r="E418" s="3"/>
      <c r="F418" s="3"/>
      <c r="G418" s="3"/>
      <c r="J418" s="1"/>
    </row>
    <row r="419" spans="1:10" hidden="1">
      <c r="A419" s="1"/>
      <c r="B419" s="3"/>
      <c r="C419" s="3"/>
      <c r="D419" s="3"/>
      <c r="E419" s="3"/>
      <c r="F419" s="3"/>
      <c r="G419" s="3"/>
      <c r="J419" s="1"/>
    </row>
    <row r="420" spans="1:10" hidden="1">
      <c r="A420" s="1"/>
      <c r="B420" s="3"/>
      <c r="C420" s="3"/>
      <c r="D420" s="3"/>
      <c r="E420" s="3"/>
      <c r="F420" s="3"/>
      <c r="G420" s="3"/>
      <c r="J420" s="1"/>
    </row>
    <row r="421" spans="1:10" hidden="1">
      <c r="A421" s="1"/>
      <c r="B421" s="3"/>
      <c r="C421" s="3"/>
      <c r="D421" s="3"/>
      <c r="E421" s="3"/>
      <c r="F421" s="3"/>
      <c r="G421" s="3"/>
      <c r="J421" s="1"/>
    </row>
    <row r="422" spans="1:10" hidden="1">
      <c r="A422" s="1"/>
      <c r="B422" s="3"/>
      <c r="C422" s="3"/>
      <c r="D422" s="3"/>
      <c r="E422" s="3"/>
      <c r="F422" s="3"/>
      <c r="G422" s="3"/>
      <c r="J422" s="1"/>
    </row>
    <row r="423" spans="1:10" hidden="1">
      <c r="A423" s="1"/>
      <c r="B423" s="3"/>
      <c r="C423" s="3"/>
      <c r="D423" s="3"/>
      <c r="E423" s="3"/>
      <c r="F423" s="3"/>
      <c r="G423" s="3"/>
      <c r="J423" s="1"/>
    </row>
    <row r="424" spans="1:10" hidden="1">
      <c r="A424" s="1"/>
      <c r="B424" s="3"/>
      <c r="C424" s="3"/>
      <c r="D424" s="3"/>
      <c r="E424" s="3"/>
      <c r="F424" s="3"/>
      <c r="G424" s="3"/>
      <c r="J424" s="1"/>
    </row>
    <row r="425" spans="1:10" hidden="1">
      <c r="A425" s="1"/>
      <c r="B425" s="3"/>
      <c r="C425" s="3"/>
      <c r="D425" s="3"/>
      <c r="E425" s="3"/>
      <c r="F425" s="3"/>
      <c r="G425" s="3"/>
      <c r="J425" s="1"/>
    </row>
    <row r="426" spans="1:10" hidden="1">
      <c r="A426" s="1"/>
      <c r="B426" s="3"/>
      <c r="C426" s="3"/>
      <c r="D426" s="3"/>
      <c r="E426" s="3"/>
      <c r="F426" s="3"/>
      <c r="G426" s="3"/>
      <c r="J426" s="1"/>
    </row>
    <row r="427" spans="1:10" hidden="1">
      <c r="A427" s="1"/>
      <c r="B427" s="3"/>
      <c r="C427" s="3"/>
      <c r="D427" s="3"/>
      <c r="E427" s="3"/>
      <c r="F427" s="3"/>
      <c r="G427" s="3"/>
      <c r="J427" s="1"/>
    </row>
    <row r="428" spans="1:10" hidden="1">
      <c r="A428" s="1"/>
      <c r="B428" s="3"/>
      <c r="C428" s="3"/>
      <c r="D428" s="3"/>
      <c r="E428" s="3"/>
      <c r="F428" s="3"/>
      <c r="G428" s="3"/>
      <c r="J428" s="1"/>
    </row>
    <row r="429" spans="1:10" hidden="1">
      <c r="A429" s="1"/>
      <c r="B429" s="3"/>
      <c r="C429" s="3"/>
      <c r="D429" s="3"/>
      <c r="E429" s="3"/>
      <c r="F429" s="3"/>
      <c r="G429" s="3"/>
      <c r="J429" s="1"/>
    </row>
    <row r="430" spans="1:10" hidden="1">
      <c r="A430" s="1"/>
      <c r="B430" s="3"/>
      <c r="C430" s="3"/>
      <c r="D430" s="3"/>
      <c r="E430" s="3"/>
      <c r="F430" s="3"/>
      <c r="G430" s="3"/>
      <c r="J430" s="1"/>
    </row>
    <row r="431" spans="1:10" hidden="1">
      <c r="A431" s="1"/>
      <c r="B431" s="3"/>
      <c r="C431" s="3"/>
      <c r="D431" s="3"/>
      <c r="E431" s="3"/>
      <c r="F431" s="3"/>
      <c r="G431" s="3"/>
      <c r="J431" s="1"/>
    </row>
    <row r="432" spans="1:10" hidden="1">
      <c r="A432" s="1"/>
      <c r="B432" s="3"/>
      <c r="C432" s="3"/>
      <c r="D432" s="3"/>
      <c r="E432" s="3"/>
      <c r="F432" s="3"/>
      <c r="G432" s="3"/>
      <c r="J432" s="1"/>
    </row>
    <row r="433" spans="1:10" hidden="1">
      <c r="A433" s="1"/>
      <c r="B433" s="3"/>
      <c r="C433" s="3"/>
      <c r="D433" s="3"/>
      <c r="E433" s="3"/>
      <c r="F433" s="3"/>
      <c r="G433" s="3"/>
      <c r="J433" s="1"/>
    </row>
    <row r="434" spans="1:10" hidden="1">
      <c r="A434" s="1"/>
      <c r="B434" s="3"/>
      <c r="C434" s="3"/>
      <c r="D434" s="3"/>
      <c r="E434" s="3"/>
      <c r="F434" s="3"/>
      <c r="G434" s="3"/>
      <c r="J434" s="1"/>
    </row>
    <row r="435" spans="1:10" hidden="1">
      <c r="A435" s="1"/>
      <c r="B435" s="3"/>
      <c r="C435" s="3"/>
      <c r="D435" s="3"/>
      <c r="E435" s="3"/>
      <c r="F435" s="3"/>
      <c r="G435" s="3"/>
      <c r="J435" s="1"/>
    </row>
    <row r="436" spans="1:10" hidden="1">
      <c r="A436" s="1"/>
      <c r="B436" s="3"/>
      <c r="C436" s="3"/>
      <c r="D436" s="3"/>
      <c r="E436" s="3"/>
      <c r="F436" s="3"/>
      <c r="G436" s="3"/>
      <c r="J436" s="1"/>
    </row>
    <row r="437" spans="1:10" hidden="1">
      <c r="A437" s="1"/>
      <c r="B437" s="3"/>
      <c r="C437" s="3"/>
      <c r="D437" s="3"/>
      <c r="E437" s="3"/>
      <c r="F437" s="3"/>
      <c r="G437" s="3"/>
      <c r="J437" s="1"/>
    </row>
    <row r="438" spans="1:10" hidden="1">
      <c r="A438" s="1"/>
      <c r="B438" s="3"/>
      <c r="C438" s="3"/>
      <c r="D438" s="3"/>
      <c r="E438" s="3"/>
      <c r="F438" s="3"/>
      <c r="G438" s="3"/>
      <c r="J438" s="1"/>
    </row>
    <row r="439" spans="1:10" hidden="1">
      <c r="A439" s="1"/>
      <c r="B439" s="3"/>
      <c r="C439" s="3"/>
      <c r="D439" s="3"/>
      <c r="E439" s="3"/>
      <c r="F439" s="3"/>
      <c r="G439" s="3"/>
      <c r="J439" s="1"/>
    </row>
    <row r="440" spans="1:10" hidden="1">
      <c r="A440" s="1"/>
      <c r="B440" s="3"/>
      <c r="C440" s="3"/>
      <c r="D440" s="3"/>
      <c r="E440" s="3"/>
      <c r="F440" s="3"/>
      <c r="G440" s="3"/>
      <c r="J440" s="1"/>
    </row>
    <row r="441" spans="1:10" hidden="1">
      <c r="A441" s="1"/>
      <c r="B441" s="3"/>
      <c r="C441" s="3"/>
      <c r="D441" s="3"/>
      <c r="E441" s="3"/>
      <c r="F441" s="3"/>
      <c r="G441" s="3"/>
      <c r="J441" s="1"/>
    </row>
    <row r="442" spans="1:10" hidden="1">
      <c r="A442" s="1"/>
      <c r="B442" s="3"/>
      <c r="C442" s="3"/>
      <c r="D442" s="3"/>
      <c r="E442" s="3"/>
      <c r="F442" s="3"/>
      <c r="G442" s="3"/>
      <c r="J442" s="1"/>
    </row>
    <row r="443" spans="1:10" hidden="1">
      <c r="A443" s="1"/>
      <c r="B443" s="3"/>
      <c r="C443" s="3"/>
      <c r="D443" s="3"/>
      <c r="E443" s="3"/>
      <c r="F443" s="3"/>
      <c r="G443" s="3"/>
      <c r="J443" s="1"/>
    </row>
    <row r="444" spans="1:10" hidden="1">
      <c r="A444" s="1"/>
      <c r="B444" s="3"/>
      <c r="C444" s="3"/>
      <c r="D444" s="3"/>
      <c r="E444" s="3"/>
      <c r="F444" s="3"/>
      <c r="G444" s="3"/>
      <c r="J444" s="1"/>
    </row>
    <row r="445" spans="1:10" hidden="1">
      <c r="A445" s="1"/>
      <c r="B445" s="3"/>
      <c r="C445" s="3"/>
      <c r="D445" s="3"/>
      <c r="E445" s="3"/>
      <c r="F445" s="3"/>
      <c r="G445" s="3"/>
      <c r="J445" s="1"/>
    </row>
    <row r="446" spans="1:10" hidden="1">
      <c r="A446" s="1"/>
      <c r="B446" s="3"/>
      <c r="C446" s="3"/>
      <c r="D446" s="3"/>
      <c r="E446" s="3"/>
      <c r="F446" s="3"/>
      <c r="G446" s="3"/>
      <c r="J446" s="1"/>
    </row>
    <row r="447" spans="1:10" hidden="1">
      <c r="A447" s="1"/>
      <c r="B447" s="3"/>
      <c r="C447" s="3"/>
      <c r="D447" s="3"/>
      <c r="E447" s="3"/>
      <c r="F447" s="3"/>
      <c r="G447" s="3"/>
      <c r="J447" s="1"/>
    </row>
    <row r="448" spans="1:10" hidden="1">
      <c r="A448" s="1"/>
      <c r="B448" s="3"/>
      <c r="C448" s="3"/>
      <c r="D448" s="3"/>
      <c r="E448" s="3"/>
      <c r="F448" s="3"/>
      <c r="G448" s="3"/>
      <c r="J448" s="1"/>
    </row>
    <row r="449" spans="1:10" hidden="1">
      <c r="A449" s="1"/>
      <c r="B449" s="3"/>
      <c r="C449" s="3"/>
      <c r="D449" s="3"/>
      <c r="E449" s="3"/>
      <c r="F449" s="3"/>
      <c r="G449" s="3"/>
      <c r="J449" s="1"/>
    </row>
    <row r="450" spans="1:10" hidden="1">
      <c r="A450" s="1"/>
      <c r="B450" s="3"/>
      <c r="C450" s="3"/>
      <c r="D450" s="3"/>
      <c r="E450" s="3"/>
      <c r="F450" s="3"/>
      <c r="G450" s="3"/>
      <c r="J450" s="1"/>
    </row>
    <row r="451" spans="1:10" hidden="1">
      <c r="A451" s="1"/>
      <c r="B451" s="3"/>
      <c r="C451" s="3"/>
      <c r="D451" s="3"/>
      <c r="E451" s="3"/>
      <c r="F451" s="3"/>
      <c r="G451" s="3"/>
      <c r="J451" s="1"/>
    </row>
    <row r="452" spans="1:10" hidden="1">
      <c r="A452" s="1"/>
      <c r="B452" s="3"/>
      <c r="C452" s="3"/>
      <c r="D452" s="3"/>
      <c r="E452" s="3"/>
      <c r="F452" s="3"/>
      <c r="G452" s="3"/>
      <c r="J452" s="1"/>
    </row>
    <row r="453" spans="1:10" hidden="1">
      <c r="A453" s="1"/>
      <c r="B453" s="3"/>
      <c r="C453" s="3"/>
      <c r="D453" s="3"/>
      <c r="E453" s="3"/>
      <c r="F453" s="3"/>
      <c r="G453" s="3"/>
      <c r="J453" s="1"/>
    </row>
    <row r="454" spans="1:10" hidden="1">
      <c r="A454" s="1"/>
      <c r="B454" s="3"/>
      <c r="C454" s="3"/>
      <c r="D454" s="3"/>
      <c r="E454" s="3"/>
      <c r="F454" s="3"/>
      <c r="G454" s="3"/>
      <c r="J454" s="1"/>
    </row>
    <row r="455" spans="1:10" hidden="1">
      <c r="A455" s="1"/>
      <c r="B455" s="3"/>
      <c r="C455" s="3"/>
      <c r="D455" s="3"/>
      <c r="E455" s="3"/>
      <c r="F455" s="3"/>
      <c r="G455" s="3"/>
      <c r="J455" s="1"/>
    </row>
    <row r="456" spans="1:10" hidden="1">
      <c r="A456" s="1"/>
      <c r="B456" s="3"/>
      <c r="C456" s="3"/>
      <c r="D456" s="3"/>
      <c r="E456" s="3"/>
      <c r="F456" s="3"/>
      <c r="G456" s="3"/>
      <c r="J456" s="1"/>
    </row>
    <row r="457" spans="1:10" hidden="1">
      <c r="A457" s="1"/>
      <c r="B457" s="3"/>
      <c r="C457" s="3"/>
      <c r="D457" s="3"/>
      <c r="E457" s="3"/>
      <c r="F457" s="3"/>
      <c r="G457" s="3"/>
      <c r="J457" s="1"/>
    </row>
    <row r="458" spans="1:10" hidden="1">
      <c r="A458" s="1"/>
      <c r="B458" s="3"/>
      <c r="C458" s="3"/>
      <c r="D458" s="3"/>
      <c r="E458" s="3"/>
      <c r="F458" s="3"/>
      <c r="G458" s="3"/>
      <c r="J458" s="1"/>
    </row>
    <row r="459" spans="1:10" hidden="1">
      <c r="A459" s="1"/>
      <c r="B459" s="3"/>
      <c r="C459" s="3"/>
      <c r="D459" s="3"/>
      <c r="E459" s="3"/>
      <c r="F459" s="3"/>
      <c r="G459" s="3"/>
      <c r="J459" s="1"/>
    </row>
    <row r="460" spans="1:10" hidden="1">
      <c r="A460" s="1"/>
      <c r="B460" s="3"/>
      <c r="C460" s="3"/>
      <c r="D460" s="3"/>
      <c r="E460" s="3"/>
      <c r="F460" s="3"/>
      <c r="G460" s="3"/>
      <c r="J460" s="1"/>
    </row>
    <row r="461" spans="1:10" hidden="1">
      <c r="A461" s="1"/>
      <c r="B461" s="3"/>
      <c r="C461" s="3"/>
      <c r="D461" s="3"/>
      <c r="E461" s="3"/>
      <c r="F461" s="3"/>
      <c r="G461" s="3"/>
      <c r="J461" s="1"/>
    </row>
    <row r="462" spans="1:10" hidden="1">
      <c r="A462" s="1"/>
      <c r="B462" s="3"/>
      <c r="C462" s="3"/>
      <c r="D462" s="3"/>
      <c r="E462" s="3"/>
      <c r="F462" s="3"/>
      <c r="G462" s="3"/>
      <c r="J462" s="1"/>
    </row>
    <row r="463" spans="1:10" hidden="1">
      <c r="A463" s="1"/>
      <c r="B463" s="3"/>
      <c r="C463" s="3"/>
      <c r="D463" s="3"/>
      <c r="E463" s="3"/>
      <c r="F463" s="3"/>
      <c r="G463" s="3"/>
      <c r="J463" s="1"/>
    </row>
    <row r="464" spans="1:10" hidden="1">
      <c r="A464" s="1"/>
      <c r="B464" s="3"/>
      <c r="C464" s="3"/>
      <c r="D464" s="3"/>
      <c r="E464" s="3"/>
      <c r="F464" s="3"/>
      <c r="G464" s="3"/>
      <c r="J464" s="1"/>
    </row>
    <row r="465" spans="1:10" hidden="1">
      <c r="A465" s="1"/>
      <c r="B465" s="3"/>
      <c r="C465" s="3"/>
      <c r="D465" s="3"/>
      <c r="E465" s="3"/>
      <c r="F465" s="3"/>
      <c r="G465" s="3"/>
      <c r="J465" s="1"/>
    </row>
    <row r="466" spans="1:10" hidden="1">
      <c r="A466" s="1"/>
      <c r="B466" s="3"/>
      <c r="C466" s="3"/>
      <c r="D466" s="3"/>
      <c r="E466" s="3"/>
      <c r="F466" s="3"/>
      <c r="G466" s="3"/>
      <c r="J466" s="1"/>
    </row>
    <row r="467" spans="1:10" hidden="1">
      <c r="A467" s="1"/>
      <c r="B467" s="3"/>
      <c r="C467" s="3"/>
      <c r="D467" s="3"/>
      <c r="E467" s="3"/>
      <c r="F467" s="3"/>
      <c r="G467" s="3"/>
      <c r="J467" s="1"/>
    </row>
    <row r="468" spans="1:10" hidden="1">
      <c r="A468" s="1"/>
      <c r="B468" s="3"/>
      <c r="C468" s="3"/>
      <c r="D468" s="3"/>
      <c r="E468" s="3"/>
      <c r="F468" s="3"/>
      <c r="G468" s="3"/>
      <c r="J468" s="1"/>
    </row>
    <row r="469" spans="1:10" hidden="1">
      <c r="A469" s="1"/>
      <c r="B469" s="3"/>
      <c r="C469" s="3"/>
      <c r="D469" s="3"/>
      <c r="E469" s="3"/>
      <c r="F469" s="3"/>
      <c r="G469" s="3"/>
      <c r="J469" s="1"/>
    </row>
    <row r="470" spans="1:10" hidden="1">
      <c r="A470" s="1"/>
      <c r="B470" s="3"/>
      <c r="C470" s="3"/>
      <c r="D470" s="3"/>
      <c r="E470" s="3"/>
      <c r="F470" s="3"/>
      <c r="G470" s="3"/>
      <c r="J470" s="1"/>
    </row>
    <row r="471" spans="1:10" hidden="1">
      <c r="A471" s="1"/>
      <c r="B471" s="3"/>
      <c r="C471" s="3"/>
      <c r="D471" s="3"/>
      <c r="E471" s="3"/>
      <c r="F471" s="3"/>
      <c r="G471" s="3"/>
      <c r="J471" s="1"/>
    </row>
    <row r="472" spans="1:10" hidden="1">
      <c r="A472" s="1"/>
      <c r="B472" s="3"/>
      <c r="C472" s="3"/>
      <c r="D472" s="3"/>
      <c r="E472" s="3"/>
      <c r="F472" s="3"/>
      <c r="G472" s="3"/>
      <c r="J472" s="1"/>
    </row>
    <row r="473" spans="1:10" hidden="1">
      <c r="A473" s="1"/>
      <c r="B473" s="3"/>
      <c r="C473" s="3"/>
      <c r="D473" s="3"/>
      <c r="E473" s="3"/>
      <c r="F473" s="3"/>
      <c r="G473" s="3"/>
      <c r="J473" s="1"/>
    </row>
    <row r="474" spans="1:10" hidden="1">
      <c r="A474" s="1"/>
      <c r="B474" s="3"/>
      <c r="C474" s="3"/>
      <c r="D474" s="3"/>
      <c r="E474" s="3"/>
      <c r="F474" s="3"/>
      <c r="G474" s="3"/>
      <c r="J474" s="1"/>
    </row>
    <row r="475" spans="1:10" hidden="1">
      <c r="A475" s="1"/>
      <c r="B475" s="3"/>
      <c r="C475" s="3"/>
      <c r="D475" s="3"/>
      <c r="E475" s="3"/>
      <c r="F475" s="3"/>
      <c r="G475" s="3"/>
      <c r="J475" s="1"/>
    </row>
    <row r="476" spans="1:10" hidden="1">
      <c r="A476" s="1"/>
      <c r="B476" s="3"/>
      <c r="C476" s="3"/>
      <c r="D476" s="3"/>
      <c r="E476" s="3"/>
      <c r="F476" s="3"/>
      <c r="G476" s="3"/>
      <c r="J476" s="1"/>
    </row>
    <row r="477" spans="1:10" hidden="1">
      <c r="A477" s="1"/>
      <c r="B477" s="3"/>
      <c r="C477" s="3"/>
      <c r="D477" s="3"/>
      <c r="E477" s="3"/>
      <c r="F477" s="3"/>
      <c r="G477" s="3"/>
      <c r="J477" s="1"/>
    </row>
    <row r="478" spans="1:10" hidden="1">
      <c r="A478" s="1"/>
      <c r="B478" s="3"/>
      <c r="C478" s="3"/>
      <c r="D478" s="3"/>
      <c r="E478" s="3"/>
      <c r="F478" s="3"/>
      <c r="G478" s="3"/>
      <c r="J478" s="1"/>
    </row>
    <row r="479" spans="1:10" hidden="1">
      <c r="A479" s="1"/>
      <c r="B479" s="3"/>
      <c r="C479" s="3"/>
      <c r="D479" s="3"/>
      <c r="E479" s="3"/>
      <c r="F479" s="3"/>
      <c r="G479" s="3"/>
      <c r="J479" s="1"/>
    </row>
    <row r="480" spans="1:10" hidden="1">
      <c r="A480" s="1"/>
      <c r="B480" s="3"/>
      <c r="C480" s="3"/>
      <c r="D480" s="3"/>
      <c r="E480" s="3"/>
      <c r="F480" s="3"/>
      <c r="G480" s="3"/>
      <c r="J480" s="1"/>
    </row>
    <row r="481" spans="1:10" hidden="1">
      <c r="A481" s="1"/>
      <c r="B481" s="3"/>
      <c r="C481" s="3"/>
      <c r="D481" s="3"/>
      <c r="E481" s="3"/>
      <c r="F481" s="3"/>
      <c r="G481" s="3"/>
      <c r="J481" s="1"/>
    </row>
    <row r="482" spans="1:10" hidden="1">
      <c r="A482" s="1"/>
      <c r="B482" s="3"/>
      <c r="C482" s="3"/>
      <c r="D482" s="3"/>
      <c r="E482" s="3"/>
      <c r="F482" s="3"/>
      <c r="G482" s="3"/>
      <c r="J482" s="1"/>
    </row>
    <row r="483" spans="1:10" hidden="1">
      <c r="A483" s="1"/>
      <c r="B483" s="3"/>
      <c r="C483" s="3"/>
      <c r="D483" s="3"/>
      <c r="E483" s="3"/>
      <c r="F483" s="3"/>
      <c r="G483" s="3"/>
      <c r="J483" s="1"/>
    </row>
    <row r="484" spans="1:10" hidden="1">
      <c r="A484" s="1"/>
      <c r="B484" s="3"/>
      <c r="C484" s="3"/>
      <c r="D484" s="3"/>
      <c r="E484" s="3"/>
      <c r="F484" s="3"/>
      <c r="G484" s="3"/>
      <c r="J484" s="1"/>
    </row>
    <row r="485" spans="1:10" hidden="1">
      <c r="A485" s="1"/>
      <c r="B485" s="3"/>
      <c r="C485" s="3"/>
      <c r="D485" s="3"/>
      <c r="E485" s="3"/>
      <c r="F485" s="3"/>
      <c r="G485" s="3"/>
      <c r="J485" s="1"/>
    </row>
    <row r="486" spans="1:10" hidden="1">
      <c r="A486" s="1"/>
      <c r="B486" s="3"/>
      <c r="C486" s="3"/>
      <c r="D486" s="3"/>
      <c r="E486" s="3"/>
      <c r="F486" s="3"/>
      <c r="G486" s="3"/>
      <c r="J486" s="1"/>
    </row>
    <row r="487" spans="1:10" hidden="1">
      <c r="A487" s="1"/>
      <c r="B487" s="3"/>
      <c r="C487" s="3"/>
      <c r="D487" s="3"/>
      <c r="E487" s="3"/>
      <c r="F487" s="3"/>
      <c r="G487" s="3"/>
      <c r="J487" s="1"/>
    </row>
    <row r="488" spans="1:10" hidden="1">
      <c r="A488" s="1"/>
      <c r="B488" s="3"/>
      <c r="C488" s="3"/>
      <c r="D488" s="3"/>
      <c r="E488" s="3"/>
      <c r="F488" s="3"/>
      <c r="G488" s="3"/>
      <c r="J488" s="1"/>
    </row>
    <row r="489" spans="1:10" hidden="1">
      <c r="A489" s="1"/>
      <c r="B489" s="3"/>
      <c r="C489" s="3"/>
      <c r="D489" s="3"/>
      <c r="E489" s="3"/>
      <c r="F489" s="3"/>
      <c r="G489" s="3"/>
      <c r="J489" s="1"/>
    </row>
    <row r="490" spans="1:10" hidden="1">
      <c r="A490" s="1"/>
      <c r="B490" s="3"/>
      <c r="C490" s="3"/>
      <c r="D490" s="3"/>
      <c r="E490" s="3"/>
      <c r="F490" s="3"/>
      <c r="G490" s="3"/>
      <c r="J490" s="1"/>
    </row>
    <row r="491" spans="1:10" hidden="1">
      <c r="A491" s="1"/>
      <c r="B491" s="3"/>
      <c r="C491" s="3"/>
      <c r="D491" s="3"/>
      <c r="E491" s="3"/>
      <c r="F491" s="3"/>
      <c r="G491" s="3"/>
      <c r="J491" s="1"/>
    </row>
    <row r="492" spans="1:10" hidden="1">
      <c r="A492" s="1"/>
      <c r="B492" s="3"/>
      <c r="C492" s="3"/>
      <c r="D492" s="3"/>
      <c r="E492" s="3"/>
      <c r="F492" s="3"/>
      <c r="G492" s="3"/>
      <c r="J492" s="1"/>
    </row>
    <row r="493" spans="1:10" hidden="1">
      <c r="A493" s="1"/>
      <c r="B493" s="3"/>
      <c r="C493" s="3"/>
      <c r="D493" s="3"/>
      <c r="E493" s="3"/>
      <c r="F493" s="3"/>
      <c r="G493" s="3"/>
      <c r="J493" s="1"/>
    </row>
    <row r="494" spans="1:10" hidden="1">
      <c r="A494" s="1"/>
      <c r="B494" s="3"/>
      <c r="C494" s="3"/>
      <c r="D494" s="3"/>
      <c r="E494" s="3"/>
      <c r="F494" s="3"/>
      <c r="G494" s="3"/>
      <c r="J494" s="1"/>
    </row>
    <row r="495" spans="1:10" hidden="1">
      <c r="A495" s="1"/>
      <c r="B495" s="3"/>
      <c r="C495" s="3"/>
      <c r="D495" s="3"/>
      <c r="E495" s="3"/>
      <c r="F495" s="3"/>
      <c r="G495" s="3"/>
      <c r="J495" s="1"/>
    </row>
    <row r="496" spans="1:10" hidden="1">
      <c r="A496" s="1"/>
      <c r="B496" s="3"/>
      <c r="C496" s="3"/>
      <c r="D496" s="3"/>
      <c r="E496" s="3"/>
      <c r="F496" s="3"/>
      <c r="G496" s="3"/>
      <c r="J496" s="1"/>
    </row>
    <row r="497" spans="1:10" hidden="1">
      <c r="A497" s="1"/>
      <c r="B497" s="3"/>
      <c r="C497" s="3"/>
      <c r="D497" s="3"/>
      <c r="E497" s="3"/>
      <c r="F497" s="3"/>
      <c r="G497" s="3"/>
      <c r="J497" s="1"/>
    </row>
    <row r="498" spans="1:10" hidden="1">
      <c r="A498" s="1"/>
      <c r="B498" s="3"/>
      <c r="C498" s="3"/>
      <c r="D498" s="3"/>
      <c r="E498" s="3"/>
      <c r="F498" s="3"/>
      <c r="G498" s="3"/>
      <c r="J498" s="1"/>
    </row>
    <row r="499" spans="1:10" hidden="1">
      <c r="A499" s="1"/>
      <c r="B499" s="3"/>
      <c r="C499" s="3"/>
      <c r="D499" s="3"/>
      <c r="E499" s="3"/>
      <c r="F499" s="3"/>
      <c r="G499" s="3"/>
      <c r="J499" s="1"/>
    </row>
    <row r="500" spans="1:10" hidden="1">
      <c r="A500" s="1"/>
      <c r="B500" s="3"/>
      <c r="C500" s="3"/>
      <c r="D500" s="3"/>
      <c r="E500" s="3"/>
      <c r="F500" s="3"/>
      <c r="G500" s="3"/>
      <c r="J500" s="1"/>
    </row>
    <row r="501" spans="1:10" hidden="1">
      <c r="A501" s="1"/>
      <c r="B501" s="3"/>
      <c r="C501" s="3"/>
      <c r="D501" s="3"/>
      <c r="E501" s="3"/>
      <c r="F501" s="3"/>
      <c r="G501" s="3"/>
      <c r="J501" s="1"/>
    </row>
    <row r="502" spans="1:10" hidden="1">
      <c r="A502" s="1"/>
      <c r="B502" s="3"/>
      <c r="C502" s="3"/>
      <c r="D502" s="3"/>
      <c r="E502" s="3"/>
      <c r="F502" s="3"/>
      <c r="G502" s="3"/>
      <c r="J502" s="1"/>
    </row>
    <row r="503" spans="1:10" hidden="1">
      <c r="A503" s="1"/>
      <c r="B503" s="3"/>
      <c r="C503" s="3"/>
      <c r="D503" s="3"/>
      <c r="E503" s="3"/>
      <c r="F503" s="3"/>
      <c r="G503" s="3"/>
      <c r="J503" s="1"/>
    </row>
    <row r="504" spans="1:10" hidden="1">
      <c r="A504" s="1"/>
      <c r="B504" s="3"/>
      <c r="C504" s="3"/>
      <c r="D504" s="3"/>
      <c r="E504" s="3"/>
      <c r="F504" s="3"/>
      <c r="G504" s="3"/>
      <c r="J504" s="1"/>
    </row>
    <row r="505" spans="1:10" hidden="1">
      <c r="A505" s="1"/>
      <c r="B505" s="3"/>
      <c r="C505" s="3"/>
      <c r="D505" s="3"/>
      <c r="E505" s="3"/>
      <c r="F505" s="3"/>
      <c r="G505" s="3"/>
      <c r="J505" s="1"/>
    </row>
    <row r="506" spans="1:10" hidden="1">
      <c r="A506" s="1"/>
      <c r="B506" s="3"/>
      <c r="C506" s="3"/>
      <c r="D506" s="3"/>
      <c r="E506" s="3"/>
      <c r="F506" s="3"/>
      <c r="G506" s="3"/>
      <c r="J506" s="1"/>
    </row>
    <row r="507" spans="1:10" hidden="1">
      <c r="A507" s="1"/>
      <c r="B507" s="3"/>
      <c r="C507" s="3"/>
      <c r="D507" s="3"/>
      <c r="E507" s="3"/>
      <c r="F507" s="3"/>
      <c r="G507" s="3"/>
      <c r="J507" s="1"/>
    </row>
    <row r="508" spans="1:10" hidden="1">
      <c r="A508" s="1"/>
      <c r="B508" s="3"/>
      <c r="C508" s="3"/>
      <c r="D508" s="3"/>
      <c r="E508" s="3"/>
      <c r="F508" s="3"/>
      <c r="G508" s="3"/>
      <c r="J508" s="1"/>
    </row>
    <row r="509" spans="1:10" hidden="1">
      <c r="A509" s="1"/>
      <c r="B509" s="3"/>
      <c r="C509" s="3"/>
      <c r="D509" s="3"/>
      <c r="E509" s="3"/>
      <c r="F509" s="3"/>
      <c r="G509" s="3"/>
      <c r="J509" s="1"/>
    </row>
    <row r="510" spans="1:10" hidden="1">
      <c r="A510" s="1"/>
      <c r="B510" s="3"/>
      <c r="C510" s="3"/>
      <c r="D510" s="3"/>
      <c r="E510" s="3"/>
      <c r="F510" s="3"/>
      <c r="G510" s="3"/>
      <c r="J510" s="1"/>
    </row>
    <row r="511" spans="1:10" hidden="1">
      <c r="A511" s="1"/>
      <c r="B511" s="3"/>
      <c r="C511" s="3"/>
      <c r="D511" s="3"/>
      <c r="E511" s="3"/>
      <c r="F511" s="3"/>
      <c r="G511" s="3"/>
      <c r="J511" s="1"/>
    </row>
    <row r="512" spans="1:10" hidden="1">
      <c r="A512" s="1"/>
      <c r="B512" s="3"/>
      <c r="C512" s="3"/>
      <c r="D512" s="3"/>
      <c r="E512" s="3"/>
      <c r="F512" s="3"/>
      <c r="G512" s="3"/>
      <c r="J512" s="1"/>
    </row>
    <row r="513" spans="1:10" hidden="1">
      <c r="A513" s="1"/>
      <c r="B513" s="3"/>
      <c r="C513" s="3"/>
      <c r="D513" s="3"/>
      <c r="E513" s="3"/>
      <c r="F513" s="3"/>
      <c r="G513" s="3"/>
      <c r="J513" s="1"/>
    </row>
    <row r="514" spans="1:10" hidden="1">
      <c r="A514" s="1"/>
      <c r="B514" s="3"/>
      <c r="C514" s="3"/>
      <c r="D514" s="3"/>
      <c r="E514" s="3"/>
      <c r="F514" s="3"/>
      <c r="G514" s="3"/>
      <c r="J514" s="1"/>
    </row>
    <row r="515" spans="1:10" hidden="1">
      <c r="A515" s="1"/>
      <c r="B515" s="3"/>
      <c r="C515" s="3"/>
      <c r="D515" s="3"/>
      <c r="E515" s="3"/>
      <c r="F515" s="3"/>
      <c r="G515" s="3"/>
      <c r="J515" s="1"/>
    </row>
    <row r="516" spans="1:10" hidden="1">
      <c r="A516" s="1"/>
      <c r="B516" s="3"/>
      <c r="C516" s="3"/>
      <c r="D516" s="3"/>
      <c r="E516" s="3"/>
      <c r="F516" s="3"/>
      <c r="G516" s="3"/>
      <c r="J516" s="1"/>
    </row>
    <row r="517" spans="1:10" hidden="1">
      <c r="A517" s="1"/>
      <c r="B517" s="3"/>
      <c r="C517" s="3"/>
      <c r="D517" s="3"/>
      <c r="E517" s="3"/>
      <c r="F517" s="3"/>
      <c r="G517" s="3"/>
      <c r="J517" s="1"/>
    </row>
    <row r="518" spans="1:10" hidden="1">
      <c r="A518" s="1"/>
      <c r="B518" s="3"/>
      <c r="C518" s="3"/>
      <c r="D518" s="3"/>
      <c r="E518" s="3"/>
      <c r="F518" s="3"/>
      <c r="G518" s="3"/>
      <c r="J518" s="1"/>
    </row>
    <row r="519" spans="1:10" hidden="1">
      <c r="A519" s="1"/>
      <c r="B519" s="3"/>
      <c r="C519" s="3"/>
      <c r="D519" s="3"/>
      <c r="E519" s="3"/>
      <c r="F519" s="3"/>
      <c r="G519" s="3"/>
      <c r="J519" s="1"/>
    </row>
    <row r="520" spans="1:10" hidden="1">
      <c r="A520" s="1"/>
      <c r="B520" s="3"/>
      <c r="C520" s="3"/>
      <c r="D520" s="3"/>
      <c r="E520" s="3"/>
      <c r="F520" s="3"/>
      <c r="G520" s="3"/>
      <c r="J520" s="1"/>
    </row>
    <row r="521" spans="1:10" hidden="1">
      <c r="A521" s="1"/>
      <c r="B521" s="3"/>
      <c r="C521" s="3"/>
      <c r="D521" s="3"/>
      <c r="E521" s="3"/>
      <c r="F521" s="3"/>
      <c r="G521" s="3"/>
      <c r="J521" s="1"/>
    </row>
    <row r="522" spans="1:10" hidden="1">
      <c r="A522" s="1"/>
      <c r="B522" s="3"/>
      <c r="C522" s="3"/>
      <c r="D522" s="3"/>
      <c r="E522" s="3"/>
      <c r="F522" s="3"/>
      <c r="G522" s="3"/>
      <c r="J522" s="1"/>
    </row>
    <row r="523" spans="1:10" hidden="1">
      <c r="A523" s="1"/>
      <c r="B523" s="3"/>
      <c r="C523" s="3"/>
      <c r="D523" s="3"/>
      <c r="E523" s="3"/>
      <c r="F523" s="3"/>
      <c r="G523" s="3"/>
      <c r="J523" s="1"/>
    </row>
    <row r="524" spans="1:10" hidden="1">
      <c r="A524" s="1"/>
      <c r="B524" s="3"/>
      <c r="C524" s="3"/>
      <c r="D524" s="3"/>
      <c r="E524" s="3"/>
      <c r="F524" s="3"/>
      <c r="G524" s="3"/>
      <c r="J524" s="1"/>
    </row>
    <row r="525" spans="1:10" hidden="1">
      <c r="A525" s="1"/>
      <c r="B525" s="3"/>
      <c r="C525" s="3"/>
      <c r="D525" s="3"/>
      <c r="E525" s="3"/>
      <c r="F525" s="3"/>
      <c r="G525" s="3"/>
      <c r="J525" s="1"/>
    </row>
    <row r="526" spans="1:10" hidden="1">
      <c r="A526" s="1"/>
      <c r="B526" s="3"/>
      <c r="C526" s="3"/>
      <c r="D526" s="3"/>
      <c r="E526" s="3"/>
      <c r="F526" s="3"/>
      <c r="G526" s="3"/>
      <c r="J526" s="1"/>
    </row>
    <row r="527" spans="1:10" hidden="1">
      <c r="A527" s="1"/>
      <c r="B527" s="3"/>
      <c r="C527" s="3"/>
      <c r="D527" s="3"/>
      <c r="E527" s="3"/>
      <c r="F527" s="3"/>
      <c r="G527" s="3"/>
      <c r="J527" s="1"/>
    </row>
    <row r="528" spans="1:10" hidden="1">
      <c r="A528" s="1"/>
      <c r="B528" s="3"/>
      <c r="C528" s="3"/>
      <c r="D528" s="3"/>
      <c r="E528" s="3"/>
      <c r="F528" s="3"/>
      <c r="G528" s="3"/>
      <c r="J528" s="1"/>
    </row>
    <row r="529" spans="1:10" hidden="1">
      <c r="A529" s="1"/>
      <c r="B529" s="3"/>
      <c r="C529" s="3"/>
      <c r="D529" s="3"/>
      <c r="E529" s="3"/>
      <c r="F529" s="3"/>
      <c r="G529" s="3"/>
      <c r="J529" s="1"/>
    </row>
    <row r="530" spans="1:10" hidden="1">
      <c r="A530" s="1"/>
      <c r="B530" s="3"/>
      <c r="C530" s="3"/>
      <c r="D530" s="3"/>
      <c r="E530" s="3"/>
      <c r="F530" s="3"/>
      <c r="G530" s="3"/>
      <c r="J530" s="1"/>
    </row>
    <row r="531" spans="1:10" hidden="1">
      <c r="A531" s="1"/>
      <c r="B531" s="3"/>
      <c r="C531" s="3"/>
      <c r="D531" s="3"/>
      <c r="E531" s="3"/>
      <c r="F531" s="3"/>
      <c r="G531" s="3"/>
      <c r="J531" s="1"/>
    </row>
    <row r="532" spans="1:10" hidden="1">
      <c r="A532" s="1"/>
      <c r="B532" s="3"/>
      <c r="C532" s="3"/>
      <c r="D532" s="3"/>
      <c r="E532" s="3"/>
      <c r="F532" s="3"/>
      <c r="G532" s="3"/>
      <c r="J532" s="1"/>
    </row>
    <row r="533" spans="1:10" hidden="1">
      <c r="A533" s="1"/>
      <c r="B533" s="3"/>
      <c r="C533" s="3"/>
      <c r="D533" s="3"/>
      <c r="E533" s="3"/>
      <c r="F533" s="3"/>
      <c r="G533" s="3"/>
      <c r="J533" s="1"/>
    </row>
    <row r="534" spans="1:10" hidden="1">
      <c r="A534" s="1"/>
      <c r="B534" s="3"/>
      <c r="C534" s="3"/>
      <c r="D534" s="3"/>
      <c r="E534" s="3"/>
      <c r="F534" s="3"/>
      <c r="G534" s="3"/>
      <c r="J534" s="1"/>
    </row>
    <row r="535" spans="1:10" hidden="1">
      <c r="A535" s="1"/>
      <c r="B535" s="3"/>
      <c r="C535" s="3"/>
      <c r="D535" s="3"/>
      <c r="E535" s="3"/>
      <c r="F535" s="3"/>
      <c r="G535" s="3"/>
      <c r="J535" s="1"/>
    </row>
    <row r="536" spans="1:10" hidden="1">
      <c r="A536" s="1"/>
      <c r="B536" s="3"/>
      <c r="C536" s="3"/>
      <c r="D536" s="3"/>
      <c r="E536" s="3"/>
      <c r="F536" s="3"/>
      <c r="G536" s="3"/>
      <c r="J536" s="1"/>
    </row>
    <row r="537" spans="1:10" hidden="1">
      <c r="A537" s="1"/>
      <c r="B537" s="3"/>
      <c r="C537" s="3"/>
      <c r="D537" s="3"/>
      <c r="E537" s="3"/>
      <c r="F537" s="3"/>
      <c r="G537" s="3"/>
      <c r="J537" s="1"/>
    </row>
    <row r="538" spans="1:10" hidden="1">
      <c r="A538" s="1"/>
      <c r="B538" s="3"/>
      <c r="C538" s="3"/>
      <c r="D538" s="3"/>
      <c r="E538" s="3"/>
      <c r="F538" s="3"/>
      <c r="G538" s="3"/>
      <c r="J538" s="1"/>
    </row>
    <row r="539" spans="1:10" hidden="1">
      <c r="A539" s="1"/>
      <c r="B539" s="3"/>
      <c r="C539" s="3"/>
      <c r="D539" s="3"/>
      <c r="E539" s="3"/>
      <c r="F539" s="3"/>
      <c r="G539" s="3"/>
      <c r="J539" s="1"/>
    </row>
    <row r="540" spans="1:10" hidden="1">
      <c r="A540" s="1"/>
      <c r="B540" s="3"/>
      <c r="C540" s="3"/>
      <c r="D540" s="3"/>
      <c r="E540" s="3"/>
      <c r="F540" s="3"/>
      <c r="G540" s="3"/>
      <c r="J540" s="1"/>
    </row>
    <row r="541" spans="1:10" hidden="1">
      <c r="A541" s="1"/>
      <c r="B541" s="3"/>
      <c r="C541" s="3"/>
      <c r="D541" s="3"/>
      <c r="E541" s="3"/>
      <c r="F541" s="3"/>
      <c r="G541" s="3"/>
      <c r="J541" s="1"/>
    </row>
    <row r="542" spans="1:10" hidden="1">
      <c r="A542" s="1"/>
      <c r="B542" s="3"/>
      <c r="C542" s="3"/>
      <c r="D542" s="3"/>
      <c r="E542" s="3"/>
      <c r="F542" s="3"/>
      <c r="G542" s="3"/>
      <c r="J542" s="1"/>
    </row>
    <row r="543" spans="1:10" hidden="1">
      <c r="A543" s="1"/>
      <c r="B543" s="3"/>
      <c r="C543" s="3"/>
      <c r="D543" s="3"/>
      <c r="E543" s="3"/>
      <c r="F543" s="3"/>
      <c r="G543" s="3"/>
      <c r="J543" s="1"/>
    </row>
    <row r="544" spans="1:10" hidden="1">
      <c r="A544" s="1"/>
      <c r="B544" s="3"/>
      <c r="C544" s="3"/>
      <c r="D544" s="3"/>
      <c r="E544" s="3"/>
      <c r="F544" s="3"/>
      <c r="G544" s="3"/>
      <c r="J544" s="1"/>
    </row>
    <row r="545" spans="1:10" hidden="1">
      <c r="A545" s="1"/>
      <c r="B545" s="3"/>
      <c r="C545" s="3"/>
      <c r="D545" s="3"/>
      <c r="E545" s="3"/>
      <c r="F545" s="3"/>
      <c r="G545" s="3"/>
      <c r="J545" s="1"/>
    </row>
    <row r="546" spans="1:10" hidden="1">
      <c r="A546" s="1"/>
      <c r="B546" s="3"/>
      <c r="C546" s="3"/>
      <c r="D546" s="3"/>
      <c r="E546" s="3"/>
      <c r="F546" s="3"/>
      <c r="G546" s="3"/>
      <c r="J546" s="1"/>
    </row>
    <row r="547" spans="1:10" hidden="1">
      <c r="A547" s="1"/>
      <c r="B547" s="3"/>
      <c r="C547" s="3"/>
      <c r="D547" s="3"/>
      <c r="E547" s="3"/>
      <c r="F547" s="3"/>
      <c r="G547" s="3"/>
      <c r="J547" s="1"/>
    </row>
    <row r="548" spans="1:10" hidden="1">
      <c r="A548" s="1"/>
      <c r="B548" s="3"/>
      <c r="C548" s="3"/>
      <c r="D548" s="3"/>
      <c r="E548" s="3"/>
      <c r="F548" s="3"/>
      <c r="G548" s="3"/>
      <c r="J548" s="1"/>
    </row>
    <row r="549" spans="1:10" hidden="1">
      <c r="A549" s="1"/>
      <c r="B549" s="3"/>
      <c r="C549" s="3"/>
      <c r="D549" s="3"/>
      <c r="E549" s="3"/>
      <c r="F549" s="3"/>
      <c r="G549" s="3"/>
      <c r="J549" s="1"/>
    </row>
    <row r="550" spans="1:10" hidden="1">
      <c r="A550" s="1"/>
      <c r="B550" s="3"/>
      <c r="C550" s="3"/>
      <c r="D550" s="3"/>
      <c r="E550" s="3"/>
      <c r="F550" s="3"/>
      <c r="G550" s="3"/>
      <c r="J550" s="1"/>
    </row>
    <row r="551" spans="1:10" hidden="1">
      <c r="A551" s="1"/>
      <c r="B551" s="3"/>
      <c r="C551" s="3"/>
      <c r="D551" s="3"/>
      <c r="E551" s="3"/>
      <c r="F551" s="3"/>
      <c r="G551" s="3"/>
      <c r="J551" s="1"/>
    </row>
    <row r="552" spans="1:10" hidden="1">
      <c r="A552" s="1"/>
      <c r="B552" s="3"/>
      <c r="C552" s="3"/>
      <c r="D552" s="3"/>
      <c r="E552" s="3"/>
      <c r="F552" s="3"/>
      <c r="G552" s="3"/>
      <c r="J552" s="1"/>
    </row>
    <row r="553" spans="1:10" hidden="1">
      <c r="A553" s="1"/>
      <c r="B553" s="3"/>
      <c r="C553" s="3"/>
      <c r="D553" s="3"/>
      <c r="E553" s="3"/>
      <c r="F553" s="3"/>
      <c r="G553" s="3"/>
      <c r="J553" s="1"/>
    </row>
    <row r="554" spans="1:10" hidden="1">
      <c r="A554" s="1"/>
      <c r="B554" s="3"/>
      <c r="C554" s="3"/>
      <c r="D554" s="3"/>
      <c r="E554" s="3"/>
      <c r="F554" s="3"/>
      <c r="G554" s="3"/>
      <c r="J554" s="1"/>
    </row>
    <row r="555" spans="1:10" hidden="1">
      <c r="A555" s="1"/>
      <c r="B555" s="3"/>
      <c r="C555" s="3"/>
      <c r="D555" s="3"/>
      <c r="E555" s="3"/>
      <c r="F555" s="3"/>
      <c r="G555" s="3"/>
      <c r="J555" s="1"/>
    </row>
    <row r="556" spans="1:10" hidden="1">
      <c r="A556" s="1"/>
      <c r="B556" s="3"/>
      <c r="C556" s="3"/>
      <c r="D556" s="3"/>
      <c r="E556" s="3"/>
      <c r="F556" s="3"/>
      <c r="G556" s="3"/>
      <c r="J556" s="1"/>
    </row>
    <row r="557" spans="1:10" hidden="1">
      <c r="A557" s="1"/>
      <c r="B557" s="3"/>
      <c r="C557" s="3"/>
      <c r="D557" s="3"/>
      <c r="E557" s="3"/>
      <c r="F557" s="3"/>
      <c r="G557" s="3"/>
      <c r="J557" s="1"/>
    </row>
    <row r="558" spans="1:10" hidden="1">
      <c r="A558" s="1"/>
      <c r="B558" s="3"/>
      <c r="C558" s="3"/>
      <c r="D558" s="3"/>
      <c r="E558" s="3"/>
      <c r="F558" s="3"/>
      <c r="G558" s="3"/>
      <c r="J558" s="1"/>
    </row>
    <row r="559" spans="1:10" hidden="1">
      <c r="A559" s="1"/>
      <c r="B559" s="3"/>
      <c r="C559" s="3"/>
      <c r="D559" s="3"/>
      <c r="E559" s="3"/>
      <c r="F559" s="3"/>
      <c r="G559" s="3"/>
      <c r="J559" s="1"/>
    </row>
    <row r="560" spans="1:10" hidden="1">
      <c r="A560" s="1"/>
      <c r="B560" s="3"/>
      <c r="C560" s="3"/>
      <c r="D560" s="3"/>
      <c r="E560" s="3"/>
      <c r="F560" s="3"/>
      <c r="G560" s="3"/>
      <c r="J560" s="1"/>
    </row>
    <row r="561" spans="1:10" hidden="1">
      <c r="A561" s="1"/>
      <c r="B561" s="3"/>
      <c r="C561" s="3"/>
      <c r="D561" s="3"/>
      <c r="E561" s="3"/>
      <c r="F561" s="3"/>
      <c r="G561" s="3"/>
      <c r="J561" s="1"/>
    </row>
    <row r="562" spans="1:10" hidden="1">
      <c r="A562" s="1"/>
      <c r="B562" s="3"/>
      <c r="C562" s="3"/>
      <c r="D562" s="3"/>
      <c r="E562" s="3"/>
      <c r="F562" s="3"/>
      <c r="G562" s="3"/>
      <c r="J562" s="1"/>
    </row>
    <row r="563" spans="1:10" hidden="1">
      <c r="A563" s="1"/>
      <c r="B563" s="3"/>
      <c r="C563" s="3"/>
      <c r="D563" s="3"/>
      <c r="E563" s="3"/>
      <c r="F563" s="3"/>
      <c r="G563" s="3"/>
      <c r="J563" s="1"/>
    </row>
    <row r="564" spans="1:10" hidden="1">
      <c r="A564" s="1"/>
      <c r="B564" s="3"/>
      <c r="C564" s="3"/>
      <c r="D564" s="3"/>
      <c r="E564" s="3"/>
      <c r="F564" s="3"/>
      <c r="G564" s="3"/>
      <c r="J564" s="1"/>
    </row>
    <row r="565" spans="1:10" hidden="1">
      <c r="A565" s="1"/>
      <c r="B565" s="3"/>
      <c r="C565" s="3"/>
      <c r="D565" s="3"/>
      <c r="E565" s="3"/>
      <c r="F565" s="3"/>
      <c r="G565" s="3"/>
      <c r="J565" s="1"/>
    </row>
    <row r="566" spans="1:10" hidden="1">
      <c r="A566" s="1"/>
      <c r="B566" s="3"/>
      <c r="C566" s="3"/>
      <c r="D566" s="3"/>
      <c r="E566" s="3"/>
      <c r="F566" s="3"/>
      <c r="G566" s="3"/>
      <c r="J566" s="1"/>
    </row>
    <row r="567" spans="1:10" hidden="1">
      <c r="A567" s="1"/>
      <c r="B567" s="3"/>
      <c r="C567" s="3"/>
      <c r="D567" s="3"/>
      <c r="E567" s="3"/>
      <c r="F567" s="3"/>
      <c r="G567" s="3"/>
      <c r="J567" s="1"/>
    </row>
    <row r="568" spans="1:10" hidden="1">
      <c r="A568" s="1"/>
      <c r="B568" s="3"/>
      <c r="C568" s="3"/>
      <c r="D568" s="3"/>
      <c r="E568" s="3"/>
      <c r="F568" s="3"/>
      <c r="G568" s="3"/>
      <c r="J568" s="1"/>
    </row>
    <row r="569" spans="1:10" hidden="1">
      <c r="A569" s="1"/>
      <c r="B569" s="3"/>
      <c r="C569" s="3"/>
      <c r="D569" s="3"/>
      <c r="E569" s="3"/>
      <c r="F569" s="3"/>
      <c r="G569" s="3"/>
      <c r="J569" s="1"/>
    </row>
    <row r="570" spans="1:10" hidden="1">
      <c r="A570" s="1"/>
      <c r="B570" s="3"/>
      <c r="C570" s="3"/>
      <c r="D570" s="3"/>
      <c r="E570" s="3"/>
      <c r="F570" s="3"/>
      <c r="G570" s="3"/>
      <c r="J570" s="1"/>
    </row>
    <row r="571" spans="1:10" hidden="1">
      <c r="A571" s="1"/>
      <c r="B571" s="3"/>
      <c r="C571" s="3"/>
      <c r="D571" s="3"/>
      <c r="E571" s="3"/>
      <c r="F571" s="3"/>
      <c r="G571" s="3"/>
      <c r="J571" s="1"/>
    </row>
    <row r="572" spans="1:10" hidden="1">
      <c r="A572" s="1"/>
      <c r="B572" s="3"/>
      <c r="C572" s="3"/>
      <c r="D572" s="3"/>
      <c r="E572" s="3"/>
      <c r="F572" s="3"/>
      <c r="G572" s="3"/>
      <c r="J572" s="1"/>
    </row>
    <row r="573" spans="1:10" hidden="1">
      <c r="A573" s="1"/>
      <c r="B573" s="3"/>
      <c r="C573" s="3"/>
      <c r="D573" s="3"/>
      <c r="E573" s="3"/>
      <c r="F573" s="3"/>
      <c r="G573" s="3"/>
      <c r="J573" s="1"/>
    </row>
    <row r="574" spans="1:10" hidden="1">
      <c r="A574" s="1"/>
      <c r="B574" s="3"/>
      <c r="C574" s="3"/>
      <c r="D574" s="3"/>
      <c r="E574" s="3"/>
      <c r="F574" s="3"/>
      <c r="G574" s="3"/>
      <c r="J574" s="1"/>
    </row>
    <row r="575" spans="1:10" hidden="1">
      <c r="A575" s="1"/>
      <c r="B575" s="3"/>
      <c r="C575" s="3"/>
      <c r="D575" s="3"/>
      <c r="E575" s="3"/>
      <c r="F575" s="3"/>
      <c r="G575" s="3"/>
      <c r="J575" s="1"/>
    </row>
    <row r="576" spans="1:10" hidden="1">
      <c r="A576" s="1"/>
      <c r="B576" s="3"/>
      <c r="C576" s="3"/>
      <c r="D576" s="3"/>
      <c r="E576" s="3"/>
      <c r="F576" s="3"/>
      <c r="G576" s="3"/>
      <c r="J576" s="1"/>
    </row>
    <row r="577" spans="1:10" hidden="1">
      <c r="A577" s="1"/>
      <c r="B577" s="3"/>
      <c r="C577" s="3"/>
      <c r="D577" s="3"/>
      <c r="E577" s="3"/>
      <c r="F577" s="3"/>
      <c r="G577" s="3"/>
      <c r="J577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1.71093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154</v>
      </c>
      <c r="B1" s="36" t="s" vm="1">
        <v>231</v>
      </c>
    </row>
    <row r="2" spans="1:34">
      <c r="A2" s="36" t="s">
        <v>153</v>
      </c>
      <c r="B2" s="36" t="s">
        <v>232</v>
      </c>
    </row>
    <row r="3" spans="1:34">
      <c r="A3" s="36" t="s">
        <v>155</v>
      </c>
      <c r="B3" s="36" t="s">
        <v>233</v>
      </c>
      <c r="D3" s="2"/>
    </row>
    <row r="4" spans="1:34">
      <c r="A4" s="36" t="s">
        <v>156</v>
      </c>
      <c r="B4" s="36" t="s">
        <v>234</v>
      </c>
    </row>
    <row r="5" spans="1:34" ht="18.75">
      <c r="A5" s="157" t="s">
        <v>105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/>
    </row>
    <row r="6" spans="1:34" s="3" customFormat="1">
      <c r="A6" s="37" t="s">
        <v>124</v>
      </c>
      <c r="B6" s="38" t="s">
        <v>50</v>
      </c>
      <c r="C6" s="39" t="s">
        <v>57</v>
      </c>
      <c r="D6" s="38" t="s">
        <v>14</v>
      </c>
      <c r="E6" s="38" t="s">
        <v>74</v>
      </c>
      <c r="F6" s="38" t="s">
        <v>112</v>
      </c>
      <c r="G6" s="38" t="s">
        <v>17</v>
      </c>
      <c r="H6" s="38" t="s">
        <v>111</v>
      </c>
      <c r="I6" s="38" t="s">
        <v>16</v>
      </c>
      <c r="J6" s="38" t="s">
        <v>18</v>
      </c>
      <c r="K6" s="38" t="s">
        <v>206</v>
      </c>
      <c r="L6" s="38" t="s">
        <v>205</v>
      </c>
      <c r="M6" s="38" t="s">
        <v>68</v>
      </c>
      <c r="N6" s="38" t="s">
        <v>65</v>
      </c>
      <c r="O6" s="38" t="s">
        <v>157</v>
      </c>
      <c r="P6" s="40" t="s">
        <v>159</v>
      </c>
    </row>
    <row r="7" spans="1:34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26" t="s">
        <v>21</v>
      </c>
      <c r="G7" s="26" t="s">
        <v>20</v>
      </c>
      <c r="H7" s="122" t="s">
        <v>4666</v>
      </c>
      <c r="I7" s="26" t="s">
        <v>19</v>
      </c>
      <c r="J7" s="26" t="s">
        <v>19</v>
      </c>
      <c r="K7" s="26" t="s">
        <v>213</v>
      </c>
      <c r="L7" s="122" t="s">
        <v>4666</v>
      </c>
      <c r="M7" s="26" t="s">
        <v>209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121</v>
      </c>
    </row>
    <row r="9" spans="1:34" s="4" customFormat="1" ht="20.25">
      <c r="A9" s="85" t="s">
        <v>4351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126" t="s">
        <v>4666</v>
      </c>
      <c r="I9" s="126" t="s">
        <v>4666</v>
      </c>
      <c r="J9" s="126" t="s">
        <v>4666</v>
      </c>
      <c r="K9" s="126" t="s">
        <v>4666</v>
      </c>
      <c r="L9" s="126" t="s">
        <v>4666</v>
      </c>
      <c r="M9" s="86">
        <v>0</v>
      </c>
      <c r="N9" s="126" t="s">
        <v>4666</v>
      </c>
      <c r="O9" s="87">
        <v>0</v>
      </c>
      <c r="P9" s="87">
        <v>0</v>
      </c>
      <c r="AH9" s="1"/>
    </row>
    <row r="10" spans="1:34">
      <c r="A10" s="83" t="s">
        <v>221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126" t="s">
        <v>4666</v>
      </c>
      <c r="I10" s="126" t="s">
        <v>4666</v>
      </c>
      <c r="J10" s="126" t="s">
        <v>4666</v>
      </c>
      <c r="K10" s="126" t="s">
        <v>4666</v>
      </c>
      <c r="L10" s="126" t="s">
        <v>4666</v>
      </c>
      <c r="M10" s="126" t="s">
        <v>4666</v>
      </c>
      <c r="N10" s="126" t="s">
        <v>4666</v>
      </c>
      <c r="O10" s="126" t="s">
        <v>4666</v>
      </c>
      <c r="P10" s="126" t="s">
        <v>4666</v>
      </c>
    </row>
    <row r="11" spans="1:34">
      <c r="A11" s="83" t="s">
        <v>120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126" t="s">
        <v>4666</v>
      </c>
      <c r="H11" s="126" t="s">
        <v>4666</v>
      </c>
      <c r="I11" s="126" t="s">
        <v>4666</v>
      </c>
      <c r="J11" s="126" t="s">
        <v>4666</v>
      </c>
      <c r="K11" s="126" t="s">
        <v>4666</v>
      </c>
      <c r="L11" s="126" t="s">
        <v>4666</v>
      </c>
      <c r="M11" s="126" t="s">
        <v>4666</v>
      </c>
      <c r="N11" s="126" t="s">
        <v>4666</v>
      </c>
      <c r="O11" s="126" t="s">
        <v>4666</v>
      </c>
      <c r="P11" s="126" t="s">
        <v>4666</v>
      </c>
    </row>
    <row r="12" spans="1:34">
      <c r="A12" s="83" t="s">
        <v>204</v>
      </c>
      <c r="B12" s="126" t="s">
        <v>4666</v>
      </c>
      <c r="C12" s="126" t="s">
        <v>4666</v>
      </c>
      <c r="D12" s="126" t="s">
        <v>4666</v>
      </c>
      <c r="E12" s="126" t="s">
        <v>4666</v>
      </c>
      <c r="F12" s="126" t="s">
        <v>4666</v>
      </c>
      <c r="G12" s="126" t="s">
        <v>4666</v>
      </c>
      <c r="H12" s="126" t="s">
        <v>4666</v>
      </c>
      <c r="I12" s="126" t="s">
        <v>4666</v>
      </c>
      <c r="J12" s="126" t="s">
        <v>4666</v>
      </c>
      <c r="K12" s="126" t="s">
        <v>4666</v>
      </c>
      <c r="L12" s="126" t="s">
        <v>4666</v>
      </c>
      <c r="M12" s="126" t="s">
        <v>4666</v>
      </c>
      <c r="N12" s="126" t="s">
        <v>4666</v>
      </c>
      <c r="O12" s="126" t="s">
        <v>4666</v>
      </c>
      <c r="P12" s="126" t="s">
        <v>4666</v>
      </c>
    </row>
    <row r="13" spans="1:34">
      <c r="A13" s="83" t="s">
        <v>212</v>
      </c>
      <c r="B13" s="126" t="s">
        <v>4666</v>
      </c>
      <c r="C13" s="126" t="s">
        <v>4666</v>
      </c>
      <c r="D13" s="126" t="s">
        <v>4666</v>
      </c>
      <c r="E13" s="126" t="s">
        <v>4666</v>
      </c>
      <c r="F13" s="126" t="s">
        <v>4666</v>
      </c>
      <c r="G13" s="126" t="s">
        <v>4666</v>
      </c>
      <c r="H13" s="126" t="s">
        <v>4666</v>
      </c>
      <c r="I13" s="126" t="s">
        <v>4666</v>
      </c>
      <c r="J13" s="126" t="s">
        <v>4666</v>
      </c>
      <c r="K13" s="126" t="s">
        <v>4666</v>
      </c>
      <c r="L13" s="126" t="s">
        <v>4666</v>
      </c>
      <c r="M13" s="126" t="s">
        <v>4666</v>
      </c>
      <c r="N13" s="126" t="s">
        <v>4666</v>
      </c>
      <c r="O13" s="126" t="s">
        <v>4666</v>
      </c>
      <c r="P13" s="126" t="s">
        <v>4666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41.710937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7.28515625" style="1" bestFit="1" customWidth="1"/>
    <col min="11" max="11" width="9.5703125" style="1" customWidth="1"/>
    <col min="12" max="12" width="14.28515625" style="1" bestFit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154</v>
      </c>
      <c r="B1" s="36" t="s" vm="1">
        <v>231</v>
      </c>
    </row>
    <row r="2" spans="1:15">
      <c r="A2" s="36" t="s">
        <v>153</v>
      </c>
      <c r="B2" s="36" t="s">
        <v>232</v>
      </c>
    </row>
    <row r="3" spans="1:15">
      <c r="A3" s="36" t="s">
        <v>155</v>
      </c>
      <c r="B3" s="36" t="s">
        <v>233</v>
      </c>
    </row>
    <row r="4" spans="1:15">
      <c r="A4" s="36" t="s">
        <v>156</v>
      </c>
      <c r="B4" s="36" t="s">
        <v>234</v>
      </c>
    </row>
    <row r="5" spans="1:15" ht="18.75">
      <c r="A5" s="157" t="s">
        <v>97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9"/>
    </row>
    <row r="6" spans="1:15" s="3" customFormat="1">
      <c r="A6" s="37" t="s">
        <v>124</v>
      </c>
      <c r="B6" s="38" t="s">
        <v>50</v>
      </c>
      <c r="C6" s="38" t="s">
        <v>14</v>
      </c>
      <c r="D6" s="38" t="s">
        <v>74</v>
      </c>
      <c r="E6" s="38" t="s">
        <v>112</v>
      </c>
      <c r="F6" s="38" t="s">
        <v>17</v>
      </c>
      <c r="G6" s="38" t="s">
        <v>111</v>
      </c>
      <c r="H6" s="38" t="s">
        <v>16</v>
      </c>
      <c r="I6" s="38" t="s">
        <v>18</v>
      </c>
      <c r="J6" s="38" t="s">
        <v>206</v>
      </c>
      <c r="K6" s="38" t="s">
        <v>205</v>
      </c>
      <c r="L6" s="38" t="s">
        <v>119</v>
      </c>
      <c r="M6" s="38" t="s">
        <v>65</v>
      </c>
      <c r="N6" s="38" t="s">
        <v>157</v>
      </c>
      <c r="O6" s="40" t="s">
        <v>159</v>
      </c>
    </row>
    <row r="7" spans="1:15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26" t="s">
        <v>21</v>
      </c>
      <c r="F7" s="26" t="s">
        <v>20</v>
      </c>
      <c r="G7" s="122" t="s">
        <v>4666</v>
      </c>
      <c r="H7" s="26" t="s">
        <v>19</v>
      </c>
      <c r="I7" s="26" t="s">
        <v>19</v>
      </c>
      <c r="J7" s="26" t="s">
        <v>213</v>
      </c>
      <c r="K7" s="122" t="s">
        <v>4666</v>
      </c>
      <c r="L7" s="26" t="s">
        <v>209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9" t="s">
        <v>28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61">
        <v>6.0513024544369234</v>
      </c>
      <c r="G9" s="124" t="s">
        <v>4666</v>
      </c>
      <c r="H9" s="124" t="s">
        <v>4666</v>
      </c>
      <c r="I9" s="60">
        <v>4.8786079844163215E-2</v>
      </c>
      <c r="J9" s="124" t="s">
        <v>4666</v>
      </c>
      <c r="K9" s="124" t="s">
        <v>4666</v>
      </c>
      <c r="L9" s="61">
        <f>L10</f>
        <v>34581357.112815388</v>
      </c>
      <c r="M9" s="124" t="s">
        <v>4666</v>
      </c>
      <c r="N9" s="62">
        <f>IFERROR(L9/$L$9,0)</f>
        <v>1</v>
      </c>
      <c r="O9" s="62">
        <f>L9/'[5]סכום נכסי הקרן'!$C$42</f>
        <v>0.55181552234353581</v>
      </c>
    </row>
    <row r="10" spans="1:15" s="4" customFormat="1" ht="20.25">
      <c r="A10" s="63" t="s">
        <v>198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66">
        <v>6.0513024544369189</v>
      </c>
      <c r="G10" s="125" t="s">
        <v>4666</v>
      </c>
      <c r="H10" s="125" t="s">
        <v>4666</v>
      </c>
      <c r="I10" s="65">
        <v>4.8786079844163194E-2</v>
      </c>
      <c r="J10" s="125" t="s">
        <v>4666</v>
      </c>
      <c r="K10" s="125" t="s">
        <v>4666</v>
      </c>
      <c r="L10" s="66">
        <f>L11+L20</f>
        <v>34581357.112815388</v>
      </c>
      <c r="M10" s="125" t="s">
        <v>4666</v>
      </c>
      <c r="N10" s="67">
        <f t="shared" ref="N10:N11" si="0">IFERROR(L10/$L$9,0)</f>
        <v>1</v>
      </c>
      <c r="O10" s="67">
        <f>L10/'[5]סכום נכסי הקרן'!$C$42</f>
        <v>0.55181552234353581</v>
      </c>
    </row>
    <row r="11" spans="1:15" s="4" customFormat="1" ht="20.25">
      <c r="A11" s="88" t="s">
        <v>4357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66">
        <v>4.5142775911522932</v>
      </c>
      <c r="G11" s="125" t="s">
        <v>4666</v>
      </c>
      <c r="H11" s="125" t="s">
        <v>4666</v>
      </c>
      <c r="I11" s="71">
        <v>5.1399999999999321E-2</v>
      </c>
      <c r="J11" s="125" t="s">
        <v>4666</v>
      </c>
      <c r="K11" s="125" t="s">
        <v>4666</v>
      </c>
      <c r="L11" s="66">
        <f>SUM(L12:L19)</f>
        <v>3111543.9689615453</v>
      </c>
      <c r="M11" s="125" t="s">
        <v>4666</v>
      </c>
      <c r="N11" s="73">
        <f t="shared" si="0"/>
        <v>8.9977497378448706E-2</v>
      </c>
      <c r="O11" s="73">
        <f>L11/'[5]סכום נכסי הקרן'!$C$42</f>
        <v>4.96509797150528E-2</v>
      </c>
    </row>
    <row r="12" spans="1:15" s="4" customFormat="1" ht="20.25">
      <c r="A12" s="69" t="s">
        <v>1967</v>
      </c>
      <c r="B12" s="54">
        <v>9444</v>
      </c>
      <c r="C12" s="54" t="s">
        <v>237</v>
      </c>
      <c r="D12" s="126" t="s">
        <v>4666</v>
      </c>
      <c r="E12" s="78">
        <v>44958</v>
      </c>
      <c r="F12" s="72">
        <v>4.0899999999999244</v>
      </c>
      <c r="G12" s="70" t="s">
        <v>141</v>
      </c>
      <c r="H12" s="71">
        <v>5.1500000000000004E-2</v>
      </c>
      <c r="I12" s="71">
        <v>5.1399999999999321E-2</v>
      </c>
      <c r="J12" s="72">
        <v>110049000.11004898</v>
      </c>
      <c r="K12" s="79">
        <v>107.90034828122178</v>
      </c>
      <c r="L12" s="72">
        <v>118743.25439874498</v>
      </c>
      <c r="M12" s="126" t="s">
        <v>4666</v>
      </c>
      <c r="N12" s="73">
        <f t="shared" ref="N12:N18" si="1">IFERROR(L12/$L$9,0)</f>
        <v>3.4337361027031617E-3</v>
      </c>
      <c r="O12" s="73">
        <f>L12/'[5]סכום נכסי הקרן'!$C$42</f>
        <v>1.8947888811030021E-3</v>
      </c>
    </row>
    <row r="13" spans="1:15" s="4" customFormat="1" ht="20.25">
      <c r="A13" s="69" t="s">
        <v>1968</v>
      </c>
      <c r="B13" s="54">
        <v>9499</v>
      </c>
      <c r="C13" s="54" t="s">
        <v>237</v>
      </c>
      <c r="D13" s="126" t="s">
        <v>4666</v>
      </c>
      <c r="E13" s="78">
        <v>44986</v>
      </c>
      <c r="F13" s="72">
        <v>4.1700000000000683</v>
      </c>
      <c r="G13" s="70" t="s">
        <v>141</v>
      </c>
      <c r="H13" s="71">
        <v>5.1500000000000004E-2</v>
      </c>
      <c r="I13" s="71">
        <v>5.140000000000098E-2</v>
      </c>
      <c r="J13" s="72">
        <v>9186000.0091859996</v>
      </c>
      <c r="K13" s="79">
        <v>107.15028957108836</v>
      </c>
      <c r="L13" s="72">
        <v>9842.8256098430029</v>
      </c>
      <c r="M13" s="126" t="s">
        <v>4666</v>
      </c>
      <c r="N13" s="73">
        <f t="shared" si="1"/>
        <v>2.8462808957244141E-4</v>
      </c>
      <c r="O13" s="73">
        <f>L13/'[5]סכום נכסי הקרן'!$C$42</f>
        <v>1.5706219792105947E-4</v>
      </c>
    </row>
    <row r="14" spans="1:15" s="4" customFormat="1" ht="20.25">
      <c r="A14" s="69" t="s">
        <v>1969</v>
      </c>
      <c r="B14" s="54">
        <v>9528</v>
      </c>
      <c r="C14" s="54" t="s">
        <v>237</v>
      </c>
      <c r="D14" s="126" t="s">
        <v>4666</v>
      </c>
      <c r="E14" s="78">
        <v>45047</v>
      </c>
      <c r="F14" s="72">
        <v>4.339999999999999</v>
      </c>
      <c r="G14" s="70" t="s">
        <v>141</v>
      </c>
      <c r="H14" s="71">
        <v>5.1500000000000004E-2</v>
      </c>
      <c r="I14" s="71">
        <v>5.1400000000000015E-2</v>
      </c>
      <c r="J14" s="72">
        <v>614708000.61470795</v>
      </c>
      <c r="K14" s="79">
        <v>105.32936263559286</v>
      </c>
      <c r="L14" s="72">
        <v>647468.01911746815</v>
      </c>
      <c r="M14" s="126" t="s">
        <v>4666</v>
      </c>
      <c r="N14" s="73">
        <f t="shared" si="1"/>
        <v>1.8723036721931458E-2</v>
      </c>
      <c r="O14" s="73">
        <f>L14/'[5]סכום נכסי הקרן'!$C$42</f>
        <v>1.0331662288569811E-2</v>
      </c>
    </row>
    <row r="15" spans="1:15" s="4" customFormat="1" ht="20.25">
      <c r="A15" s="69" t="s">
        <v>1970</v>
      </c>
      <c r="B15" s="54">
        <v>9586</v>
      </c>
      <c r="C15" s="54" t="s">
        <v>237</v>
      </c>
      <c r="D15" s="126" t="s">
        <v>4666</v>
      </c>
      <c r="E15" s="78">
        <v>45078</v>
      </c>
      <c r="F15" s="72">
        <v>4.419999999999999</v>
      </c>
      <c r="G15" s="70" t="s">
        <v>141</v>
      </c>
      <c r="H15" s="71">
        <v>5.1500000000000004E-2</v>
      </c>
      <c r="I15" s="71">
        <v>5.1400000000000057E-2</v>
      </c>
      <c r="J15" s="72">
        <v>343918000.34391791</v>
      </c>
      <c r="K15" s="79">
        <v>104.06179235457283</v>
      </c>
      <c r="L15" s="72">
        <v>357887.23538788693</v>
      </c>
      <c r="M15" s="126" t="s">
        <v>4666</v>
      </c>
      <c r="N15" s="73">
        <f t="shared" si="1"/>
        <v>1.0349137953734579E-2</v>
      </c>
      <c r="O15" s="73">
        <f>L15/'[5]סכום נכסי הקרן'!$C$42</f>
        <v>5.7108149657453576E-3</v>
      </c>
    </row>
    <row r="16" spans="1:15" s="4" customFormat="1" ht="20.25">
      <c r="A16" s="69" t="s">
        <v>1971</v>
      </c>
      <c r="B16" s="54">
        <v>9636</v>
      </c>
      <c r="C16" s="54" t="s">
        <v>237</v>
      </c>
      <c r="D16" s="126" t="s">
        <v>4666</v>
      </c>
      <c r="E16" s="78">
        <v>45108</v>
      </c>
      <c r="F16" s="72">
        <v>4.4999999999999885</v>
      </c>
      <c r="G16" s="70" t="s">
        <v>141</v>
      </c>
      <c r="H16" s="71">
        <v>5.1500000000000004E-2</v>
      </c>
      <c r="I16" s="71">
        <v>5.1399999999999897E-2</v>
      </c>
      <c r="J16" s="72">
        <v>484718670.48471904</v>
      </c>
      <c r="K16" s="79">
        <v>103.42836290584826</v>
      </c>
      <c r="L16" s="72">
        <v>501336.58558133797</v>
      </c>
      <c r="M16" s="126" t="s">
        <v>4666</v>
      </c>
      <c r="N16" s="73">
        <f t="shared" si="1"/>
        <v>1.4497308013269074E-2</v>
      </c>
      <c r="O16" s="73">
        <f>L16/'[5]סכום נכסי הקרן'!$C$42</f>
        <v>7.9998395939172001E-3</v>
      </c>
    </row>
    <row r="17" spans="1:15" s="4" customFormat="1" ht="20.25">
      <c r="A17" s="69" t="s">
        <v>1972</v>
      </c>
      <c r="B17" s="54">
        <v>9689</v>
      </c>
      <c r="C17" s="54" t="s">
        <v>237</v>
      </c>
      <c r="D17" s="126" t="s">
        <v>4666</v>
      </c>
      <c r="E17" s="78">
        <v>45139</v>
      </c>
      <c r="F17" s="72">
        <v>4.5900000000000016</v>
      </c>
      <c r="G17" s="70" t="s">
        <v>141</v>
      </c>
      <c r="H17" s="71">
        <v>5.1500000000000004E-2</v>
      </c>
      <c r="I17" s="71">
        <v>5.1400000000000008E-2</v>
      </c>
      <c r="J17" s="72">
        <v>1023529001.0235291</v>
      </c>
      <c r="K17" s="79">
        <v>102.99643928213071</v>
      </c>
      <c r="L17" s="72">
        <v>1054198.4260741982</v>
      </c>
      <c r="M17" s="126" t="s">
        <v>4666</v>
      </c>
      <c r="N17" s="73">
        <f t="shared" si="1"/>
        <v>3.0484588058099268E-2</v>
      </c>
      <c r="O17" s="73">
        <f>L17/'[5]סכום נכסי הקרן'!$C$42</f>
        <v>1.6821868882707564E-2</v>
      </c>
    </row>
    <row r="18" spans="1:15" s="4" customFormat="1" ht="20.25">
      <c r="A18" s="69" t="s">
        <v>1973</v>
      </c>
      <c r="B18" s="54">
        <v>9731</v>
      </c>
      <c r="C18" s="54" t="s">
        <v>237</v>
      </c>
      <c r="D18" s="126" t="s">
        <v>4666</v>
      </c>
      <c r="E18" s="78">
        <v>45170</v>
      </c>
      <c r="F18" s="72">
        <v>4.6700000000000168</v>
      </c>
      <c r="G18" s="70" t="s">
        <v>141</v>
      </c>
      <c r="H18" s="71">
        <v>5.1500000000000004E-2</v>
      </c>
      <c r="I18" s="71">
        <v>5.1400000000000251E-2</v>
      </c>
      <c r="J18" s="72">
        <v>170378000.17037803</v>
      </c>
      <c r="K18" s="79">
        <v>102.27183929850054</v>
      </c>
      <c r="L18" s="72">
        <v>174248.71453424799</v>
      </c>
      <c r="M18" s="126" t="s">
        <v>4666</v>
      </c>
      <c r="N18" s="73">
        <f t="shared" si="1"/>
        <v>5.0388049828638381E-3</v>
      </c>
      <c r="O18" s="73">
        <f>L18/'[5]סכום נכסי הקרן'!$C$42</f>
        <v>2.7804908036062194E-3</v>
      </c>
    </row>
    <row r="19" spans="1:15" s="4" customFormat="1" ht="20.25">
      <c r="A19" s="69" t="s">
        <v>1974</v>
      </c>
      <c r="B19" s="54">
        <v>9787</v>
      </c>
      <c r="C19" s="54" t="s">
        <v>237</v>
      </c>
      <c r="D19" s="126" t="s">
        <v>4666</v>
      </c>
      <c r="E19" s="78">
        <v>45261</v>
      </c>
      <c r="F19" s="72">
        <v>4.9200000000000106</v>
      </c>
      <c r="G19" s="70" t="s">
        <v>141</v>
      </c>
      <c r="H19" s="71">
        <v>5.1500000000000004E-2</v>
      </c>
      <c r="I19" s="71">
        <v>5.1400000000000105E-2</v>
      </c>
      <c r="J19" s="72">
        <v>246784000.24678403</v>
      </c>
      <c r="K19" s="79">
        <v>100.41935782303514</v>
      </c>
      <c r="L19" s="72">
        <v>247818.908257818</v>
      </c>
      <c r="M19" s="126" t="s">
        <v>4666</v>
      </c>
      <c r="N19" s="73">
        <f t="shared" ref="N19:N82" si="2">IFERROR(L19/$L$9,0)</f>
        <v>7.1662574562748908E-3</v>
      </c>
      <c r="O19" s="73">
        <f>L19/'[5]סכום נכסי הקרן'!$C$42</f>
        <v>3.9544521014825869E-3</v>
      </c>
    </row>
    <row r="20" spans="1:15">
      <c r="A20" s="68" t="s">
        <v>75</v>
      </c>
      <c r="B20" s="125" t="s">
        <v>4666</v>
      </c>
      <c r="C20" s="125" t="s">
        <v>4666</v>
      </c>
      <c r="D20" s="125" t="s">
        <v>4666</v>
      </c>
      <c r="E20" s="125" t="s">
        <v>4666</v>
      </c>
      <c r="F20" s="66">
        <v>6.2347665120144384</v>
      </c>
      <c r="G20" s="125" t="s">
        <v>4666</v>
      </c>
      <c r="H20" s="125" t="s">
        <v>4666</v>
      </c>
      <c r="I20" s="65">
        <v>4.5459332699909302E-2</v>
      </c>
      <c r="J20" s="125" t="s">
        <v>4666</v>
      </c>
      <c r="K20" s="125" t="s">
        <v>4666</v>
      </c>
      <c r="L20" s="66">
        <f>SUM(L21:L160)</f>
        <v>31469813.143853839</v>
      </c>
      <c r="M20" s="125" t="s">
        <v>4666</v>
      </c>
      <c r="N20" s="67">
        <f t="shared" si="2"/>
        <v>0.91002250262155115</v>
      </c>
      <c r="O20" s="67">
        <f>L20/'[5]סכום נכסי הקרן'!$C$42</f>
        <v>0.50216454262848298</v>
      </c>
    </row>
    <row r="21" spans="1:15">
      <c r="A21" s="69" t="s">
        <v>1975</v>
      </c>
      <c r="B21" s="54" t="s">
        <v>1976</v>
      </c>
      <c r="C21" s="54" t="s">
        <v>237</v>
      </c>
      <c r="D21" s="126" t="s">
        <v>4666</v>
      </c>
      <c r="E21" s="78">
        <v>39845</v>
      </c>
      <c r="F21" s="72">
        <v>8.9999999999929761E-2</v>
      </c>
      <c r="G21" s="70" t="s">
        <v>141</v>
      </c>
      <c r="H21" s="71">
        <v>4.8000000000000001E-2</v>
      </c>
      <c r="I21" s="71">
        <v>3.0032914722318834E-2</v>
      </c>
      <c r="J21" s="72">
        <v>5114000.0029649995</v>
      </c>
      <c r="K21" s="79">
        <v>128.08293918647516</v>
      </c>
      <c r="L21" s="72">
        <v>6550.1615137939989</v>
      </c>
      <c r="M21" s="126" t="s">
        <v>4666</v>
      </c>
      <c r="N21" s="73">
        <f t="shared" si="2"/>
        <v>1.8941308440918869E-4</v>
      </c>
      <c r="O21" s="73">
        <f>L21/'[5]סכום נכסי הקרן'!$C$42</f>
        <v>1.045210801119567E-4</v>
      </c>
    </row>
    <row r="22" spans="1:15">
      <c r="A22" s="69" t="s">
        <v>1977</v>
      </c>
      <c r="B22" s="54" t="s">
        <v>1978</v>
      </c>
      <c r="C22" s="54" t="s">
        <v>237</v>
      </c>
      <c r="D22" s="126" t="s">
        <v>4666</v>
      </c>
      <c r="E22" s="78">
        <v>39873</v>
      </c>
      <c r="F22" s="72">
        <v>0.17000000000000032</v>
      </c>
      <c r="G22" s="70" t="s">
        <v>141</v>
      </c>
      <c r="H22" s="71">
        <v>4.8000000000000001E-2</v>
      </c>
      <c r="I22" s="71">
        <v>4.820000000000043E-2</v>
      </c>
      <c r="J22" s="72">
        <v>108985000.10898499</v>
      </c>
      <c r="K22" s="79">
        <v>128.08106350415093</v>
      </c>
      <c r="L22" s="72">
        <v>139589.14719958801</v>
      </c>
      <c r="M22" s="126" t="s">
        <v>4666</v>
      </c>
      <c r="N22" s="73">
        <f t="shared" si="2"/>
        <v>4.0365433532352077E-3</v>
      </c>
      <c r="O22" s="73">
        <f>L22/'[5]סכום נכסי הקרן'!$C$42</f>
        <v>2.2274272789278133E-3</v>
      </c>
    </row>
    <row r="23" spans="1:15">
      <c r="A23" s="69" t="s">
        <v>1979</v>
      </c>
      <c r="B23" s="54" t="s">
        <v>1980</v>
      </c>
      <c r="C23" s="54" t="s">
        <v>237</v>
      </c>
      <c r="D23" s="126" t="s">
        <v>4666</v>
      </c>
      <c r="E23" s="78">
        <v>39934</v>
      </c>
      <c r="F23" s="72">
        <v>0.32999999999998736</v>
      </c>
      <c r="G23" s="70" t="s">
        <v>141</v>
      </c>
      <c r="H23" s="71">
        <v>4.8000000000000001E-2</v>
      </c>
      <c r="I23" s="71">
        <v>4.8299999999999732E-2</v>
      </c>
      <c r="J23" s="72">
        <v>118930000.11893001</v>
      </c>
      <c r="K23" s="79">
        <v>126.56921107374191</v>
      </c>
      <c r="L23" s="72">
        <v>150528.76288053003</v>
      </c>
      <c r="M23" s="126" t="s">
        <v>4666</v>
      </c>
      <c r="N23" s="73">
        <f t="shared" si="2"/>
        <v>4.3528876668852906E-3</v>
      </c>
      <c r="O23" s="73">
        <f>L23/'[5]סכום נכסי הקרן'!$C$42</f>
        <v>2.4019909816050417E-3</v>
      </c>
    </row>
    <row r="24" spans="1:15">
      <c r="A24" s="69" t="s">
        <v>1981</v>
      </c>
      <c r="B24" s="54" t="s">
        <v>1982</v>
      </c>
      <c r="C24" s="54" t="s">
        <v>237</v>
      </c>
      <c r="D24" s="126" t="s">
        <v>4666</v>
      </c>
      <c r="E24" s="78">
        <v>40148</v>
      </c>
      <c r="F24" s="72">
        <v>0.90999999999999859</v>
      </c>
      <c r="G24" s="70" t="s">
        <v>141</v>
      </c>
      <c r="H24" s="71">
        <v>4.8000000000000001E-2</v>
      </c>
      <c r="I24" s="71">
        <v>4.8300000000000266E-2</v>
      </c>
      <c r="J24" s="72">
        <v>158477000.15847698</v>
      </c>
      <c r="K24" s="79">
        <v>121.50220076099301</v>
      </c>
      <c r="L24" s="72">
        <v>192553.04289255192</v>
      </c>
      <c r="M24" s="126" t="s">
        <v>4666</v>
      </c>
      <c r="N24" s="73">
        <f t="shared" si="2"/>
        <v>5.5681170135799662E-3</v>
      </c>
      <c r="O24" s="73">
        <f>L24/'[5]סכום נכסי הקרן'!$C$42</f>
        <v>3.0725733983185573E-3</v>
      </c>
    </row>
    <row r="25" spans="1:15">
      <c r="A25" s="69" t="s">
        <v>1983</v>
      </c>
      <c r="B25" s="54" t="s">
        <v>1984</v>
      </c>
      <c r="C25" s="54" t="s">
        <v>237</v>
      </c>
      <c r="D25" s="126" t="s">
        <v>4666</v>
      </c>
      <c r="E25" s="78">
        <v>40269</v>
      </c>
      <c r="F25" s="72">
        <v>1.2199999999999958</v>
      </c>
      <c r="G25" s="70" t="s">
        <v>141</v>
      </c>
      <c r="H25" s="71">
        <v>4.8000000000000001E-2</v>
      </c>
      <c r="I25" s="71">
        <v>4.8499999999999925E-2</v>
      </c>
      <c r="J25" s="72">
        <v>179682000.17968202</v>
      </c>
      <c r="K25" s="79">
        <v>123.28824184392438</v>
      </c>
      <c r="L25" s="72">
        <v>221526.77893152699</v>
      </c>
      <c r="M25" s="126" t="s">
        <v>4666</v>
      </c>
      <c r="N25" s="73">
        <f t="shared" si="2"/>
        <v>6.4059596680614986E-3</v>
      </c>
      <c r="O25" s="73">
        <f>L25/'[5]סכום נכסי הקרן'!$C$42</f>
        <v>3.5349079803429786E-3</v>
      </c>
    </row>
    <row r="26" spans="1:15">
      <c r="A26" s="69" t="s">
        <v>1985</v>
      </c>
      <c r="B26" s="54" t="s">
        <v>1986</v>
      </c>
      <c r="C26" s="54" t="s">
        <v>237</v>
      </c>
      <c r="D26" s="126" t="s">
        <v>4666</v>
      </c>
      <c r="E26" s="78">
        <v>40391</v>
      </c>
      <c r="F26" s="72">
        <v>1.5199999999999847</v>
      </c>
      <c r="G26" s="70" t="s">
        <v>141</v>
      </c>
      <c r="H26" s="71">
        <v>4.8000000000000001E-2</v>
      </c>
      <c r="I26" s="71">
        <v>4.8499999999999821E-2</v>
      </c>
      <c r="J26" s="72">
        <v>121054000.12105399</v>
      </c>
      <c r="K26" s="79">
        <v>122.27235153733078</v>
      </c>
      <c r="L26" s="72">
        <v>148015.57257801597</v>
      </c>
      <c r="M26" s="126" t="s">
        <v>4666</v>
      </c>
      <c r="N26" s="73">
        <f t="shared" si="2"/>
        <v>4.2802129510169911E-3</v>
      </c>
      <c r="O26" s="73">
        <f>L26/'[5]סכום נכסי הקרן'!$C$42</f>
        <v>2.3618879453070076E-3</v>
      </c>
    </row>
    <row r="27" spans="1:15">
      <c r="A27" s="69" t="s">
        <v>1987</v>
      </c>
      <c r="B27" s="54" t="s">
        <v>1988</v>
      </c>
      <c r="C27" s="54" t="s">
        <v>237</v>
      </c>
      <c r="D27" s="126" t="s">
        <v>4666</v>
      </c>
      <c r="E27" s="78">
        <v>40452</v>
      </c>
      <c r="F27" s="72">
        <v>1.6800000000000255</v>
      </c>
      <c r="G27" s="70" t="s">
        <v>141</v>
      </c>
      <c r="H27" s="71">
        <v>4.8000000000000001E-2</v>
      </c>
      <c r="I27" s="71">
        <v>4.8500000000000681E-2</v>
      </c>
      <c r="J27" s="72">
        <v>160466000.16046602</v>
      </c>
      <c r="K27" s="79">
        <v>120.1629720127611</v>
      </c>
      <c r="L27" s="72">
        <v>192820.71486281796</v>
      </c>
      <c r="M27" s="126" t="s">
        <v>4666</v>
      </c>
      <c r="N27" s="73">
        <f t="shared" si="2"/>
        <v>5.5758573682859079E-3</v>
      </c>
      <c r="O27" s="73">
        <f>L27/'[5]סכום נכסי הקרן'!$C$42</f>
        <v>3.0768446461937409E-3</v>
      </c>
    </row>
    <row r="28" spans="1:15">
      <c r="A28" s="69" t="s">
        <v>1989</v>
      </c>
      <c r="B28" s="54" t="s">
        <v>1990</v>
      </c>
      <c r="C28" s="54" t="s">
        <v>237</v>
      </c>
      <c r="D28" s="126" t="s">
        <v>4666</v>
      </c>
      <c r="E28" s="78">
        <v>40909</v>
      </c>
      <c r="F28" s="72">
        <v>2.7699999999999467</v>
      </c>
      <c r="G28" s="70" t="s">
        <v>141</v>
      </c>
      <c r="H28" s="71">
        <v>4.8000000000000001E-2</v>
      </c>
      <c r="I28" s="71">
        <v>4.849999999999928E-2</v>
      </c>
      <c r="J28" s="72">
        <v>114113000.114113</v>
      </c>
      <c r="K28" s="79">
        <v>117.81399264764045</v>
      </c>
      <c r="L28" s="72">
        <v>134441.08156444301</v>
      </c>
      <c r="M28" s="126" t="s">
        <v>4666</v>
      </c>
      <c r="N28" s="73">
        <f t="shared" si="2"/>
        <v>3.8876751171405283E-3</v>
      </c>
      <c r="O28" s="73">
        <f>L28/'[5]סכום נכסי הקרן'!$C$42</f>
        <v>2.1452794754668672E-3</v>
      </c>
    </row>
    <row r="29" spans="1:15">
      <c r="A29" s="69" t="s">
        <v>1991</v>
      </c>
      <c r="B29" s="54">
        <v>8790</v>
      </c>
      <c r="C29" s="54" t="s">
        <v>237</v>
      </c>
      <c r="D29" s="126" t="s">
        <v>4666</v>
      </c>
      <c r="E29" s="78">
        <v>41030</v>
      </c>
      <c r="F29" s="72">
        <v>3.1000089964115731</v>
      </c>
      <c r="G29" s="70" t="s">
        <v>141</v>
      </c>
      <c r="H29" s="71">
        <v>4.8000000000000001E-2</v>
      </c>
      <c r="I29" s="71">
        <v>4.8566443384873897E-2</v>
      </c>
      <c r="J29" s="72">
        <v>157965000.15783799</v>
      </c>
      <c r="K29" s="79">
        <v>115.50853780899736</v>
      </c>
      <c r="L29" s="72">
        <v>182463.06193229902</v>
      </c>
      <c r="M29" s="126" t="s">
        <v>4666</v>
      </c>
      <c r="N29" s="73">
        <f t="shared" si="2"/>
        <v>5.2763418548626203E-3</v>
      </c>
      <c r="O29" s="73">
        <f>L29/'[5]סכום נכסי הקרן'!$C$42</f>
        <v>2.9115673367040777E-3</v>
      </c>
    </row>
    <row r="30" spans="1:15">
      <c r="A30" s="69" t="s">
        <v>1992</v>
      </c>
      <c r="B30" s="54" t="s">
        <v>1993</v>
      </c>
      <c r="C30" s="54" t="s">
        <v>237</v>
      </c>
      <c r="D30" s="126" t="s">
        <v>4666</v>
      </c>
      <c r="E30" s="78">
        <v>41091</v>
      </c>
      <c r="F30" s="72">
        <v>3.1899999999996504</v>
      </c>
      <c r="G30" s="70" t="s">
        <v>141</v>
      </c>
      <c r="H30" s="71">
        <v>4.8000000000000001E-2</v>
      </c>
      <c r="I30" s="71">
        <v>4.85999999999931E-2</v>
      </c>
      <c r="J30" s="72">
        <v>23453000.023452997</v>
      </c>
      <c r="K30" s="79">
        <v>116.33302878098077</v>
      </c>
      <c r="L30" s="72">
        <v>27283.585267287002</v>
      </c>
      <c r="M30" s="126" t="s">
        <v>4666</v>
      </c>
      <c r="N30" s="73">
        <f t="shared" si="2"/>
        <v>7.8896803206072183E-4</v>
      </c>
      <c r="O30" s="73">
        <f>L30/'[5]סכום נכסי הקרן'!$C$42</f>
        <v>4.3536480672393872E-4</v>
      </c>
    </row>
    <row r="31" spans="1:15">
      <c r="A31" s="69" t="s">
        <v>1994</v>
      </c>
      <c r="B31" s="54" t="s">
        <v>1995</v>
      </c>
      <c r="C31" s="54" t="s">
        <v>237</v>
      </c>
      <c r="D31" s="126" t="s">
        <v>4666</v>
      </c>
      <c r="E31" s="78">
        <v>41122</v>
      </c>
      <c r="F31" s="72">
        <v>3.2700000000000573</v>
      </c>
      <c r="G31" s="70" t="s">
        <v>141</v>
      </c>
      <c r="H31" s="71">
        <v>4.8000000000000001E-2</v>
      </c>
      <c r="I31" s="71">
        <v>4.8600000000000934E-2</v>
      </c>
      <c r="J31" s="72">
        <v>75336000.075335979</v>
      </c>
      <c r="K31" s="79">
        <v>116.22693141393002</v>
      </c>
      <c r="L31" s="72">
        <v>87560.721137559012</v>
      </c>
      <c r="M31" s="126" t="s">
        <v>4666</v>
      </c>
      <c r="N31" s="73">
        <f t="shared" si="2"/>
        <v>2.5320209629688065E-3</v>
      </c>
      <c r="O31" s="73">
        <f>L31/'[5]סכום נכסי הקרן'!$C$42</f>
        <v>1.3972084702654145E-3</v>
      </c>
    </row>
    <row r="32" spans="1:15">
      <c r="A32" s="69" t="s">
        <v>1996</v>
      </c>
      <c r="B32" s="54" t="s">
        <v>1997</v>
      </c>
      <c r="C32" s="54" t="s">
        <v>237</v>
      </c>
      <c r="D32" s="126" t="s">
        <v>4666</v>
      </c>
      <c r="E32" s="78">
        <v>41154</v>
      </c>
      <c r="F32" s="72">
        <v>3.3600000000000447</v>
      </c>
      <c r="G32" s="70" t="s">
        <v>141</v>
      </c>
      <c r="H32" s="71">
        <v>4.8000000000000001E-2</v>
      </c>
      <c r="I32" s="71">
        <v>4.8600000000000573E-2</v>
      </c>
      <c r="J32" s="72">
        <v>131434000.13143401</v>
      </c>
      <c r="K32" s="79">
        <v>115.65342204452281</v>
      </c>
      <c r="L32" s="72">
        <v>152007.91888200605</v>
      </c>
      <c r="M32" s="126" t="s">
        <v>4666</v>
      </c>
      <c r="N32" s="73">
        <f t="shared" si="2"/>
        <v>4.3956608870527507E-3</v>
      </c>
      <c r="O32" s="73">
        <f>L32/'[5]סכום נכסי הקרן'!$C$42</f>
        <v>2.4255939084340638E-3</v>
      </c>
    </row>
    <row r="33" spans="1:15">
      <c r="A33" s="69" t="s">
        <v>1998</v>
      </c>
      <c r="B33" s="54" t="s">
        <v>1999</v>
      </c>
      <c r="C33" s="54" t="s">
        <v>237</v>
      </c>
      <c r="D33" s="126" t="s">
        <v>4666</v>
      </c>
      <c r="E33" s="78">
        <v>41184</v>
      </c>
      <c r="F33" s="72">
        <v>3.4452380021164677</v>
      </c>
      <c r="G33" s="70" t="s">
        <v>141</v>
      </c>
      <c r="H33" s="71">
        <v>4.8000000000000001E-2</v>
      </c>
      <c r="I33" s="71">
        <v>3.8857316063319915E-2</v>
      </c>
      <c r="J33" s="72">
        <v>193774000.14754802</v>
      </c>
      <c r="K33" s="79">
        <v>117.60462275882303</v>
      </c>
      <c r="L33" s="72">
        <v>227887.18187820501</v>
      </c>
      <c r="M33" s="126" t="s">
        <v>4666</v>
      </c>
      <c r="N33" s="73">
        <f t="shared" si="2"/>
        <v>6.5898854441936595E-3</v>
      </c>
      <c r="O33" s="73">
        <f>L33/'[5]סכום נכסי הקרן'!$C$42</f>
        <v>3.6364010785717876E-3</v>
      </c>
    </row>
    <row r="34" spans="1:15">
      <c r="A34" s="69" t="s">
        <v>2000</v>
      </c>
      <c r="B34" s="54" t="s">
        <v>2001</v>
      </c>
      <c r="C34" s="54" t="s">
        <v>237</v>
      </c>
      <c r="D34" s="126" t="s">
        <v>4666</v>
      </c>
      <c r="E34" s="78">
        <v>41214</v>
      </c>
      <c r="F34" s="72">
        <v>3.5219019285573481</v>
      </c>
      <c r="G34" s="70" t="s">
        <v>141</v>
      </c>
      <c r="H34" s="71">
        <v>4.8000000000000001E-2</v>
      </c>
      <c r="I34" s="71">
        <v>4.615428811258273E-2</v>
      </c>
      <c r="J34" s="72">
        <v>164557000.15530097</v>
      </c>
      <c r="K34" s="79">
        <v>114.42605066855573</v>
      </c>
      <c r="L34" s="72">
        <v>188296.07637636003</v>
      </c>
      <c r="M34" s="126" t="s">
        <v>4666</v>
      </c>
      <c r="N34" s="73">
        <f t="shared" si="2"/>
        <v>5.4450169714877969E-3</v>
      </c>
      <c r="O34" s="73">
        <f>L34/'[5]סכום נכסי הקרן'!$C$42</f>
        <v>3.0046448842909559E-3</v>
      </c>
    </row>
    <row r="35" spans="1:15">
      <c r="A35" s="69" t="s">
        <v>2002</v>
      </c>
      <c r="B35" s="54" t="s">
        <v>2003</v>
      </c>
      <c r="C35" s="54" t="s">
        <v>237</v>
      </c>
      <c r="D35" s="126" t="s">
        <v>4666</v>
      </c>
      <c r="E35" s="78">
        <v>41245</v>
      </c>
      <c r="F35" s="72">
        <v>3.6109980397596355</v>
      </c>
      <c r="G35" s="70" t="s">
        <v>141</v>
      </c>
      <c r="H35" s="71">
        <v>4.8000000000000001E-2</v>
      </c>
      <c r="I35" s="71">
        <v>4.6748636245921897E-2</v>
      </c>
      <c r="J35" s="72">
        <v>169685000.16220599</v>
      </c>
      <c r="K35" s="79">
        <v>114.00465342185319</v>
      </c>
      <c r="L35" s="72">
        <v>193448.79634379395</v>
      </c>
      <c r="M35" s="126" t="s">
        <v>4666</v>
      </c>
      <c r="N35" s="73">
        <f t="shared" si="2"/>
        <v>5.5940197983758251E-3</v>
      </c>
      <c r="O35" s="73">
        <f>L35/'[5]סכום נכסי הקרן'!$C$42</f>
        <v>3.0868669570408369E-3</v>
      </c>
    </row>
    <row r="36" spans="1:15">
      <c r="A36" s="69" t="s">
        <v>2004</v>
      </c>
      <c r="B36" s="54" t="s">
        <v>2005</v>
      </c>
      <c r="C36" s="54" t="s">
        <v>237</v>
      </c>
      <c r="D36" s="126" t="s">
        <v>4666</v>
      </c>
      <c r="E36" s="78">
        <v>41275</v>
      </c>
      <c r="F36" s="72">
        <v>3.6105629428552124</v>
      </c>
      <c r="G36" s="70" t="s">
        <v>141</v>
      </c>
      <c r="H36" s="71">
        <v>4.8000000000000001E-2</v>
      </c>
      <c r="I36" s="71">
        <v>4.7905703811932321E-2</v>
      </c>
      <c r="J36" s="72">
        <v>161566000.158898</v>
      </c>
      <c r="K36" s="79">
        <v>116.39044423305391</v>
      </c>
      <c r="L36" s="72">
        <v>188047.38531451797</v>
      </c>
      <c r="M36" s="126" t="s">
        <v>4666</v>
      </c>
      <c r="N36" s="73">
        <f t="shared" si="2"/>
        <v>5.4378254936915168E-3</v>
      </c>
      <c r="O36" s="73">
        <f>L36/'[5]סכום נכסי הקרן'!$C$42</f>
        <v>3.0006765152143797E-3</v>
      </c>
    </row>
    <row r="37" spans="1:15">
      <c r="A37" s="69" t="s">
        <v>2006</v>
      </c>
      <c r="B37" s="54" t="s">
        <v>2007</v>
      </c>
      <c r="C37" s="54" t="s">
        <v>237</v>
      </c>
      <c r="D37" s="126" t="s">
        <v>4666</v>
      </c>
      <c r="E37" s="78">
        <v>41306</v>
      </c>
      <c r="F37" s="72">
        <v>3.6911554470347792</v>
      </c>
      <c r="G37" s="70" t="s">
        <v>141</v>
      </c>
      <c r="H37" s="71">
        <v>4.8000000000000001E-2</v>
      </c>
      <c r="I37" s="71">
        <v>4.7078800147216077E-2</v>
      </c>
      <c r="J37" s="72">
        <v>193015000.18647498</v>
      </c>
      <c r="K37" s="79">
        <v>116.00369763954261</v>
      </c>
      <c r="L37" s="72">
        <v>223904.53721528105</v>
      </c>
      <c r="M37" s="126" t="s">
        <v>4666</v>
      </c>
      <c r="N37" s="73">
        <f t="shared" si="2"/>
        <v>6.4747180535695351E-3</v>
      </c>
      <c r="O37" s="73">
        <f>L37/'[5]סכום נכסי הקרן'!$C$42</f>
        <v>3.5728499247575942E-3</v>
      </c>
    </row>
    <row r="38" spans="1:15">
      <c r="A38" s="69" t="s">
        <v>2008</v>
      </c>
      <c r="B38" s="54" t="s">
        <v>2009</v>
      </c>
      <c r="C38" s="54" t="s">
        <v>237</v>
      </c>
      <c r="D38" s="126" t="s">
        <v>4666</v>
      </c>
      <c r="E38" s="78">
        <v>41334</v>
      </c>
      <c r="F38" s="72">
        <v>3.7723013423432428</v>
      </c>
      <c r="G38" s="70" t="s">
        <v>141</v>
      </c>
      <c r="H38" s="71">
        <v>4.8000000000000001E-2</v>
      </c>
      <c r="I38" s="71">
        <v>4.6471258332536201E-2</v>
      </c>
      <c r="J38" s="72">
        <v>147575000.14010799</v>
      </c>
      <c r="K38" s="79">
        <v>116.04071423263471</v>
      </c>
      <c r="L38" s="72">
        <v>171247.08419139299</v>
      </c>
      <c r="M38" s="126" t="s">
        <v>4666</v>
      </c>
      <c r="N38" s="73">
        <f t="shared" si="2"/>
        <v>4.9520058924446058E-3</v>
      </c>
      <c r="O38" s="73">
        <f>L38/'[5]סכום נכסי הקרן'!$C$42</f>
        <v>2.7325937181875873E-3</v>
      </c>
    </row>
    <row r="39" spans="1:15">
      <c r="A39" s="69" t="s">
        <v>2010</v>
      </c>
      <c r="B39" s="54" t="s">
        <v>2011</v>
      </c>
      <c r="C39" s="54" t="s">
        <v>237</v>
      </c>
      <c r="D39" s="126" t="s">
        <v>4666</v>
      </c>
      <c r="E39" s="78">
        <v>41366</v>
      </c>
      <c r="F39" s="72">
        <v>3.8512679478712446</v>
      </c>
      <c r="G39" s="70" t="s">
        <v>141</v>
      </c>
      <c r="H39" s="71">
        <v>4.8000000000000001E-2</v>
      </c>
      <c r="I39" s="71">
        <v>4.7430318088790682E-2</v>
      </c>
      <c r="J39" s="72">
        <v>199711000.19417703</v>
      </c>
      <c r="K39" s="79">
        <v>115.20483618282502</v>
      </c>
      <c r="L39" s="72">
        <v>230076.73061278299</v>
      </c>
      <c r="M39" s="126" t="s">
        <v>4666</v>
      </c>
      <c r="N39" s="73">
        <f t="shared" si="2"/>
        <v>6.6532013148645243E-3</v>
      </c>
      <c r="O39" s="73">
        <f>L39/'[5]סכום נכסי הקרן'!$C$42</f>
        <v>3.6713397588186663E-3</v>
      </c>
    </row>
    <row r="40" spans="1:15">
      <c r="A40" s="69" t="s">
        <v>2012</v>
      </c>
      <c r="B40" s="54">
        <v>2704</v>
      </c>
      <c r="C40" s="54" t="s">
        <v>237</v>
      </c>
      <c r="D40" s="126" t="s">
        <v>4666</v>
      </c>
      <c r="E40" s="78">
        <v>41395</v>
      </c>
      <c r="F40" s="72">
        <v>3.9429241300009177</v>
      </c>
      <c r="G40" s="70" t="s">
        <v>141</v>
      </c>
      <c r="H40" s="71">
        <v>4.8000000000000001E-2</v>
      </c>
      <c r="I40" s="71">
        <v>4.5003320098822623E-2</v>
      </c>
      <c r="J40" s="72">
        <v>145431000.13296402</v>
      </c>
      <c r="K40" s="79">
        <v>115.54259092492521</v>
      </c>
      <c r="L40" s="72">
        <v>168034.74556165806</v>
      </c>
      <c r="M40" s="126" t="s">
        <v>4666</v>
      </c>
      <c r="N40" s="73">
        <f t="shared" si="2"/>
        <v>4.8591136841008081E-3</v>
      </c>
      <c r="O40" s="73">
        <f>L40/'[5]סכום נכסי הקרן'!$C$42</f>
        <v>2.6813343557187098E-3</v>
      </c>
    </row>
    <row r="41" spans="1:15">
      <c r="A41" s="69" t="s">
        <v>2013</v>
      </c>
      <c r="B41" s="54" t="s">
        <v>2014</v>
      </c>
      <c r="C41" s="54" t="s">
        <v>237</v>
      </c>
      <c r="D41" s="126" t="s">
        <v>4666</v>
      </c>
      <c r="E41" s="78">
        <v>41427</v>
      </c>
      <c r="F41" s="72">
        <v>4.0210016140793607</v>
      </c>
      <c r="G41" s="70" t="s">
        <v>141</v>
      </c>
      <c r="H41" s="71">
        <v>4.8000000000000001E-2</v>
      </c>
      <c r="I41" s="71">
        <v>4.767851504698907E-2</v>
      </c>
      <c r="J41" s="72">
        <v>268705000.26286</v>
      </c>
      <c r="K41" s="79">
        <v>113.53375898438701</v>
      </c>
      <c r="L41" s="72">
        <v>305070.88737743197</v>
      </c>
      <c r="M41" s="126" t="s">
        <v>4666</v>
      </c>
      <c r="N41" s="73">
        <f t="shared" si="2"/>
        <v>8.8218309762162807E-3</v>
      </c>
      <c r="O41" s="73">
        <f>L41/'[5]סכום נכסי הקרן'!$C$42</f>
        <v>4.8680232681671707E-3</v>
      </c>
    </row>
    <row r="42" spans="1:15">
      <c r="A42" s="69" t="s">
        <v>2015</v>
      </c>
      <c r="B42" s="54">
        <v>8805</v>
      </c>
      <c r="C42" s="54" t="s">
        <v>237</v>
      </c>
      <c r="D42" s="126" t="s">
        <v>4666</v>
      </c>
      <c r="E42" s="78">
        <v>41487</v>
      </c>
      <c r="F42" s="72">
        <v>4.0922167839781149</v>
      </c>
      <c r="G42" s="70" t="s">
        <v>141</v>
      </c>
      <c r="H42" s="71">
        <v>4.8000000000000001E-2</v>
      </c>
      <c r="I42" s="71">
        <v>4.6877314127980831E-2</v>
      </c>
      <c r="J42" s="72">
        <v>144104000.138551</v>
      </c>
      <c r="K42" s="79">
        <v>114.63648777205628</v>
      </c>
      <c r="L42" s="72">
        <v>165195.76449787398</v>
      </c>
      <c r="M42" s="126" t="s">
        <v>4666</v>
      </c>
      <c r="N42" s="73">
        <f t="shared" si="2"/>
        <v>4.7770179741342383E-3</v>
      </c>
      <c r="O42" s="73">
        <f>L42/'[5]סכום נכסי הקרן'!$C$42</f>
        <v>2.6360326686413436E-3</v>
      </c>
    </row>
    <row r="43" spans="1:15">
      <c r="A43" s="69" t="s">
        <v>2016</v>
      </c>
      <c r="B43" s="54" t="s">
        <v>2017</v>
      </c>
      <c r="C43" s="54" t="s">
        <v>237</v>
      </c>
      <c r="D43" s="126" t="s">
        <v>4666</v>
      </c>
      <c r="E43" s="78">
        <v>41518</v>
      </c>
      <c r="F43" s="72">
        <v>4.1799999999995805</v>
      </c>
      <c r="G43" s="70" t="s">
        <v>141</v>
      </c>
      <c r="H43" s="71">
        <v>4.8000000000000001E-2</v>
      </c>
      <c r="I43" s="71">
        <v>4.8499999999994374E-2</v>
      </c>
      <c r="J43" s="72">
        <v>15041000.015040999</v>
      </c>
      <c r="K43" s="79">
        <v>113.16475108039286</v>
      </c>
      <c r="L43" s="72">
        <v>17021.110227023</v>
      </c>
      <c r="M43" s="126" t="s">
        <v>4666</v>
      </c>
      <c r="N43" s="73">
        <f t="shared" si="2"/>
        <v>4.9220480767989312E-4</v>
      </c>
      <c r="O43" s="73">
        <f>L43/'[5]סכום נכסי הקרן'!$C$42</f>
        <v>2.716062530498798E-4</v>
      </c>
    </row>
    <row r="44" spans="1:15">
      <c r="A44" s="69" t="s">
        <v>2018</v>
      </c>
      <c r="B44" s="54" t="s">
        <v>2019</v>
      </c>
      <c r="C44" s="54" t="s">
        <v>237</v>
      </c>
      <c r="D44" s="126" t="s">
        <v>4666</v>
      </c>
      <c r="E44" s="78">
        <v>41548</v>
      </c>
      <c r="F44" s="72">
        <v>4.2615101093468883</v>
      </c>
      <c r="G44" s="70" t="s">
        <v>141</v>
      </c>
      <c r="H44" s="71">
        <v>4.8000000000000001E-2</v>
      </c>
      <c r="I44" s="71">
        <v>4.7125800494336872E-2</v>
      </c>
      <c r="J44" s="72">
        <v>357581000.34592003</v>
      </c>
      <c r="K44" s="79">
        <v>113.09309821213103</v>
      </c>
      <c r="L44" s="72">
        <v>404399.43190913193</v>
      </c>
      <c r="M44" s="126" t="s">
        <v>4666</v>
      </c>
      <c r="N44" s="73">
        <f t="shared" si="2"/>
        <v>1.16941457962408E-2</v>
      </c>
      <c r="O44" s="73">
        <f>L44/'[5]סכום נכסי הקרן'!$C$42</f>
        <v>6.4530111709140796E-3</v>
      </c>
    </row>
    <row r="45" spans="1:15">
      <c r="A45" s="69" t="s">
        <v>2020</v>
      </c>
      <c r="B45" s="54" t="s">
        <v>2021</v>
      </c>
      <c r="C45" s="54" t="s">
        <v>237</v>
      </c>
      <c r="D45" s="126" t="s">
        <v>4666</v>
      </c>
      <c r="E45" s="78">
        <v>41579</v>
      </c>
      <c r="F45" s="72">
        <v>4.3418643789096567</v>
      </c>
      <c r="G45" s="70" t="s">
        <v>141</v>
      </c>
      <c r="H45" s="71">
        <v>4.8000000000000001E-2</v>
      </c>
      <c r="I45" s="71">
        <v>4.7142732153774493E-2</v>
      </c>
      <c r="J45" s="72">
        <v>248001000.24003395</v>
      </c>
      <c r="K45" s="79">
        <v>112.64936252618224</v>
      </c>
      <c r="L45" s="72">
        <v>279371.54582895397</v>
      </c>
      <c r="M45" s="126" t="s">
        <v>4666</v>
      </c>
      <c r="N45" s="73">
        <f t="shared" si="2"/>
        <v>8.0786750189576172E-3</v>
      </c>
      <c r="O45" s="73">
        <f>L45/'[5]סכום נכסי הקרן'!$C$42</f>
        <v>4.4579382754297708E-3</v>
      </c>
    </row>
    <row r="46" spans="1:15">
      <c r="A46" s="69" t="s">
        <v>2022</v>
      </c>
      <c r="B46" s="54" t="s">
        <v>2023</v>
      </c>
      <c r="C46" s="54" t="s">
        <v>237</v>
      </c>
      <c r="D46" s="126" t="s">
        <v>4666</v>
      </c>
      <c r="E46" s="78">
        <v>41609</v>
      </c>
      <c r="F46" s="72">
        <v>4.4317151750246007</v>
      </c>
      <c r="G46" s="70" t="s">
        <v>141</v>
      </c>
      <c r="H46" s="71">
        <v>4.8000000000000001E-2</v>
      </c>
      <c r="I46" s="71">
        <v>4.694347866517054E-2</v>
      </c>
      <c r="J46" s="72">
        <v>241731000.23281601</v>
      </c>
      <c r="K46" s="79">
        <v>111.98486764973312</v>
      </c>
      <c r="L46" s="72">
        <v>270702.14067909506</v>
      </c>
      <c r="M46" s="126" t="s">
        <v>4666</v>
      </c>
      <c r="N46" s="73">
        <f t="shared" si="2"/>
        <v>7.8279790985639613E-3</v>
      </c>
      <c r="O46" s="73">
        <f>L46/'[5]סכום נכסי הקרן'!$C$42</f>
        <v>4.3196003751683528E-3</v>
      </c>
    </row>
    <row r="47" spans="1:15">
      <c r="A47" s="69" t="s">
        <v>2024</v>
      </c>
      <c r="B47" s="54" t="s">
        <v>2025</v>
      </c>
      <c r="C47" s="54" t="s">
        <v>237</v>
      </c>
      <c r="D47" s="126" t="s">
        <v>4666</v>
      </c>
      <c r="E47" s="78">
        <v>41672</v>
      </c>
      <c r="F47" s="72">
        <v>4.4938857664859517</v>
      </c>
      <c r="G47" s="70" t="s">
        <v>141</v>
      </c>
      <c r="H47" s="71">
        <v>4.8000000000000001E-2</v>
      </c>
      <c r="I47" s="71">
        <v>4.6155587553399789E-2</v>
      </c>
      <c r="J47" s="72">
        <v>76506000.072238013</v>
      </c>
      <c r="K47" s="79">
        <v>114.47778038221254</v>
      </c>
      <c r="L47" s="72">
        <v>87582.370741912004</v>
      </c>
      <c r="M47" s="126" t="s">
        <v>4666</v>
      </c>
      <c r="N47" s="73">
        <f t="shared" si="2"/>
        <v>2.5326470113995365E-3</v>
      </c>
      <c r="O47" s="73">
        <f>L47/'[5]סכום נכסי הקרן'!$C$42</f>
        <v>1.3975539335072302E-3</v>
      </c>
    </row>
    <row r="48" spans="1:15">
      <c r="A48" s="69" t="s">
        <v>2026</v>
      </c>
      <c r="B48" s="54" t="s">
        <v>2027</v>
      </c>
      <c r="C48" s="54" t="s">
        <v>237</v>
      </c>
      <c r="D48" s="126" t="s">
        <v>4666</v>
      </c>
      <c r="E48" s="78">
        <v>41700</v>
      </c>
      <c r="F48" s="72">
        <v>4.5723770966347583</v>
      </c>
      <c r="G48" s="70" t="s">
        <v>141</v>
      </c>
      <c r="H48" s="71">
        <v>4.8000000000000001E-2</v>
      </c>
      <c r="I48" s="71">
        <v>4.7165818363688369E-2</v>
      </c>
      <c r="J48" s="72">
        <v>323920000.31293494</v>
      </c>
      <c r="K48" s="79">
        <v>114.28389321680929</v>
      </c>
      <c r="L48" s="72">
        <v>370188.38726552291</v>
      </c>
      <c r="M48" s="126" t="s">
        <v>4666</v>
      </c>
      <c r="N48" s="73">
        <f t="shared" si="2"/>
        <v>1.0704854238595976E-2</v>
      </c>
      <c r="O48" s="73">
        <f>L48/'[5]סכום נכסי הקרן'!$C$42</f>
        <v>5.9071047332822516E-3</v>
      </c>
    </row>
    <row r="49" spans="1:15">
      <c r="A49" s="69" t="s">
        <v>2028</v>
      </c>
      <c r="B49" s="54" t="s">
        <v>2029</v>
      </c>
      <c r="C49" s="54" t="s">
        <v>237</v>
      </c>
      <c r="D49" s="126" t="s">
        <v>4666</v>
      </c>
      <c r="E49" s="78">
        <v>41730</v>
      </c>
      <c r="F49" s="72">
        <v>4.6528689527616409</v>
      </c>
      <c r="G49" s="70" t="s">
        <v>141</v>
      </c>
      <c r="H49" s="71">
        <v>4.8000000000000001E-2</v>
      </c>
      <c r="I49" s="71">
        <v>4.677862834299306E-2</v>
      </c>
      <c r="J49" s="72">
        <v>188922000.18119898</v>
      </c>
      <c r="K49" s="79">
        <v>114.21593349557219</v>
      </c>
      <c r="L49" s="72">
        <v>215779.026085463</v>
      </c>
      <c r="M49" s="126" t="s">
        <v>4666</v>
      </c>
      <c r="N49" s="73">
        <f t="shared" si="2"/>
        <v>6.2397500879309963E-3</v>
      </c>
      <c r="O49" s="73">
        <f>L49/'[5]סכום נכסי הקרן'!$C$42</f>
        <v>3.443190954064766E-3</v>
      </c>
    </row>
    <row r="50" spans="1:15">
      <c r="A50" s="69" t="s">
        <v>2030</v>
      </c>
      <c r="B50" s="54" t="s">
        <v>2031</v>
      </c>
      <c r="C50" s="54" t="s">
        <v>237</v>
      </c>
      <c r="D50" s="126" t="s">
        <v>4666</v>
      </c>
      <c r="E50" s="78">
        <v>41760</v>
      </c>
      <c r="F50" s="72">
        <v>4.7448476396454753</v>
      </c>
      <c r="G50" s="70" t="s">
        <v>141</v>
      </c>
      <c r="H50" s="71">
        <v>4.8000000000000001E-2</v>
      </c>
      <c r="I50" s="71">
        <v>4.5683336813335543E-2</v>
      </c>
      <c r="J50" s="72">
        <v>71536000.066583991</v>
      </c>
      <c r="K50" s="79">
        <v>113.97738507752085</v>
      </c>
      <c r="L50" s="72">
        <v>81534.862264946001</v>
      </c>
      <c r="M50" s="126" t="s">
        <v>4666</v>
      </c>
      <c r="N50" s="73">
        <f t="shared" si="2"/>
        <v>2.3577693032391222E-3</v>
      </c>
      <c r="O50" s="73">
        <f>L50/'[5]סכום נכסי הקרן'!$C$42</f>
        <v>1.3010536996324506E-3</v>
      </c>
    </row>
    <row r="51" spans="1:15">
      <c r="A51" s="69" t="s">
        <v>2032</v>
      </c>
      <c r="B51" s="54" t="s">
        <v>2033</v>
      </c>
      <c r="C51" s="54" t="s">
        <v>237</v>
      </c>
      <c r="D51" s="126" t="s">
        <v>4666</v>
      </c>
      <c r="E51" s="78">
        <v>41791</v>
      </c>
      <c r="F51" s="72">
        <v>4.821750763927291</v>
      </c>
      <c r="G51" s="70" t="s">
        <v>141</v>
      </c>
      <c r="H51" s="71">
        <v>4.8000000000000001E-2</v>
      </c>
      <c r="I51" s="71">
        <v>4.7549541643628873E-2</v>
      </c>
      <c r="J51" s="72">
        <v>273365000.26659995</v>
      </c>
      <c r="K51" s="79">
        <v>112.55660648533502</v>
      </c>
      <c r="L51" s="72">
        <v>307690.36761871196</v>
      </c>
      <c r="M51" s="126" t="s">
        <v>4666</v>
      </c>
      <c r="N51" s="73">
        <f t="shared" si="2"/>
        <v>8.8975793117351664E-3</v>
      </c>
      <c r="O51" s="73">
        <f>L51/'[5]סכום נכסי הקרן'!$C$42</f>
        <v>4.9098223754981789E-3</v>
      </c>
    </row>
    <row r="52" spans="1:15">
      <c r="A52" s="69" t="s">
        <v>2034</v>
      </c>
      <c r="B52" s="54" t="s">
        <v>2035</v>
      </c>
      <c r="C52" s="54" t="s">
        <v>237</v>
      </c>
      <c r="D52" s="126" t="s">
        <v>4666</v>
      </c>
      <c r="E52" s="78">
        <v>41821</v>
      </c>
      <c r="F52" s="72">
        <v>4.7922708497991477</v>
      </c>
      <c r="G52" s="70" t="s">
        <v>141</v>
      </c>
      <c r="H52" s="71">
        <v>4.8000000000000001E-2</v>
      </c>
      <c r="I52" s="71">
        <v>4.7435378460150453E-2</v>
      </c>
      <c r="J52" s="72">
        <v>178440000.17352304</v>
      </c>
      <c r="K52" s="79">
        <v>114.74185999719761</v>
      </c>
      <c r="L52" s="72">
        <v>204745.37517810299</v>
      </c>
      <c r="M52" s="126" t="s">
        <v>4666</v>
      </c>
      <c r="N52" s="73">
        <f t="shared" si="2"/>
        <v>5.9206865280086738E-3</v>
      </c>
      <c r="O52" s="73">
        <f>L52/'[5]סכום נכסי הקרן'!$C$42</f>
        <v>3.2671267290854417E-3</v>
      </c>
    </row>
    <row r="53" spans="1:15">
      <c r="A53" s="69" t="s">
        <v>2036</v>
      </c>
      <c r="B53" s="54" t="s">
        <v>2037</v>
      </c>
      <c r="C53" s="54" t="s">
        <v>237</v>
      </c>
      <c r="D53" s="126" t="s">
        <v>4666</v>
      </c>
      <c r="E53" s="78">
        <v>41852</v>
      </c>
      <c r="F53" s="72">
        <v>4.8732203798185783</v>
      </c>
      <c r="G53" s="70" t="s">
        <v>141</v>
      </c>
      <c r="H53" s="71">
        <v>4.8000000000000001E-2</v>
      </c>
      <c r="I53" s="71">
        <v>4.7058880031196543E-2</v>
      </c>
      <c r="J53" s="72">
        <v>132207000.127692</v>
      </c>
      <c r="K53" s="79">
        <v>114.11096890412644</v>
      </c>
      <c r="L53" s="72">
        <v>150862.68880478901</v>
      </c>
      <c r="M53" s="126" t="s">
        <v>4666</v>
      </c>
      <c r="N53" s="73">
        <f t="shared" si="2"/>
        <v>4.3625439080550521E-3</v>
      </c>
      <c r="O53" s="73">
        <f>L53/'[5]סכום נכסי הקרן'!$C$42</f>
        <v>2.4073194453700084E-3</v>
      </c>
    </row>
    <row r="54" spans="1:15">
      <c r="A54" s="69" t="s">
        <v>2038</v>
      </c>
      <c r="B54" s="54" t="s">
        <v>2039</v>
      </c>
      <c r="C54" s="54" t="s">
        <v>237</v>
      </c>
      <c r="D54" s="126" t="s">
        <v>4666</v>
      </c>
      <c r="E54" s="78">
        <v>41883</v>
      </c>
      <c r="F54" s="72">
        <v>4.9626835944862346</v>
      </c>
      <c r="G54" s="70" t="s">
        <v>141</v>
      </c>
      <c r="H54" s="71">
        <v>4.8000000000000001E-2</v>
      </c>
      <c r="I54" s="71">
        <v>4.7131366812009211E-2</v>
      </c>
      <c r="J54" s="72">
        <v>214837000.20786896</v>
      </c>
      <c r="K54" s="79">
        <v>113.52562783811049</v>
      </c>
      <c r="L54" s="72">
        <v>243895.05331454598</v>
      </c>
      <c r="M54" s="126" t="s">
        <v>4666</v>
      </c>
      <c r="N54" s="73">
        <f t="shared" si="2"/>
        <v>7.0527901064982128E-3</v>
      </c>
      <c r="O54" s="73">
        <f>L54/'[5]סכום נכסי הקרן'!$C$42</f>
        <v>3.891839056596633E-3</v>
      </c>
    </row>
    <row r="55" spans="1:15">
      <c r="A55" s="69" t="s">
        <v>2040</v>
      </c>
      <c r="B55" s="54" t="s">
        <v>2041</v>
      </c>
      <c r="C55" s="54" t="s">
        <v>237</v>
      </c>
      <c r="D55" s="126" t="s">
        <v>4666</v>
      </c>
      <c r="E55" s="78">
        <v>41913</v>
      </c>
      <c r="F55" s="72">
        <v>5.0434436050096334</v>
      </c>
      <c r="G55" s="70" t="s">
        <v>141</v>
      </c>
      <c r="H55" s="71">
        <v>4.8000000000000001E-2</v>
      </c>
      <c r="I55" s="71">
        <v>4.6963291264461554E-2</v>
      </c>
      <c r="J55" s="72">
        <v>187600000.18077999</v>
      </c>
      <c r="K55" s="79">
        <v>113.28897787237588</v>
      </c>
      <c r="L55" s="72">
        <v>212530.12269338095</v>
      </c>
      <c r="M55" s="126" t="s">
        <v>4666</v>
      </c>
      <c r="N55" s="73">
        <f t="shared" si="2"/>
        <v>6.1458005248330796E-3</v>
      </c>
      <c r="O55" s="73">
        <f>L55/'[5]סכום נכסי הקרן'!$C$42</f>
        <v>3.3913481268299421E-3</v>
      </c>
    </row>
    <row r="56" spans="1:15">
      <c r="A56" s="69" t="s">
        <v>2042</v>
      </c>
      <c r="B56" s="54" t="s">
        <v>2043</v>
      </c>
      <c r="C56" s="54" t="s">
        <v>237</v>
      </c>
      <c r="D56" s="126" t="s">
        <v>4666</v>
      </c>
      <c r="E56" s="78">
        <v>41945</v>
      </c>
      <c r="F56" s="72">
        <v>5.1344342549282569</v>
      </c>
      <c r="G56" s="70" t="s">
        <v>141</v>
      </c>
      <c r="H56" s="71">
        <v>4.8000000000000001E-2</v>
      </c>
      <c r="I56" s="71">
        <v>4.6244864636481788E-2</v>
      </c>
      <c r="J56" s="72">
        <v>102657000.09716097</v>
      </c>
      <c r="K56" s="79">
        <v>113.54704501286474</v>
      </c>
      <c r="L56" s="72">
        <v>116563.99010917997</v>
      </c>
      <c r="M56" s="126" t="s">
        <v>4666</v>
      </c>
      <c r="N56" s="73">
        <f t="shared" si="2"/>
        <v>3.3707176305693021E-3</v>
      </c>
      <c r="O56" s="73">
        <f>L56/'[5]סכום נכסי הקרן'!$C$42</f>
        <v>1.8600143099851648E-3</v>
      </c>
    </row>
    <row r="57" spans="1:15">
      <c r="A57" s="69" t="s">
        <v>2044</v>
      </c>
      <c r="B57" s="54" t="s">
        <v>2045</v>
      </c>
      <c r="C57" s="54" t="s">
        <v>237</v>
      </c>
      <c r="D57" s="126" t="s">
        <v>4666</v>
      </c>
      <c r="E57" s="78">
        <v>41974</v>
      </c>
      <c r="F57" s="72">
        <v>5.2121289931475401</v>
      </c>
      <c r="G57" s="70" t="s">
        <v>141</v>
      </c>
      <c r="H57" s="71">
        <v>4.8000000000000001E-2</v>
      </c>
      <c r="I57" s="71">
        <v>4.7417254913540631E-2</v>
      </c>
      <c r="J57" s="72">
        <v>337717000.32910395</v>
      </c>
      <c r="K57" s="79">
        <v>112.17951154609892</v>
      </c>
      <c r="L57" s="72">
        <v>378849.28137732606</v>
      </c>
      <c r="M57" s="126" t="s">
        <v>4666</v>
      </c>
      <c r="N57" s="73">
        <f t="shared" si="2"/>
        <v>1.0955304042620398E-2</v>
      </c>
      <c r="O57" s="73">
        <f>L57/'[5]סכום נכסי הקרן'!$C$42</f>
        <v>6.0453068227108242E-3</v>
      </c>
    </row>
    <row r="58" spans="1:15">
      <c r="A58" s="69" t="s">
        <v>2046</v>
      </c>
      <c r="B58" s="54" t="s">
        <v>2047</v>
      </c>
      <c r="C58" s="54" t="s">
        <v>237</v>
      </c>
      <c r="D58" s="126" t="s">
        <v>4666</v>
      </c>
      <c r="E58" s="78">
        <v>42005</v>
      </c>
      <c r="F58" s="72">
        <v>5.1699999999997779</v>
      </c>
      <c r="G58" s="70" t="s">
        <v>141</v>
      </c>
      <c r="H58" s="71">
        <v>4.8000000000000001E-2</v>
      </c>
      <c r="I58" s="71">
        <v>4.8499999999998183E-2</v>
      </c>
      <c r="J58" s="72">
        <v>28183000.028183002</v>
      </c>
      <c r="K58" s="79">
        <v>114.0639969840022</v>
      </c>
      <c r="L58" s="72">
        <v>32146.656302148</v>
      </c>
      <c r="M58" s="126" t="s">
        <v>4666</v>
      </c>
      <c r="N58" s="73">
        <f t="shared" si="2"/>
        <v>9.2959498949897717E-4</v>
      </c>
      <c r="O58" s="73">
        <f>L58/'[5]סכום נכסי הקרן'!$C$42</f>
        <v>5.1296494469831174E-4</v>
      </c>
    </row>
    <row r="59" spans="1:15">
      <c r="A59" s="69" t="s">
        <v>2048</v>
      </c>
      <c r="B59" s="54" t="s">
        <v>2049</v>
      </c>
      <c r="C59" s="54" t="s">
        <v>237</v>
      </c>
      <c r="D59" s="126" t="s">
        <v>4666</v>
      </c>
      <c r="E59" s="78">
        <v>42036</v>
      </c>
      <c r="F59" s="72">
        <v>5.2519767769649439</v>
      </c>
      <c r="G59" s="70" t="s">
        <v>141</v>
      </c>
      <c r="H59" s="71">
        <v>4.8000000000000001E-2</v>
      </c>
      <c r="I59" s="71">
        <v>4.7818074889416078E-2</v>
      </c>
      <c r="J59" s="72">
        <v>197819000.19418699</v>
      </c>
      <c r="K59" s="79">
        <v>113.97503040617349</v>
      </c>
      <c r="L59" s="72">
        <v>225464.265620513</v>
      </c>
      <c r="M59" s="126" t="s">
        <v>4666</v>
      </c>
      <c r="N59" s="73">
        <f t="shared" si="2"/>
        <v>6.5198212113242648E-3</v>
      </c>
      <c r="O59" s="73">
        <f>L59/'[5]סכום נכסי הקרן'!$C$42</f>
        <v>3.5977385473133635E-3</v>
      </c>
    </row>
    <row r="60" spans="1:15">
      <c r="A60" s="69" t="s">
        <v>2050</v>
      </c>
      <c r="B60" s="54" t="s">
        <v>2051</v>
      </c>
      <c r="C60" s="54" t="s">
        <v>237</v>
      </c>
      <c r="D60" s="126" t="s">
        <v>4666</v>
      </c>
      <c r="E60" s="78">
        <v>42064</v>
      </c>
      <c r="F60" s="72">
        <v>5.3333043052532672</v>
      </c>
      <c r="G60" s="70" t="s">
        <v>141</v>
      </c>
      <c r="H60" s="71">
        <v>4.8000000000000001E-2</v>
      </c>
      <c r="I60" s="71">
        <v>4.7296635150104571E-2</v>
      </c>
      <c r="J60" s="72">
        <v>496677000.48142904</v>
      </c>
      <c r="K60" s="79">
        <v>114.8756515394446</v>
      </c>
      <c r="L60" s="72">
        <v>570560.94034961204</v>
      </c>
      <c r="M60" s="126" t="s">
        <v>4666</v>
      </c>
      <c r="N60" s="73">
        <f t="shared" si="2"/>
        <v>1.6499090492263238E-2</v>
      </c>
      <c r="O60" s="73">
        <f>L60/'[5]סכום נכסי הקרן'!$C$42</f>
        <v>9.1044542381815037E-3</v>
      </c>
    </row>
    <row r="61" spans="1:15">
      <c r="A61" s="69" t="s">
        <v>2052</v>
      </c>
      <c r="B61" s="54" t="s">
        <v>2053</v>
      </c>
      <c r="C61" s="54" t="s">
        <v>237</v>
      </c>
      <c r="D61" s="126" t="s">
        <v>4666</v>
      </c>
      <c r="E61" s="78">
        <v>42095</v>
      </c>
      <c r="F61" s="72">
        <v>5.4131995991973474</v>
      </c>
      <c r="G61" s="70" t="s">
        <v>141</v>
      </c>
      <c r="H61" s="71">
        <v>4.8000000000000001E-2</v>
      </c>
      <c r="I61" s="71">
        <v>4.7367341884143578E-2</v>
      </c>
      <c r="J61" s="72">
        <v>295598000.2877149</v>
      </c>
      <c r="K61" s="79">
        <v>115.18169208458279</v>
      </c>
      <c r="L61" s="72">
        <v>340474.77849957993</v>
      </c>
      <c r="M61" s="126" t="s">
        <v>4666</v>
      </c>
      <c r="N61" s="73">
        <f t="shared" si="2"/>
        <v>9.8456164513394569E-3</v>
      </c>
      <c r="O61" s="73">
        <f>L61/'[5]סכום נכסי הקרן'!$C$42</f>
        <v>5.4329639848899915E-3</v>
      </c>
    </row>
    <row r="62" spans="1:15">
      <c r="A62" s="69" t="s">
        <v>2054</v>
      </c>
      <c r="B62" s="54" t="s">
        <v>2055</v>
      </c>
      <c r="C62" s="54" t="s">
        <v>237</v>
      </c>
      <c r="D62" s="126" t="s">
        <v>4666</v>
      </c>
      <c r="E62" s="78">
        <v>42125</v>
      </c>
      <c r="F62" s="72">
        <v>5.5041500895759992</v>
      </c>
      <c r="G62" s="70" t="s">
        <v>141</v>
      </c>
      <c r="H62" s="71">
        <v>4.8000000000000001E-2</v>
      </c>
      <c r="I62" s="71">
        <v>4.687224264407977E-2</v>
      </c>
      <c r="J62" s="72">
        <v>284488000.27355498</v>
      </c>
      <c r="K62" s="79">
        <v>114.66951766946013</v>
      </c>
      <c r="L62" s="72">
        <v>326221.01774117793</v>
      </c>
      <c r="M62" s="126" t="s">
        <v>4666</v>
      </c>
      <c r="N62" s="73">
        <f t="shared" si="2"/>
        <v>9.4334359602181363E-3</v>
      </c>
      <c r="O62" s="73">
        <f>L62/'[5]סכום נכסי הקרן'!$C$42</f>
        <v>5.2055163918820653E-3</v>
      </c>
    </row>
    <row r="63" spans="1:15">
      <c r="A63" s="69" t="s">
        <v>2056</v>
      </c>
      <c r="B63" s="54" t="s">
        <v>2057</v>
      </c>
      <c r="C63" s="54" t="s">
        <v>237</v>
      </c>
      <c r="D63" s="126" t="s">
        <v>4666</v>
      </c>
      <c r="E63" s="78">
        <v>42156</v>
      </c>
      <c r="F63" s="72">
        <v>5.5811173062195616</v>
      </c>
      <c r="G63" s="70" t="s">
        <v>141</v>
      </c>
      <c r="H63" s="71">
        <v>4.8000000000000001E-2</v>
      </c>
      <c r="I63" s="71">
        <v>4.8061767671627786E-2</v>
      </c>
      <c r="J63" s="72">
        <v>103997000.10293001</v>
      </c>
      <c r="K63" s="79">
        <v>112.86386982292682</v>
      </c>
      <c r="L63" s="72">
        <v>117375.03881591999</v>
      </c>
      <c r="M63" s="126" t="s">
        <v>4666</v>
      </c>
      <c r="N63" s="73">
        <f t="shared" si="2"/>
        <v>3.3941709815784636E-3</v>
      </c>
      <c r="O63" s="73">
        <f>L63/'[5]סכום נכסי הקרן'!$C$42</f>
        <v>1.8729562331229915E-3</v>
      </c>
    </row>
    <row r="64" spans="1:15">
      <c r="A64" s="69" t="s">
        <v>2058</v>
      </c>
      <c r="B64" s="54" t="s">
        <v>2059</v>
      </c>
      <c r="C64" s="54" t="s">
        <v>237</v>
      </c>
      <c r="D64" s="126" t="s">
        <v>4666</v>
      </c>
      <c r="E64" s="78">
        <v>42218</v>
      </c>
      <c r="F64" s="72">
        <v>5.6201069873260261</v>
      </c>
      <c r="G64" s="70" t="s">
        <v>141</v>
      </c>
      <c r="H64" s="71">
        <v>4.8000000000000001E-2</v>
      </c>
      <c r="I64" s="71">
        <v>4.8465764055652727E-2</v>
      </c>
      <c r="J64" s="72">
        <v>113564000.11347301</v>
      </c>
      <c r="K64" s="79">
        <v>113.84743316542115</v>
      </c>
      <c r="L64" s="72">
        <v>129289.69912916499</v>
      </c>
      <c r="M64" s="126" t="s">
        <v>4666</v>
      </c>
      <c r="N64" s="73">
        <f t="shared" si="2"/>
        <v>3.7387109680913004E-3</v>
      </c>
      <c r="O64" s="73">
        <f>L64/'[5]סכום נכסי הקרן'!$C$42</f>
        <v>2.0630787457488072E-3</v>
      </c>
    </row>
    <row r="65" spans="1:15">
      <c r="A65" s="69" t="s">
        <v>2060</v>
      </c>
      <c r="B65" s="54" t="s">
        <v>2061</v>
      </c>
      <c r="C65" s="54" t="s">
        <v>237</v>
      </c>
      <c r="D65" s="126" t="s">
        <v>4666</v>
      </c>
      <c r="E65" s="78">
        <v>42248</v>
      </c>
      <c r="F65" s="72">
        <v>5.82</v>
      </c>
      <c r="G65" s="70" t="s">
        <v>141</v>
      </c>
      <c r="H65" s="71">
        <v>4.8000000000000001E-2</v>
      </c>
      <c r="I65" s="71">
        <v>1.34E-2</v>
      </c>
      <c r="J65" s="72">
        <v>198000</v>
      </c>
      <c r="K65" s="79">
        <v>137.72663131313129</v>
      </c>
      <c r="L65" s="72">
        <v>272.69872999999995</v>
      </c>
      <c r="M65" s="126" t="s">
        <v>4666</v>
      </c>
      <c r="N65" s="73">
        <f t="shared" si="2"/>
        <v>7.8857151010693409E-6</v>
      </c>
      <c r="O65" s="73">
        <f>L65/'[5]סכום נכסי הקרן'!$C$42</f>
        <v>4.3514599975488861E-6</v>
      </c>
    </row>
    <row r="66" spans="1:15">
      <c r="A66" s="69" t="s">
        <v>2062</v>
      </c>
      <c r="B66" s="54" t="s">
        <v>2063</v>
      </c>
      <c r="C66" s="54" t="s">
        <v>237</v>
      </c>
      <c r="D66" s="126" t="s">
        <v>4666</v>
      </c>
      <c r="E66" s="78">
        <v>42309</v>
      </c>
      <c r="F66" s="72">
        <v>5.8763008735657696</v>
      </c>
      <c r="G66" s="70" t="s">
        <v>141</v>
      </c>
      <c r="H66" s="71">
        <v>4.8000000000000001E-2</v>
      </c>
      <c r="I66" s="71">
        <v>4.6495176592707417E-2</v>
      </c>
      <c r="J66" s="72">
        <v>256730000.244582</v>
      </c>
      <c r="K66" s="79">
        <v>114.14667227323679</v>
      </c>
      <c r="L66" s="72">
        <v>293048.75200626301</v>
      </c>
      <c r="M66" s="126" t="s">
        <v>4666</v>
      </c>
      <c r="N66" s="73">
        <f t="shared" si="2"/>
        <v>8.4741830995887397E-3</v>
      </c>
      <c r="O66" s="73">
        <f>L66/'[5]סכום נכסי הקרן'!$C$42</f>
        <v>4.6761857735343236E-3</v>
      </c>
    </row>
    <row r="67" spans="1:15">
      <c r="A67" s="69" t="s">
        <v>2064</v>
      </c>
      <c r="B67" s="54" t="s">
        <v>2065</v>
      </c>
      <c r="C67" s="54" t="s">
        <v>237</v>
      </c>
      <c r="D67" s="126" t="s">
        <v>4666</v>
      </c>
      <c r="E67" s="78">
        <v>42339</v>
      </c>
      <c r="F67" s="72">
        <v>5.9522109060602721</v>
      </c>
      <c r="G67" s="70" t="s">
        <v>141</v>
      </c>
      <c r="H67" s="71">
        <v>4.8000000000000001E-2</v>
      </c>
      <c r="I67" s="71">
        <v>4.7855152399080697E-2</v>
      </c>
      <c r="J67" s="72">
        <v>198304000.195315</v>
      </c>
      <c r="K67" s="79">
        <v>112.77777179948521</v>
      </c>
      <c r="L67" s="72">
        <v>223642.83280952304</v>
      </c>
      <c r="M67" s="126" t="s">
        <v>4666</v>
      </c>
      <c r="N67" s="73">
        <f t="shared" si="2"/>
        <v>6.4671502648068141E-3</v>
      </c>
      <c r="O67" s="73">
        <f>L67/'[5]סכום נכסי הקרן'!$C$42</f>
        <v>3.5686739014485079E-3</v>
      </c>
    </row>
    <row r="68" spans="1:15">
      <c r="A68" s="69" t="s">
        <v>2066</v>
      </c>
      <c r="B68" s="54" t="s">
        <v>2067</v>
      </c>
      <c r="C68" s="54" t="s">
        <v>237</v>
      </c>
      <c r="D68" s="126" t="s">
        <v>4666</v>
      </c>
      <c r="E68" s="78">
        <v>42370</v>
      </c>
      <c r="F68" s="72">
        <v>5.8903972676679093</v>
      </c>
      <c r="G68" s="70" t="s">
        <v>141</v>
      </c>
      <c r="H68" s="71">
        <v>4.8000000000000001E-2</v>
      </c>
      <c r="I68" s="71">
        <v>4.8400966845646182E-2</v>
      </c>
      <c r="J68" s="72">
        <v>104355000.10411298</v>
      </c>
      <c r="K68" s="79">
        <v>115.15966654203231</v>
      </c>
      <c r="L68" s="72">
        <v>120174.87013983399</v>
      </c>
      <c r="M68" s="126" t="s">
        <v>4666</v>
      </c>
      <c r="N68" s="73">
        <f t="shared" si="2"/>
        <v>3.4751345861813734E-3</v>
      </c>
      <c r="O68" s="73">
        <f>L68/'[5]סכום נכסי הקרן'!$C$42</f>
        <v>1.9176332068877617E-3</v>
      </c>
    </row>
    <row r="69" spans="1:15">
      <c r="A69" s="69" t="s">
        <v>2068</v>
      </c>
      <c r="B69" s="54" t="s">
        <v>2069</v>
      </c>
      <c r="C69" s="54" t="s">
        <v>237</v>
      </c>
      <c r="D69" s="126" t="s">
        <v>4666</v>
      </c>
      <c r="E69" s="78">
        <v>42430</v>
      </c>
      <c r="F69" s="72">
        <v>6.19</v>
      </c>
      <c r="G69" s="70" t="s">
        <v>141</v>
      </c>
      <c r="H69" s="71">
        <v>4.8000000000000001E-2</v>
      </c>
      <c r="I69" s="71">
        <v>1.3600000000000003E-2</v>
      </c>
      <c r="J69" s="72">
        <v>6043000</v>
      </c>
      <c r="K69" s="79">
        <v>141.36133890451759</v>
      </c>
      <c r="L69" s="72">
        <v>8542.4657099999986</v>
      </c>
      <c r="M69" s="126" t="s">
        <v>4666</v>
      </c>
      <c r="N69" s="73">
        <f t="shared" si="2"/>
        <v>2.4702517261343326E-4</v>
      </c>
      <c r="O69" s="73">
        <f>L69/'[5]סכום נכסי הקרן'!$C$42</f>
        <v>1.3631232465768374E-4</v>
      </c>
    </row>
    <row r="70" spans="1:15">
      <c r="A70" s="69" t="s">
        <v>2070</v>
      </c>
      <c r="B70" s="54" t="s">
        <v>2071</v>
      </c>
      <c r="C70" s="54" t="s">
        <v>237</v>
      </c>
      <c r="D70" s="126" t="s">
        <v>4666</v>
      </c>
      <c r="E70" s="78">
        <v>42461</v>
      </c>
      <c r="F70" s="72">
        <v>6.1445478355926415</v>
      </c>
      <c r="G70" s="70" t="s">
        <v>141</v>
      </c>
      <c r="H70" s="71">
        <v>4.8000000000000001E-2</v>
      </c>
      <c r="I70" s="71">
        <v>4.7369538009822174E-2</v>
      </c>
      <c r="J70" s="72">
        <v>291356000.28363806</v>
      </c>
      <c r="K70" s="79">
        <v>115.49150406992962</v>
      </c>
      <c r="L70" s="72">
        <v>336491.42692556203</v>
      </c>
      <c r="M70" s="126" t="s">
        <v>4666</v>
      </c>
      <c r="N70" s="73">
        <f t="shared" si="2"/>
        <v>9.7304286187444855E-3</v>
      </c>
      <c r="O70" s="73">
        <f>L70/'[5]סכום נכסי הקרן'!$C$42</f>
        <v>5.3694015508789781E-3</v>
      </c>
    </row>
    <row r="71" spans="1:15">
      <c r="A71" s="69" t="s">
        <v>2072</v>
      </c>
      <c r="B71" s="54" t="s">
        <v>2073</v>
      </c>
      <c r="C71" s="54" t="s">
        <v>237</v>
      </c>
      <c r="D71" s="126" t="s">
        <v>4666</v>
      </c>
      <c r="E71" s="78">
        <v>42491</v>
      </c>
      <c r="F71" s="72">
        <v>6.2245887923705423</v>
      </c>
      <c r="G71" s="70" t="s">
        <v>141</v>
      </c>
      <c r="H71" s="71">
        <v>4.8000000000000001E-2</v>
      </c>
      <c r="I71" s="71">
        <v>4.7456079616192054E-2</v>
      </c>
      <c r="J71" s="72">
        <v>313314000.30496007</v>
      </c>
      <c r="K71" s="79">
        <v>115.28834458013162</v>
      </c>
      <c r="L71" s="72">
        <v>361214.52428937698</v>
      </c>
      <c r="M71" s="126" t="s">
        <v>4666</v>
      </c>
      <c r="N71" s="73">
        <f t="shared" si="2"/>
        <v>1.0445354215306828E-2</v>
      </c>
      <c r="O71" s="73">
        <f>L71/'[5]סכום נכסי הקרן'!$C$42</f>
        <v>5.7639085923827911E-3</v>
      </c>
    </row>
    <row r="72" spans="1:15">
      <c r="A72" s="69" t="s">
        <v>2074</v>
      </c>
      <c r="B72" s="54" t="s">
        <v>2075</v>
      </c>
      <c r="C72" s="54" t="s">
        <v>237</v>
      </c>
      <c r="D72" s="126" t="s">
        <v>4666</v>
      </c>
      <c r="E72" s="78">
        <v>42522</v>
      </c>
      <c r="F72" s="72">
        <v>6.3138094266956086</v>
      </c>
      <c r="G72" s="70" t="s">
        <v>141</v>
      </c>
      <c r="H72" s="71">
        <v>4.8000000000000001E-2</v>
      </c>
      <c r="I72" s="71">
        <v>4.7480245776880939E-2</v>
      </c>
      <c r="J72" s="72">
        <v>177887000.17365998</v>
      </c>
      <c r="K72" s="79">
        <v>114.2974325098923</v>
      </c>
      <c r="L72" s="72">
        <v>203320.27396736102</v>
      </c>
      <c r="M72" s="126" t="s">
        <v>4666</v>
      </c>
      <c r="N72" s="73">
        <f t="shared" si="2"/>
        <v>5.8794764272571956E-3</v>
      </c>
      <c r="O72" s="73">
        <f>L72/'[5]סכום נכסי הקרן'!$C$42</f>
        <v>3.2443863558134349E-3</v>
      </c>
    </row>
    <row r="73" spans="1:15">
      <c r="A73" s="69" t="s">
        <v>2076</v>
      </c>
      <c r="B73" s="54" t="s">
        <v>2077</v>
      </c>
      <c r="C73" s="54" t="s">
        <v>237</v>
      </c>
      <c r="D73" s="126" t="s">
        <v>4666</v>
      </c>
      <c r="E73" s="78">
        <v>42552</v>
      </c>
      <c r="F73" s="72">
        <v>6.2426733186863421</v>
      </c>
      <c r="G73" s="70" t="s">
        <v>141</v>
      </c>
      <c r="H73" s="71">
        <v>4.8000000000000001E-2</v>
      </c>
      <c r="I73" s="71">
        <v>4.7954328479943013E-2</v>
      </c>
      <c r="J73" s="72">
        <v>54144000.053453997</v>
      </c>
      <c r="K73" s="79">
        <v>115.91708113514274</v>
      </c>
      <c r="L73" s="72">
        <v>62762.144471774001</v>
      </c>
      <c r="M73" s="126" t="s">
        <v>4666</v>
      </c>
      <c r="N73" s="73">
        <f t="shared" si="2"/>
        <v>1.8149127076483413E-3</v>
      </c>
      <c r="O73" s="73">
        <f>L73/'[5]סכום נכסי הקרן'!$C$42</f>
        <v>1.0014970037788902E-3</v>
      </c>
    </row>
    <row r="74" spans="1:15">
      <c r="A74" s="69" t="s">
        <v>2078</v>
      </c>
      <c r="B74" s="54" t="s">
        <v>2079</v>
      </c>
      <c r="C74" s="54" t="s">
        <v>237</v>
      </c>
      <c r="D74" s="126" t="s">
        <v>4666</v>
      </c>
      <c r="E74" s="78">
        <v>42583</v>
      </c>
      <c r="F74" s="72">
        <v>6.3328279615484631</v>
      </c>
      <c r="G74" s="70" t="s">
        <v>141</v>
      </c>
      <c r="H74" s="71">
        <v>4.8000000000000001E-2</v>
      </c>
      <c r="I74" s="71">
        <v>4.7886685839179891E-2</v>
      </c>
      <c r="J74" s="72">
        <v>464260000.45762396</v>
      </c>
      <c r="K74" s="79">
        <v>115.1648093392046</v>
      </c>
      <c r="L74" s="72">
        <v>534664.144365213</v>
      </c>
      <c r="M74" s="126" t="s">
        <v>4666</v>
      </c>
      <c r="N74" s="73">
        <f t="shared" si="2"/>
        <v>1.5461051531927115E-2</v>
      </c>
      <c r="O74" s="73">
        <f>L74/'[5]סכום נכסי הקרן'!$C$42</f>
        <v>8.5316482270706845E-3</v>
      </c>
    </row>
    <row r="75" spans="1:15">
      <c r="A75" s="69" t="s">
        <v>2080</v>
      </c>
      <c r="B75" s="54" t="s">
        <v>2081</v>
      </c>
      <c r="C75" s="54" t="s">
        <v>237</v>
      </c>
      <c r="D75" s="126" t="s">
        <v>4666</v>
      </c>
      <c r="E75" s="78">
        <v>42614</v>
      </c>
      <c r="F75" s="72">
        <v>6.4137900384592097</v>
      </c>
      <c r="G75" s="70" t="s">
        <v>141</v>
      </c>
      <c r="H75" s="71">
        <v>4.8000000000000001E-2</v>
      </c>
      <c r="I75" s="71">
        <v>4.7680404183197973E-2</v>
      </c>
      <c r="J75" s="72">
        <v>142922000.14018801</v>
      </c>
      <c r="K75" s="79">
        <v>114.38066453677885</v>
      </c>
      <c r="L75" s="72">
        <v>163475.13352960304</v>
      </c>
      <c r="M75" s="126" t="s">
        <v>4666</v>
      </c>
      <c r="N75" s="73">
        <f t="shared" si="2"/>
        <v>4.7272619462647219E-3</v>
      </c>
      <c r="O75" s="73">
        <f>L75/'[5]סכום נכסי הקרן'!$C$42</f>
        <v>2.6085765201327871E-3</v>
      </c>
    </row>
    <row r="76" spans="1:15">
      <c r="A76" s="69" t="s">
        <v>2082</v>
      </c>
      <c r="B76" s="54" t="s">
        <v>2083</v>
      </c>
      <c r="C76" s="54" t="s">
        <v>237</v>
      </c>
      <c r="D76" s="126" t="s">
        <v>4666</v>
      </c>
      <c r="E76" s="78">
        <v>42644</v>
      </c>
      <c r="F76" s="72">
        <v>6.495624300342131</v>
      </c>
      <c r="G76" s="70" t="s">
        <v>141</v>
      </c>
      <c r="H76" s="71">
        <v>4.8000000000000001E-2</v>
      </c>
      <c r="I76" s="71">
        <v>4.7451981047817914E-2</v>
      </c>
      <c r="J76" s="72">
        <v>110789000.10783102</v>
      </c>
      <c r="K76" s="79">
        <v>114.49239270973624</v>
      </c>
      <c r="L76" s="72">
        <v>126844.97708264798</v>
      </c>
      <c r="M76" s="126" t="s">
        <v>4666</v>
      </c>
      <c r="N76" s="73">
        <f t="shared" si="2"/>
        <v>3.6680161703555852E-3</v>
      </c>
      <c r="O76" s="73">
        <f>L76/'[5]סכום נכסי הקרן'!$C$42</f>
        <v>2.0240682590093031E-3</v>
      </c>
    </row>
    <row r="77" spans="1:15">
      <c r="A77" s="69" t="s">
        <v>2084</v>
      </c>
      <c r="B77" s="54" t="s">
        <v>2085</v>
      </c>
      <c r="C77" s="54" t="s">
        <v>237</v>
      </c>
      <c r="D77" s="126" t="s">
        <v>4666</v>
      </c>
      <c r="E77" s="78">
        <v>42675</v>
      </c>
      <c r="F77" s="72">
        <v>6.5856693637524071</v>
      </c>
      <c r="G77" s="70" t="s">
        <v>141</v>
      </c>
      <c r="H77" s="71">
        <v>4.8000000000000001E-2</v>
      </c>
      <c r="I77" s="71">
        <v>4.7370456736202583E-2</v>
      </c>
      <c r="J77" s="72">
        <v>161898000.15727797</v>
      </c>
      <c r="K77" s="79">
        <v>114.20788896016269</v>
      </c>
      <c r="L77" s="72">
        <v>184900.28824834805</v>
      </c>
      <c r="M77" s="126" t="s">
        <v>4666</v>
      </c>
      <c r="N77" s="73">
        <f t="shared" si="2"/>
        <v>5.3468198961985356E-3</v>
      </c>
      <c r="O77" s="73">
        <f>L77/'[5]סכום נכסי הקרן'!$C$42</f>
        <v>2.9504582138976045E-3</v>
      </c>
    </row>
    <row r="78" spans="1:15">
      <c r="A78" s="69" t="s">
        <v>2086</v>
      </c>
      <c r="B78" s="54" t="s">
        <v>2087</v>
      </c>
      <c r="C78" s="54" t="s">
        <v>237</v>
      </c>
      <c r="D78" s="126" t="s">
        <v>4666</v>
      </c>
      <c r="E78" s="78">
        <v>42705</v>
      </c>
      <c r="F78" s="72">
        <v>6.6625108494553817</v>
      </c>
      <c r="G78" s="70" t="s">
        <v>141</v>
      </c>
      <c r="H78" s="71">
        <v>4.8000000000000001E-2</v>
      </c>
      <c r="I78" s="71">
        <v>4.8057028805271962E-2</v>
      </c>
      <c r="J78" s="72">
        <v>177953000.17571902</v>
      </c>
      <c r="K78" s="79">
        <v>113.06548348685801</v>
      </c>
      <c r="L78" s="72">
        <v>201203.42002804601</v>
      </c>
      <c r="M78" s="126" t="s">
        <v>4666</v>
      </c>
      <c r="N78" s="73">
        <f t="shared" si="2"/>
        <v>5.8182626948866251E-3</v>
      </c>
      <c r="O78" s="73">
        <f>L78/'[5]סכום נכסי הקרן'!$C$42</f>
        <v>3.210607668110771E-3</v>
      </c>
    </row>
    <row r="79" spans="1:15">
      <c r="A79" s="69" t="s">
        <v>2088</v>
      </c>
      <c r="B79" s="54" t="s">
        <v>2089</v>
      </c>
      <c r="C79" s="54" t="s">
        <v>237</v>
      </c>
      <c r="D79" s="126" t="s">
        <v>4666</v>
      </c>
      <c r="E79" s="78">
        <v>42736</v>
      </c>
      <c r="F79" s="72">
        <v>6.5938949720996938</v>
      </c>
      <c r="G79" s="70" t="s">
        <v>141</v>
      </c>
      <c r="H79" s="71">
        <v>4.8000000000000001E-2</v>
      </c>
      <c r="I79" s="71">
        <v>4.7792755066107979E-2</v>
      </c>
      <c r="J79" s="72">
        <v>361878000.355923</v>
      </c>
      <c r="K79" s="79">
        <v>115.9244053709547</v>
      </c>
      <c r="L79" s="72">
        <v>419504.92008090508</v>
      </c>
      <c r="M79" s="126" t="s">
        <v>4666</v>
      </c>
      <c r="N79" s="73">
        <f t="shared" si="2"/>
        <v>1.2130955957348538E-2</v>
      </c>
      <c r="O79" s="73">
        <f>L79/'[5]סכום נכסי הקרן'!$C$42</f>
        <v>6.6940497981307114E-3</v>
      </c>
    </row>
    <row r="80" spans="1:15">
      <c r="A80" s="69" t="s">
        <v>2090</v>
      </c>
      <c r="B80" s="54" t="s">
        <v>2091</v>
      </c>
      <c r="C80" s="54" t="s">
        <v>237</v>
      </c>
      <c r="D80" s="126" t="s">
        <v>4666</v>
      </c>
      <c r="E80" s="78">
        <v>42767</v>
      </c>
      <c r="F80" s="72">
        <v>6.6744203094666874</v>
      </c>
      <c r="G80" s="70" t="s">
        <v>141</v>
      </c>
      <c r="H80" s="71">
        <v>4.8000000000000001E-2</v>
      </c>
      <c r="I80" s="71">
        <v>4.7697364859991993E-2</v>
      </c>
      <c r="J80" s="72">
        <v>198254000.19455898</v>
      </c>
      <c r="K80" s="79">
        <v>115.52839995104318</v>
      </c>
      <c r="L80" s="72">
        <v>229039.67426371202</v>
      </c>
      <c r="M80" s="126" t="s">
        <v>4666</v>
      </c>
      <c r="N80" s="73">
        <f t="shared" si="2"/>
        <v>6.6232124296484876E-3</v>
      </c>
      <c r="O80" s="73">
        <f>L80/'[5]סכום נכסי הקרן'!$C$42</f>
        <v>3.6547914264586793E-3</v>
      </c>
    </row>
    <row r="81" spans="1:15">
      <c r="A81" s="69" t="s">
        <v>2092</v>
      </c>
      <c r="B81" s="54" t="s">
        <v>2093</v>
      </c>
      <c r="C81" s="54" t="s">
        <v>237</v>
      </c>
      <c r="D81" s="126" t="s">
        <v>4666</v>
      </c>
      <c r="E81" s="78">
        <v>42795</v>
      </c>
      <c r="F81" s="72">
        <v>6.7545655202128216</v>
      </c>
      <c r="G81" s="70" t="s">
        <v>141</v>
      </c>
      <c r="H81" s="71">
        <v>4.8000000000000001E-2</v>
      </c>
      <c r="I81" s="71">
        <v>4.76734005509412E-2</v>
      </c>
      <c r="J81" s="72">
        <v>245771000.24105102</v>
      </c>
      <c r="K81" s="79">
        <v>115.33548443414094</v>
      </c>
      <c r="L81" s="72">
        <v>283461.1737266499</v>
      </c>
      <c r="M81" s="126" t="s">
        <v>4666</v>
      </c>
      <c r="N81" s="73">
        <f t="shared" si="2"/>
        <v>8.1969360774913885E-3</v>
      </c>
      <c r="O81" s="73">
        <f>L81/'[5]סכום נכסי הקרן'!$C$42</f>
        <v>4.5231965632174841E-3</v>
      </c>
    </row>
    <row r="82" spans="1:15">
      <c r="A82" s="69" t="s">
        <v>2094</v>
      </c>
      <c r="B82" s="54" t="s">
        <v>2095</v>
      </c>
      <c r="C82" s="54" t="s">
        <v>237</v>
      </c>
      <c r="D82" s="126" t="s">
        <v>4666</v>
      </c>
      <c r="E82" s="78">
        <v>42826</v>
      </c>
      <c r="F82" s="72">
        <v>6.834362003021111</v>
      </c>
      <c r="G82" s="70" t="s">
        <v>141</v>
      </c>
      <c r="H82" s="71">
        <v>4.8000000000000001E-2</v>
      </c>
      <c r="I82" s="71">
        <v>4.7710247874073693E-2</v>
      </c>
      <c r="J82" s="72">
        <v>173288000.17011699</v>
      </c>
      <c r="K82" s="79">
        <v>114.86042874236698</v>
      </c>
      <c r="L82" s="72">
        <v>199039.33995446999</v>
      </c>
      <c r="M82" s="126" t="s">
        <v>4666</v>
      </c>
      <c r="N82" s="73">
        <f t="shared" si="2"/>
        <v>5.75568330951097E-3</v>
      </c>
      <c r="O82" s="73">
        <f>L82/'[5]סכום נכסי הקרן'!$C$42</f>
        <v>3.1760753918817666E-3</v>
      </c>
    </row>
    <row r="83" spans="1:15">
      <c r="A83" s="69" t="s">
        <v>2096</v>
      </c>
      <c r="B83" s="54" t="s">
        <v>2097</v>
      </c>
      <c r="C83" s="54" t="s">
        <v>237</v>
      </c>
      <c r="D83" s="126" t="s">
        <v>4666</v>
      </c>
      <c r="E83" s="78">
        <v>42856</v>
      </c>
      <c r="F83" s="72">
        <v>6.9260516182680378</v>
      </c>
      <c r="G83" s="70" t="s">
        <v>141</v>
      </c>
      <c r="H83" s="71">
        <v>4.8000000000000001E-2</v>
      </c>
      <c r="I83" s="71">
        <v>4.7404338587265359E-2</v>
      </c>
      <c r="J83" s="72">
        <v>315445000.30744201</v>
      </c>
      <c r="K83" s="79">
        <v>114.27983116158526</v>
      </c>
      <c r="L83" s="72">
        <v>360490.01375900686</v>
      </c>
      <c r="M83" s="126" t="s">
        <v>4666</v>
      </c>
      <c r="N83" s="73">
        <f t="shared" ref="N83:N146" si="3">IFERROR(L83/$L$9,0)</f>
        <v>1.0424403316011391E-2</v>
      </c>
      <c r="O83" s="73">
        <f>L83/'[5]סכום נכסי הקרן'!$C$42</f>
        <v>5.7523475609445127E-3</v>
      </c>
    </row>
    <row r="84" spans="1:15">
      <c r="A84" s="69" t="s">
        <v>2098</v>
      </c>
      <c r="B84" s="54" t="s">
        <v>2099</v>
      </c>
      <c r="C84" s="54" t="s">
        <v>237</v>
      </c>
      <c r="D84" s="126" t="s">
        <v>4666</v>
      </c>
      <c r="E84" s="78">
        <v>42887</v>
      </c>
      <c r="F84" s="72">
        <v>7.0056667538157473</v>
      </c>
      <c r="G84" s="70" t="s">
        <v>141</v>
      </c>
      <c r="H84" s="71">
        <v>4.8000000000000001E-2</v>
      </c>
      <c r="I84" s="71">
        <v>4.7477001811143574E-2</v>
      </c>
      <c r="J84" s="72">
        <v>276534000.26998299</v>
      </c>
      <c r="K84" s="79">
        <v>113.5713953177825</v>
      </c>
      <c r="L84" s="72">
        <v>314063.52263470012</v>
      </c>
      <c r="M84" s="126" t="s">
        <v>4666</v>
      </c>
      <c r="N84" s="73">
        <f t="shared" si="3"/>
        <v>9.0818738434736666E-3</v>
      </c>
      <c r="O84" s="73">
        <f>L84/'[5]סכום נכסי הקרן'!$C$42</f>
        <v>5.0115189587945164E-3</v>
      </c>
    </row>
    <row r="85" spans="1:15">
      <c r="A85" s="69" t="s">
        <v>2100</v>
      </c>
      <c r="B85" s="54" t="s">
        <v>2101</v>
      </c>
      <c r="C85" s="54" t="s">
        <v>237</v>
      </c>
      <c r="D85" s="126" t="s">
        <v>4666</v>
      </c>
      <c r="E85" s="78">
        <v>42918</v>
      </c>
      <c r="F85" s="72">
        <v>6.9199999999999493</v>
      </c>
      <c r="G85" s="70" t="s">
        <v>141</v>
      </c>
      <c r="H85" s="71">
        <v>4.8000000000000001E-2</v>
      </c>
      <c r="I85" s="71">
        <v>4.8599999999999477E-2</v>
      </c>
      <c r="J85" s="72">
        <v>117212000.11721201</v>
      </c>
      <c r="K85" s="79">
        <v>114.6144191720994</v>
      </c>
      <c r="L85" s="72">
        <v>134341.85313434302</v>
      </c>
      <c r="M85" s="126" t="s">
        <v>4666</v>
      </c>
      <c r="N85" s="73">
        <f t="shared" si="3"/>
        <v>3.8848056973610711E-3</v>
      </c>
      <c r="O85" s="73">
        <f>L85/'[5]סכום נכסי הקרן'!$C$42</f>
        <v>2.1436960850924431E-3</v>
      </c>
    </row>
    <row r="86" spans="1:15">
      <c r="A86" s="69" t="s">
        <v>2102</v>
      </c>
      <c r="B86" s="54" t="s">
        <v>2103</v>
      </c>
      <c r="C86" s="54" t="s">
        <v>237</v>
      </c>
      <c r="D86" s="126" t="s">
        <v>4666</v>
      </c>
      <c r="E86" s="78">
        <v>42949</v>
      </c>
      <c r="F86" s="72">
        <v>7.0141212506642621</v>
      </c>
      <c r="G86" s="70" t="s">
        <v>141</v>
      </c>
      <c r="H86" s="71">
        <v>4.8000000000000001E-2</v>
      </c>
      <c r="I86" s="71">
        <v>4.7857459555527518E-2</v>
      </c>
      <c r="J86" s="72">
        <v>291340000.28701597</v>
      </c>
      <c r="K86" s="79">
        <v>115.44157512483396</v>
      </c>
      <c r="L86" s="72">
        <v>336327.48530002701</v>
      </c>
      <c r="M86" s="126" t="s">
        <v>4666</v>
      </c>
      <c r="N86" s="73">
        <f t="shared" si="3"/>
        <v>9.7256878671019113E-3</v>
      </c>
      <c r="O86" s="73">
        <f>L86/'[5]סכום נכסי הקרן'!$C$42</f>
        <v>5.3667855305350298E-3</v>
      </c>
    </row>
    <row r="87" spans="1:15">
      <c r="A87" s="69" t="s">
        <v>2104</v>
      </c>
      <c r="B87" s="54" t="s">
        <v>2105</v>
      </c>
      <c r="C87" s="54" t="s">
        <v>237</v>
      </c>
      <c r="D87" s="126" t="s">
        <v>4666</v>
      </c>
      <c r="E87" s="78">
        <v>42979</v>
      </c>
      <c r="F87" s="72">
        <v>7.0975424488319216</v>
      </c>
      <c r="G87" s="70" t="s">
        <v>141</v>
      </c>
      <c r="H87" s="71">
        <v>4.8000000000000001E-2</v>
      </c>
      <c r="I87" s="71">
        <v>4.7268066690776954E-2</v>
      </c>
      <c r="J87" s="72">
        <v>132705000.12892401</v>
      </c>
      <c r="K87" s="79">
        <v>115.54591931642555</v>
      </c>
      <c r="L87" s="72">
        <v>153335.21237782898</v>
      </c>
      <c r="M87" s="126" t="s">
        <v>4666</v>
      </c>
      <c r="N87" s="73">
        <f t="shared" si="3"/>
        <v>4.4340426512933179E-3</v>
      </c>
      <c r="O87" s="73">
        <f>L87/'[5]סכום נכסי הקרן'!$C$42</f>
        <v>2.4467735617169388E-3</v>
      </c>
    </row>
    <row r="88" spans="1:15">
      <c r="A88" s="69" t="s">
        <v>2106</v>
      </c>
      <c r="B88" s="54" t="s">
        <v>2107</v>
      </c>
      <c r="C88" s="54" t="s">
        <v>237</v>
      </c>
      <c r="D88" s="126" t="s">
        <v>4666</v>
      </c>
      <c r="E88" s="78">
        <v>43009</v>
      </c>
      <c r="F88" s="72">
        <v>7.174843016508424</v>
      </c>
      <c r="G88" s="70" t="s">
        <v>141</v>
      </c>
      <c r="H88" s="71">
        <v>4.8000000000000001E-2</v>
      </c>
      <c r="I88" s="71">
        <v>4.7747131070055369E-2</v>
      </c>
      <c r="J88" s="72">
        <v>250761000.24640599</v>
      </c>
      <c r="K88" s="79">
        <v>114.4088670641235</v>
      </c>
      <c r="L88" s="72">
        <v>286892.81942057703</v>
      </c>
      <c r="M88" s="126" t="s">
        <v>4666</v>
      </c>
      <c r="N88" s="73">
        <f t="shared" si="3"/>
        <v>8.2961700573127121E-3</v>
      </c>
      <c r="O88" s="73">
        <f>L88/'[5]סכום נכסי הקרן'!$C$42</f>
        <v>4.5779554136268158E-3</v>
      </c>
    </row>
    <row r="89" spans="1:15">
      <c r="A89" s="69" t="s">
        <v>2108</v>
      </c>
      <c r="B89" s="54" t="s">
        <v>2109</v>
      </c>
      <c r="C89" s="54" t="s">
        <v>237</v>
      </c>
      <c r="D89" s="126" t="s">
        <v>4666</v>
      </c>
      <c r="E89" s="78">
        <v>43040</v>
      </c>
      <c r="F89" s="72">
        <v>7.2551395868556172</v>
      </c>
      <c r="G89" s="70" t="s">
        <v>141</v>
      </c>
      <c r="H89" s="71">
        <v>4.8000000000000001E-2</v>
      </c>
      <c r="I89" s="71">
        <v>4.7701027861541893E-2</v>
      </c>
      <c r="J89" s="72">
        <v>269307000.264355</v>
      </c>
      <c r="K89" s="79">
        <v>113.86847959335368</v>
      </c>
      <c r="L89" s="72">
        <v>306655.78663948999</v>
      </c>
      <c r="M89" s="126" t="s">
        <v>4666</v>
      </c>
      <c r="N89" s="73">
        <f t="shared" si="3"/>
        <v>8.8676620075690289E-3</v>
      </c>
      <c r="O89" s="73">
        <f>L89/'[5]סכום נכסי הקרן'!$C$42</f>
        <v>4.8933135426726306E-3</v>
      </c>
    </row>
    <row r="90" spans="1:15">
      <c r="A90" s="69" t="s">
        <v>2110</v>
      </c>
      <c r="B90" s="54" t="s">
        <v>2111</v>
      </c>
      <c r="C90" s="54" t="s">
        <v>237</v>
      </c>
      <c r="D90" s="126" t="s">
        <v>4666</v>
      </c>
      <c r="E90" s="78">
        <v>43070</v>
      </c>
      <c r="F90" s="72">
        <v>7.3452250891795128</v>
      </c>
      <c r="G90" s="70" t="s">
        <v>141</v>
      </c>
      <c r="H90" s="71">
        <v>4.8000000000000001E-2</v>
      </c>
      <c r="I90" s="71">
        <v>4.7687736136643989E-2</v>
      </c>
      <c r="J90" s="72">
        <v>275863000.27071798</v>
      </c>
      <c r="K90" s="79">
        <v>113.10864336225143</v>
      </c>
      <c r="L90" s="72">
        <v>312024.89714461309</v>
      </c>
      <c r="M90" s="126" t="s">
        <v>4666</v>
      </c>
      <c r="N90" s="73">
        <f t="shared" si="3"/>
        <v>9.022922267818716E-3</v>
      </c>
      <c r="O90" s="73">
        <f>L90/'[5]סכום נכסי הקרן'!$C$42</f>
        <v>4.9789885642815054E-3</v>
      </c>
    </row>
    <row r="91" spans="1:15">
      <c r="A91" s="69" t="s">
        <v>2112</v>
      </c>
      <c r="B91" s="54" t="s">
        <v>2113</v>
      </c>
      <c r="C91" s="54" t="s">
        <v>237</v>
      </c>
      <c r="D91" s="126" t="s">
        <v>4666</v>
      </c>
      <c r="E91" s="78">
        <v>43101</v>
      </c>
      <c r="F91" s="72">
        <v>7.2538920706438503</v>
      </c>
      <c r="G91" s="70" t="s">
        <v>141</v>
      </c>
      <c r="H91" s="71">
        <v>4.8000000000000001E-2</v>
      </c>
      <c r="I91" s="71">
        <v>4.796912156417641E-2</v>
      </c>
      <c r="J91" s="72">
        <v>374175000.36959702</v>
      </c>
      <c r="K91" s="79">
        <v>115.48965643310234</v>
      </c>
      <c r="L91" s="72">
        <v>432133.42238540703</v>
      </c>
      <c r="M91" s="126" t="s">
        <v>4666</v>
      </c>
      <c r="N91" s="73">
        <f t="shared" si="3"/>
        <v>1.2496138337649686E-2</v>
      </c>
      <c r="O91" s="73">
        <f>L91/'[5]סכום נכסי הקרן'!$C$42</f>
        <v>6.8955631040672448E-3</v>
      </c>
    </row>
    <row r="92" spans="1:15">
      <c r="A92" s="69" t="s">
        <v>2114</v>
      </c>
      <c r="B92" s="54" t="s">
        <v>2115</v>
      </c>
      <c r="C92" s="54" t="s">
        <v>237</v>
      </c>
      <c r="D92" s="126" t="s">
        <v>4666</v>
      </c>
      <c r="E92" s="78">
        <v>43132</v>
      </c>
      <c r="F92" s="72">
        <v>7.3348554508061374</v>
      </c>
      <c r="G92" s="70" t="s">
        <v>141</v>
      </c>
      <c r="H92" s="71">
        <v>4.8000000000000001E-2</v>
      </c>
      <c r="I92" s="71">
        <v>4.7863188951968887E-2</v>
      </c>
      <c r="J92" s="72">
        <v>360099000.35482401</v>
      </c>
      <c r="K92" s="79">
        <v>114.99777073758362</v>
      </c>
      <c r="L92" s="72">
        <v>414105.82285637094</v>
      </c>
      <c r="M92" s="126" t="s">
        <v>4666</v>
      </c>
      <c r="N92" s="73">
        <f t="shared" si="3"/>
        <v>1.1974828561685014E-2</v>
      </c>
      <c r="O92" s="73">
        <f>L92/'[5]סכום נכסי הקרן'!$C$42</f>
        <v>6.6078962777405079E-3</v>
      </c>
    </row>
    <row r="93" spans="1:15">
      <c r="A93" s="69" t="s">
        <v>2116</v>
      </c>
      <c r="B93" s="54" t="s">
        <v>2117</v>
      </c>
      <c r="C93" s="54" t="s">
        <v>237</v>
      </c>
      <c r="D93" s="126" t="s">
        <v>4666</v>
      </c>
      <c r="E93" s="78">
        <v>43161</v>
      </c>
      <c r="F93" s="72">
        <v>7.4099999999999815</v>
      </c>
      <c r="G93" s="70" t="s">
        <v>141</v>
      </c>
      <c r="H93" s="71">
        <v>4.8000000000000001E-2</v>
      </c>
      <c r="I93" s="71">
        <v>4.8499999999999759E-2</v>
      </c>
      <c r="J93" s="72">
        <v>83465000.08346501</v>
      </c>
      <c r="K93" s="79">
        <v>114.64651131612084</v>
      </c>
      <c r="L93" s="72">
        <v>95689.71076568999</v>
      </c>
      <c r="M93" s="126" t="s">
        <v>4666</v>
      </c>
      <c r="N93" s="73">
        <f t="shared" si="3"/>
        <v>2.7670895174391136E-3</v>
      </c>
      <c r="O93" s="73">
        <f>L93/'[5]סכום נכסי הקרן'!$C$42</f>
        <v>1.5269229474369869E-3</v>
      </c>
    </row>
    <row r="94" spans="1:15">
      <c r="A94" s="69" t="s">
        <v>2118</v>
      </c>
      <c r="B94" s="54" t="s">
        <v>2119</v>
      </c>
      <c r="C94" s="54" t="s">
        <v>237</v>
      </c>
      <c r="D94" s="126" t="s">
        <v>4666</v>
      </c>
      <c r="E94" s="78">
        <v>43191</v>
      </c>
      <c r="F94" s="72">
        <v>7.75</v>
      </c>
      <c r="G94" s="70" t="s">
        <v>141</v>
      </c>
      <c r="H94" s="71">
        <v>4.8000000000000001E-2</v>
      </c>
      <c r="I94" s="71">
        <v>1.4399999999999998E-2</v>
      </c>
      <c r="J94" s="72">
        <v>583000</v>
      </c>
      <c r="K94" s="79">
        <v>146.78680102915953</v>
      </c>
      <c r="L94" s="72">
        <v>855.76705000000004</v>
      </c>
      <c r="M94" s="126" t="s">
        <v>4666</v>
      </c>
      <c r="N94" s="73">
        <f t="shared" si="3"/>
        <v>2.4746485431679727E-5</v>
      </c>
      <c r="O94" s="73">
        <f>L94/'[5]סכום נכסי הקרן'!$C$42</f>
        <v>1.3655494784649047E-5</v>
      </c>
    </row>
    <row r="95" spans="1:15">
      <c r="A95" s="69" t="s">
        <v>2120</v>
      </c>
      <c r="B95" s="54" t="s">
        <v>2121</v>
      </c>
      <c r="C95" s="54" t="s">
        <v>237</v>
      </c>
      <c r="D95" s="126" t="s">
        <v>4666</v>
      </c>
      <c r="E95" s="78">
        <v>43221</v>
      </c>
      <c r="F95" s="72">
        <v>7.5871648913596603</v>
      </c>
      <c r="G95" s="70" t="s">
        <v>141</v>
      </c>
      <c r="H95" s="71">
        <v>4.8000000000000001E-2</v>
      </c>
      <c r="I95" s="71">
        <v>4.7622708818540943E-2</v>
      </c>
      <c r="J95" s="72">
        <v>345549000.33782196</v>
      </c>
      <c r="K95" s="79">
        <v>114.02814335377002</v>
      </c>
      <c r="L95" s="72">
        <v>394023.10946273088</v>
      </c>
      <c r="M95" s="126" t="s">
        <v>4666</v>
      </c>
      <c r="N95" s="73">
        <f t="shared" si="3"/>
        <v>1.1394090410544101E-2</v>
      </c>
      <c r="O95" s="73">
        <f>L95/'[5]סכום נכסי הקרן'!$C$42</f>
        <v>6.2874359515238658E-3</v>
      </c>
    </row>
    <row r="96" spans="1:15">
      <c r="A96" s="69" t="s">
        <v>2122</v>
      </c>
      <c r="B96" s="54" t="s">
        <v>2123</v>
      </c>
      <c r="C96" s="54" t="s">
        <v>237</v>
      </c>
      <c r="D96" s="126" t="s">
        <v>4666</v>
      </c>
      <c r="E96" s="78">
        <v>43252</v>
      </c>
      <c r="F96" s="72">
        <v>7.6628038268657717</v>
      </c>
      <c r="G96" s="70" t="s">
        <v>141</v>
      </c>
      <c r="H96" s="71">
        <v>4.8000000000000001E-2</v>
      </c>
      <c r="I96" s="71">
        <v>4.8133345717556182E-2</v>
      </c>
      <c r="J96" s="72">
        <v>189844000.18825698</v>
      </c>
      <c r="K96" s="79">
        <v>112.67590899342659</v>
      </c>
      <c r="L96" s="72">
        <v>213908.45288160103</v>
      </c>
      <c r="M96" s="126" t="s">
        <v>4666</v>
      </c>
      <c r="N96" s="73">
        <f t="shared" si="3"/>
        <v>6.1856581331890363E-3</v>
      </c>
      <c r="O96" s="73">
        <f>L96/'[5]סכום נכסי הקרן'!$C$42</f>
        <v>3.4133421738042485E-3</v>
      </c>
    </row>
    <row r="97" spans="1:15">
      <c r="A97" s="69" t="s">
        <v>2124</v>
      </c>
      <c r="B97" s="54" t="s">
        <v>2125</v>
      </c>
      <c r="C97" s="54" t="s">
        <v>237</v>
      </c>
      <c r="D97" s="126" t="s">
        <v>4666</v>
      </c>
      <c r="E97" s="78">
        <v>43282</v>
      </c>
      <c r="F97" s="72">
        <v>7.5600000000000547</v>
      </c>
      <c r="G97" s="70" t="s">
        <v>141</v>
      </c>
      <c r="H97" s="71">
        <v>4.8000000000000001E-2</v>
      </c>
      <c r="I97" s="71">
        <v>4.8500000000000348E-2</v>
      </c>
      <c r="J97" s="72">
        <v>144384000.14438403</v>
      </c>
      <c r="K97" s="79">
        <v>114.0840233959434</v>
      </c>
      <c r="L97" s="72">
        <v>164719.07650471802</v>
      </c>
      <c r="M97" s="126" t="s">
        <v>4666</v>
      </c>
      <c r="N97" s="73">
        <f t="shared" si="3"/>
        <v>4.7632334372347505E-3</v>
      </c>
      <c r="O97" s="73">
        <f>L97/'[5]סכום נכסי הקרן'!$C$42</f>
        <v>2.6284261472118891E-3</v>
      </c>
    </row>
    <row r="98" spans="1:15">
      <c r="A98" s="69" t="s">
        <v>2126</v>
      </c>
      <c r="B98" s="54" t="s">
        <v>2127</v>
      </c>
      <c r="C98" s="54" t="s">
        <v>237</v>
      </c>
      <c r="D98" s="126" t="s">
        <v>4666</v>
      </c>
      <c r="E98" s="78">
        <v>43313</v>
      </c>
      <c r="F98" s="72">
        <v>7.6533269679490337</v>
      </c>
      <c r="G98" s="70" t="s">
        <v>141</v>
      </c>
      <c r="H98" s="71">
        <v>4.8000000000000001E-2</v>
      </c>
      <c r="I98" s="71">
        <v>4.8209941688736609E-2</v>
      </c>
      <c r="J98" s="72">
        <v>411574000.40791303</v>
      </c>
      <c r="K98" s="79">
        <v>113.78467981427191</v>
      </c>
      <c r="L98" s="72">
        <v>468308.15856293403</v>
      </c>
      <c r="M98" s="126" t="s">
        <v>4666</v>
      </c>
      <c r="N98" s="73">
        <f t="shared" si="3"/>
        <v>1.3542214582127701E-2</v>
      </c>
      <c r="O98" s="73">
        <f>L98/'[5]סכום נכסי הקרן'!$C$42</f>
        <v>7.4728042133250447E-3</v>
      </c>
    </row>
    <row r="99" spans="1:15">
      <c r="A99" s="69" t="s">
        <v>2128</v>
      </c>
      <c r="B99" s="54" t="s">
        <v>2129</v>
      </c>
      <c r="C99" s="54" t="s">
        <v>237</v>
      </c>
      <c r="D99" s="126" t="s">
        <v>4666</v>
      </c>
      <c r="E99" s="78">
        <v>43345</v>
      </c>
      <c r="F99" s="72">
        <v>7.7460749648385265</v>
      </c>
      <c r="G99" s="70" t="s">
        <v>141</v>
      </c>
      <c r="H99" s="71">
        <v>4.8000000000000001E-2</v>
      </c>
      <c r="I99" s="71">
        <v>4.7862325698178686E-2</v>
      </c>
      <c r="J99" s="72">
        <v>385082000.37860495</v>
      </c>
      <c r="K99" s="79">
        <v>113.60102549791131</v>
      </c>
      <c r="L99" s="72">
        <v>437457.10143796599</v>
      </c>
      <c r="M99" s="126" t="s">
        <v>4666</v>
      </c>
      <c r="N99" s="73">
        <f t="shared" si="3"/>
        <v>1.265008484227041E-2</v>
      </c>
      <c r="O99" s="73">
        <f>L99/'[5]סכום נכסי הקרן'!$C$42</f>
        <v>6.9805131749274916E-3</v>
      </c>
    </row>
    <row r="100" spans="1:15">
      <c r="A100" s="69" t="s">
        <v>2130</v>
      </c>
      <c r="B100" s="54" t="s">
        <v>2131</v>
      </c>
      <c r="C100" s="54" t="s">
        <v>237</v>
      </c>
      <c r="D100" s="126" t="s">
        <v>4666</v>
      </c>
      <c r="E100" s="78">
        <v>43375</v>
      </c>
      <c r="F100" s="72">
        <v>7.8275122036987366</v>
      </c>
      <c r="G100" s="70" t="s">
        <v>141</v>
      </c>
      <c r="H100" s="71">
        <v>4.8000000000000001E-2</v>
      </c>
      <c r="I100" s="71">
        <v>4.771925887670779E-2</v>
      </c>
      <c r="J100" s="72">
        <v>138740000.13595799</v>
      </c>
      <c r="K100" s="79">
        <v>113.1606199431167</v>
      </c>
      <c r="L100" s="72">
        <v>156999.04426293101</v>
      </c>
      <c r="M100" s="126" t="s">
        <v>4666</v>
      </c>
      <c r="N100" s="73">
        <f t="shared" si="3"/>
        <v>4.539990832365259E-3</v>
      </c>
      <c r="O100" s="73">
        <f>L100/'[5]סכום נכסי הקרן'!$C$42</f>
        <v>2.5052374125964995E-3</v>
      </c>
    </row>
    <row r="101" spans="1:15">
      <c r="A101" s="69" t="s">
        <v>2132</v>
      </c>
      <c r="B101" s="54" t="s">
        <v>2133</v>
      </c>
      <c r="C101" s="54" t="s">
        <v>237</v>
      </c>
      <c r="D101" s="126" t="s">
        <v>4666</v>
      </c>
      <c r="E101" s="78">
        <v>43405</v>
      </c>
      <c r="F101" s="72">
        <v>7.9000000001562993</v>
      </c>
      <c r="G101" s="70" t="s">
        <v>141</v>
      </c>
      <c r="H101" s="71">
        <v>4.8000000000000001E-2</v>
      </c>
      <c r="I101" s="71">
        <v>4.8500000000985366E-2</v>
      </c>
      <c r="J101" s="72">
        <v>92000.000092000017</v>
      </c>
      <c r="K101" s="79">
        <v>111.96628260651192</v>
      </c>
      <c r="L101" s="72">
        <v>103.00898010099998</v>
      </c>
      <c r="M101" s="126" t="s">
        <v>4666</v>
      </c>
      <c r="N101" s="73">
        <f t="shared" si="3"/>
        <v>2.9787431350641304E-6</v>
      </c>
      <c r="O101" s="73">
        <f>L101/'[5]סכום נכסי הקרן'!$C$42</f>
        <v>1.6437166990026346E-6</v>
      </c>
    </row>
    <row r="102" spans="1:15">
      <c r="A102" s="69" t="s">
        <v>2134</v>
      </c>
      <c r="B102" s="54" t="s">
        <v>2135</v>
      </c>
      <c r="C102" s="54" t="s">
        <v>237</v>
      </c>
      <c r="D102" s="126" t="s">
        <v>4666</v>
      </c>
      <c r="E102" s="78">
        <v>43435</v>
      </c>
      <c r="F102" s="72">
        <v>7.9799999999999542</v>
      </c>
      <c r="G102" s="70" t="s">
        <v>141</v>
      </c>
      <c r="H102" s="71">
        <v>4.8000000000000001E-2</v>
      </c>
      <c r="I102" s="71">
        <v>4.8599999999999692E-2</v>
      </c>
      <c r="J102" s="72">
        <v>157298000.157298</v>
      </c>
      <c r="K102" s="79">
        <v>111.13374960266555</v>
      </c>
      <c r="L102" s="72">
        <v>174811.16562481201</v>
      </c>
      <c r="M102" s="126" t="s">
        <v>4666</v>
      </c>
      <c r="N102" s="73">
        <f t="shared" si="3"/>
        <v>5.055069558274488E-3</v>
      </c>
      <c r="O102" s="73">
        <f>L102/'[5]סכום נכסי הקרן'!$C$42</f>
        <v>2.7894658487821436E-3</v>
      </c>
    </row>
    <row r="103" spans="1:15">
      <c r="A103" s="69" t="s">
        <v>2136</v>
      </c>
      <c r="B103" s="54" t="s">
        <v>2137</v>
      </c>
      <c r="C103" s="54" t="s">
        <v>237</v>
      </c>
      <c r="D103" s="126" t="s">
        <v>4666</v>
      </c>
      <c r="E103" s="78">
        <v>43497</v>
      </c>
      <c r="F103" s="72">
        <v>7.9638370234378817</v>
      </c>
      <c r="G103" s="70" t="s">
        <v>141</v>
      </c>
      <c r="H103" s="71">
        <v>4.8000000000000001E-2</v>
      </c>
      <c r="I103" s="71">
        <v>4.8205833046834963E-2</v>
      </c>
      <c r="J103" s="72">
        <v>239546000.23740697</v>
      </c>
      <c r="K103" s="79">
        <v>113.90137609864671</v>
      </c>
      <c r="L103" s="72">
        <v>272846.19065967406</v>
      </c>
      <c r="M103" s="126" t="s">
        <v>4666</v>
      </c>
      <c r="N103" s="73">
        <f t="shared" si="3"/>
        <v>7.8899792674290651E-3</v>
      </c>
      <c r="O103" s="73">
        <f>L103/'[5]סכום נכסי הקרן'!$C$42</f>
        <v>4.3538130307360376E-3</v>
      </c>
    </row>
    <row r="104" spans="1:15">
      <c r="A104" s="69" t="s">
        <v>2138</v>
      </c>
      <c r="B104" s="54" t="s">
        <v>2139</v>
      </c>
      <c r="C104" s="54" t="s">
        <v>237</v>
      </c>
      <c r="D104" s="126" t="s">
        <v>4666</v>
      </c>
      <c r="E104" s="78">
        <v>43525</v>
      </c>
      <c r="F104" s="72">
        <v>8.047907200096283</v>
      </c>
      <c r="G104" s="70" t="s">
        <v>141</v>
      </c>
      <c r="H104" s="71">
        <v>4.8000000000000001E-2</v>
      </c>
      <c r="I104" s="71">
        <v>4.7885318777959152E-2</v>
      </c>
      <c r="J104" s="72">
        <v>379519000.37253702</v>
      </c>
      <c r="K104" s="79">
        <v>113.8340670184091</v>
      </c>
      <c r="L104" s="72">
        <v>432021.91323167004</v>
      </c>
      <c r="M104" s="126" t="s">
        <v>4666</v>
      </c>
      <c r="N104" s="73">
        <f t="shared" si="3"/>
        <v>1.2492913792315239E-2</v>
      </c>
      <c r="O104" s="73">
        <f>L104/'[5]סכום נכסי הקרן'!$C$42</f>
        <v>6.8937837498991962E-3</v>
      </c>
    </row>
    <row r="105" spans="1:15">
      <c r="A105" s="69" t="s">
        <v>2140</v>
      </c>
      <c r="B105" s="54" t="s">
        <v>2141</v>
      </c>
      <c r="C105" s="54" t="s">
        <v>237</v>
      </c>
      <c r="D105" s="126" t="s">
        <v>4666</v>
      </c>
      <c r="E105" s="78">
        <v>43556</v>
      </c>
      <c r="F105" s="72">
        <v>8.1343982896315712</v>
      </c>
      <c r="G105" s="70" t="s">
        <v>141</v>
      </c>
      <c r="H105" s="71">
        <v>4.8000000000000001E-2</v>
      </c>
      <c r="I105" s="71">
        <v>4.7220902974214711E-2</v>
      </c>
      <c r="J105" s="72">
        <v>170691000.16496095</v>
      </c>
      <c r="K105" s="79">
        <v>113.79046606912209</v>
      </c>
      <c r="L105" s="72">
        <v>194230.084625755</v>
      </c>
      <c r="M105" s="126" t="s">
        <v>4666</v>
      </c>
      <c r="N105" s="73">
        <f t="shared" si="3"/>
        <v>5.6166125578043305E-3</v>
      </c>
      <c r="O105" s="73">
        <f>L105/'[5]סכום נכסי הקרן'!$C$42</f>
        <v>3.0993339923860589E-3</v>
      </c>
    </row>
    <row r="106" spans="1:15">
      <c r="A106" s="69" t="s">
        <v>2142</v>
      </c>
      <c r="B106" s="54" t="s">
        <v>2143</v>
      </c>
      <c r="C106" s="54" t="s">
        <v>237</v>
      </c>
      <c r="D106" s="126" t="s">
        <v>4666</v>
      </c>
      <c r="E106" s="78">
        <v>43586</v>
      </c>
      <c r="F106" s="72">
        <v>8.2164515932177995</v>
      </c>
      <c r="G106" s="70" t="s">
        <v>141</v>
      </c>
      <c r="H106" s="71">
        <v>4.8000000000000001E-2</v>
      </c>
      <c r="I106" s="71">
        <v>4.7820566589250518E-2</v>
      </c>
      <c r="J106" s="72">
        <v>408176000.40188795</v>
      </c>
      <c r="K106" s="79">
        <v>112.29166524191038</v>
      </c>
      <c r="L106" s="72">
        <v>458347.62796910683</v>
      </c>
      <c r="M106" s="126" t="s">
        <v>4666</v>
      </c>
      <c r="N106" s="73">
        <f t="shared" si="3"/>
        <v>1.3254182780445286E-2</v>
      </c>
      <c r="O106" s="73">
        <f>L106/'[5]סכום נכסי הקרן'!$C$42</f>
        <v>7.3138637942281133E-3</v>
      </c>
    </row>
    <row r="107" spans="1:15">
      <c r="A107" s="69" t="s">
        <v>2144</v>
      </c>
      <c r="B107" s="54" t="s">
        <v>2145</v>
      </c>
      <c r="C107" s="54" t="s">
        <v>237</v>
      </c>
      <c r="D107" s="126" t="s">
        <v>4666</v>
      </c>
      <c r="E107" s="78">
        <v>43617</v>
      </c>
      <c r="F107" s="72">
        <v>8.2899999999395977</v>
      </c>
      <c r="G107" s="70" t="s">
        <v>141</v>
      </c>
      <c r="H107" s="71">
        <v>4.8000000000000001E-2</v>
      </c>
      <c r="I107" s="71">
        <v>4.8499999999817085E-2</v>
      </c>
      <c r="J107" s="72">
        <v>101000.000101</v>
      </c>
      <c r="K107" s="79">
        <v>110.96800000091321</v>
      </c>
      <c r="L107" s="72">
        <v>112.07768011300001</v>
      </c>
      <c r="M107" s="126" t="s">
        <v>4666</v>
      </c>
      <c r="N107" s="73">
        <f t="shared" si="3"/>
        <v>3.2409855908016265E-6</v>
      </c>
      <c r="O107" s="73">
        <f>L107/'[5]סכום נכסי הקרן'!$C$42</f>
        <v>1.7884261566960725E-6</v>
      </c>
    </row>
    <row r="108" spans="1:15">
      <c r="A108" s="69" t="s">
        <v>2146</v>
      </c>
      <c r="B108" s="54" t="s">
        <v>2147</v>
      </c>
      <c r="C108" s="54" t="s">
        <v>237</v>
      </c>
      <c r="D108" s="126" t="s">
        <v>4666</v>
      </c>
      <c r="E108" s="78">
        <v>43647</v>
      </c>
      <c r="F108" s="72">
        <v>8.1837236800083009</v>
      </c>
      <c r="G108" s="70" t="s">
        <v>141</v>
      </c>
      <c r="H108" s="71">
        <v>4.8000000000000001E-2</v>
      </c>
      <c r="I108" s="71">
        <v>4.8151422177006117E-2</v>
      </c>
      <c r="J108" s="72">
        <v>125734000.12474199</v>
      </c>
      <c r="K108" s="79">
        <v>112.68093641310351</v>
      </c>
      <c r="L108" s="72">
        <v>141678.24873021201</v>
      </c>
      <c r="M108" s="126" t="s">
        <v>4666</v>
      </c>
      <c r="N108" s="73">
        <f t="shared" si="3"/>
        <v>4.0969545604590506E-3</v>
      </c>
      <c r="O108" s="73">
        <f>L108/'[5]סכום נכסי הקרן'!$C$42</f>
        <v>2.2607631207974418E-3</v>
      </c>
    </row>
    <row r="109" spans="1:15">
      <c r="A109" s="69" t="s">
        <v>2148</v>
      </c>
      <c r="B109" s="54" t="s">
        <v>2149</v>
      </c>
      <c r="C109" s="54" t="s">
        <v>237</v>
      </c>
      <c r="D109" s="126" t="s">
        <v>4666</v>
      </c>
      <c r="E109" s="78">
        <v>43678</v>
      </c>
      <c r="F109" s="72">
        <v>8.2697234241083581</v>
      </c>
      <c r="G109" s="70" t="s">
        <v>141</v>
      </c>
      <c r="H109" s="71">
        <v>4.8000000000000001E-2</v>
      </c>
      <c r="I109" s="71">
        <v>4.761700797286153E-2</v>
      </c>
      <c r="J109" s="72">
        <v>285922000.28018296</v>
      </c>
      <c r="K109" s="79">
        <v>113.34174440511352</v>
      </c>
      <c r="L109" s="72">
        <v>324068.98275555292</v>
      </c>
      <c r="M109" s="126" t="s">
        <v>4666</v>
      </c>
      <c r="N109" s="73">
        <f t="shared" si="3"/>
        <v>9.3712048864460929E-3</v>
      </c>
      <c r="O109" s="73">
        <f>L109/'[5]סכום נכסי הקרן'!$C$42</f>
        <v>5.1711763194025456E-3</v>
      </c>
    </row>
    <row r="110" spans="1:15">
      <c r="A110" s="69" t="s">
        <v>2150</v>
      </c>
      <c r="B110" s="54" t="s">
        <v>2151</v>
      </c>
      <c r="C110" s="54" t="s">
        <v>237</v>
      </c>
      <c r="D110" s="126" t="s">
        <v>4666</v>
      </c>
      <c r="E110" s="78">
        <v>43709</v>
      </c>
      <c r="F110" s="72">
        <v>8.700571691392005</v>
      </c>
      <c r="G110" s="70" t="s">
        <v>141</v>
      </c>
      <c r="H110" s="71">
        <v>4.8000000000000001E-2</v>
      </c>
      <c r="I110" s="71">
        <v>1.5779975470085236E-2</v>
      </c>
      <c r="J110" s="72">
        <v>3527000.0001209993</v>
      </c>
      <c r="K110" s="79">
        <v>147.38507144762309</v>
      </c>
      <c r="L110" s="72">
        <v>5198.271470136001</v>
      </c>
      <c r="M110" s="126" t="s">
        <v>4666</v>
      </c>
      <c r="N110" s="73">
        <f t="shared" si="3"/>
        <v>1.5032005404465724E-4</v>
      </c>
      <c r="O110" s="73">
        <f>L110/'[5]סכום נכסי הקרן'!$C$42</f>
        <v>8.2948939141361066E-5</v>
      </c>
    </row>
    <row r="111" spans="1:15">
      <c r="A111" s="69" t="s">
        <v>2152</v>
      </c>
      <c r="B111" s="54" t="s">
        <v>2153</v>
      </c>
      <c r="C111" s="54" t="s">
        <v>237</v>
      </c>
      <c r="D111" s="126" t="s">
        <v>4666</v>
      </c>
      <c r="E111" s="78">
        <v>43740</v>
      </c>
      <c r="F111" s="72">
        <v>8.4399872449083571</v>
      </c>
      <c r="G111" s="70" t="s">
        <v>141</v>
      </c>
      <c r="H111" s="71">
        <v>4.8000000000000001E-2</v>
      </c>
      <c r="I111" s="71">
        <v>4.7593050192109299E-2</v>
      </c>
      <c r="J111" s="72">
        <v>326379000.31968397</v>
      </c>
      <c r="K111" s="79">
        <v>112.55835331244288</v>
      </c>
      <c r="L111" s="72">
        <v>367366.82831744896</v>
      </c>
      <c r="M111" s="126" t="s">
        <v>4666</v>
      </c>
      <c r="N111" s="73">
        <f t="shared" si="3"/>
        <v>1.0623262329438995E-2</v>
      </c>
      <c r="O111" s="73">
        <f>L111/'[5]סכום נכסי הקרן'!$C$42</f>
        <v>5.8620810513117863E-3</v>
      </c>
    </row>
    <row r="112" spans="1:15">
      <c r="A112" s="69" t="s">
        <v>2154</v>
      </c>
      <c r="B112" s="54" t="s">
        <v>2155</v>
      </c>
      <c r="C112" s="54" t="s">
        <v>237</v>
      </c>
      <c r="D112" s="126" t="s">
        <v>4666</v>
      </c>
      <c r="E112" s="78">
        <v>43770</v>
      </c>
      <c r="F112" s="72">
        <v>8.5171946175223407</v>
      </c>
      <c r="G112" s="70" t="s">
        <v>141</v>
      </c>
      <c r="H112" s="71">
        <v>4.8000000000000001E-2</v>
      </c>
      <c r="I112" s="71">
        <v>4.7846650949320051E-2</v>
      </c>
      <c r="J112" s="72">
        <v>470895000.46396601</v>
      </c>
      <c r="K112" s="79">
        <v>112.14688339810434</v>
      </c>
      <c r="L112" s="72">
        <v>528094.06709782686</v>
      </c>
      <c r="M112" s="126" t="s">
        <v>4666</v>
      </c>
      <c r="N112" s="73">
        <f t="shared" si="3"/>
        <v>1.5271062537395973E-2</v>
      </c>
      <c r="O112" s="73">
        <f>L112/'[5]סכום נכסי הקרן'!$C$42</f>
        <v>8.4268093508139599E-3</v>
      </c>
    </row>
    <row r="113" spans="1:15">
      <c r="A113" s="69" t="s">
        <v>2156</v>
      </c>
      <c r="B113" s="54" t="s">
        <v>2157</v>
      </c>
      <c r="C113" s="54" t="s">
        <v>237</v>
      </c>
      <c r="D113" s="126" t="s">
        <v>4666</v>
      </c>
      <c r="E113" s="78">
        <v>43800</v>
      </c>
      <c r="F113" s="72">
        <v>8.6045500329847453</v>
      </c>
      <c r="G113" s="70" t="s">
        <v>141</v>
      </c>
      <c r="H113" s="71">
        <v>4.8000000000000001E-2</v>
      </c>
      <c r="I113" s="71">
        <v>4.8075330254752427E-2</v>
      </c>
      <c r="J113" s="72">
        <v>209963000.20796299</v>
      </c>
      <c r="K113" s="79">
        <v>111.09279140099687</v>
      </c>
      <c r="L113" s="72">
        <v>233253.75784030693</v>
      </c>
      <c r="M113" s="126" t="s">
        <v>4666</v>
      </c>
      <c r="N113" s="73">
        <f t="shared" si="3"/>
        <v>6.7450724122641859E-3</v>
      </c>
      <c r="O113" s="73">
        <f>L113/'[5]סכום נכסי הקרן'!$C$42</f>
        <v>3.7220356564185344E-3</v>
      </c>
    </row>
    <row r="114" spans="1:15">
      <c r="A114" s="69" t="s">
        <v>2158</v>
      </c>
      <c r="B114" s="54" t="s">
        <v>2159</v>
      </c>
      <c r="C114" s="54" t="s">
        <v>237</v>
      </c>
      <c r="D114" s="126" t="s">
        <v>4666</v>
      </c>
      <c r="E114" s="78">
        <v>43831</v>
      </c>
      <c r="F114" s="72">
        <v>8.4882918164346179</v>
      </c>
      <c r="G114" s="70" t="s">
        <v>141</v>
      </c>
      <c r="H114" s="71">
        <v>4.8000000000000001E-2</v>
      </c>
      <c r="I114" s="71">
        <v>4.7920475531205931E-2</v>
      </c>
      <c r="J114" s="72">
        <v>284760000.28039801</v>
      </c>
      <c r="K114" s="79">
        <v>113.9408954763348</v>
      </c>
      <c r="L114" s="72">
        <v>324458.09427789896</v>
      </c>
      <c r="M114" s="126" t="s">
        <v>4666</v>
      </c>
      <c r="N114" s="73">
        <f t="shared" si="3"/>
        <v>9.3824569469443727E-3</v>
      </c>
      <c r="O114" s="73">
        <f>L114/'[5]סכום נכסי הקרן'!$C$42</f>
        <v>5.1773853810438454E-3</v>
      </c>
    </row>
    <row r="115" spans="1:15">
      <c r="A115" s="69" t="s">
        <v>2160</v>
      </c>
      <c r="B115" s="54" t="s">
        <v>2161</v>
      </c>
      <c r="C115" s="54" t="s">
        <v>237</v>
      </c>
      <c r="D115" s="126" t="s">
        <v>4666</v>
      </c>
      <c r="E115" s="78">
        <v>43863</v>
      </c>
      <c r="F115" s="72">
        <v>8.5689043775186402</v>
      </c>
      <c r="G115" s="70" t="s">
        <v>141</v>
      </c>
      <c r="H115" s="71">
        <v>4.8000000000000001E-2</v>
      </c>
      <c r="I115" s="71">
        <v>4.8065931804561368E-2</v>
      </c>
      <c r="J115" s="72">
        <v>305129000.300129</v>
      </c>
      <c r="K115" s="79">
        <v>113.33257772226045</v>
      </c>
      <c r="L115" s="72">
        <v>345810.56141830003</v>
      </c>
      <c r="M115" s="126" t="s">
        <v>4666</v>
      </c>
      <c r="N115" s="73">
        <f t="shared" si="3"/>
        <v>9.9999129672718162E-3</v>
      </c>
      <c r="O115" s="73">
        <f>L115/'[5]סכום נכסי הקרן'!$C$42</f>
        <v>5.5181071974249934E-3</v>
      </c>
    </row>
    <row r="116" spans="1:15">
      <c r="A116" s="69" t="s">
        <v>2162</v>
      </c>
      <c r="B116" s="54" t="s">
        <v>2163</v>
      </c>
      <c r="C116" s="54" t="s">
        <v>237</v>
      </c>
      <c r="D116" s="126" t="s">
        <v>4666</v>
      </c>
      <c r="E116" s="78">
        <v>43891</v>
      </c>
      <c r="F116" s="72">
        <v>9.0401915115726652</v>
      </c>
      <c r="G116" s="70" t="s">
        <v>141</v>
      </c>
      <c r="H116" s="71">
        <v>4.8000000000000001E-2</v>
      </c>
      <c r="I116" s="71">
        <v>1.5801425274207959E-2</v>
      </c>
      <c r="J116" s="72">
        <v>4804000.0001520002</v>
      </c>
      <c r="K116" s="79">
        <v>149.39409700128894</v>
      </c>
      <c r="L116" s="72">
        <v>7176.8924201690006</v>
      </c>
      <c r="M116" s="126" t="s">
        <v>4666</v>
      </c>
      <c r="N116" s="73">
        <f t="shared" si="3"/>
        <v>2.0753645950781209E-4</v>
      </c>
      <c r="O116" s="73">
        <f>L116/'[5]סכום נכסי הקרן'!$C$42</f>
        <v>1.1452183980863139E-4</v>
      </c>
    </row>
    <row r="117" spans="1:15">
      <c r="A117" s="69" t="s">
        <v>2164</v>
      </c>
      <c r="B117" s="54" t="s">
        <v>2165</v>
      </c>
      <c r="C117" s="54" t="s">
        <v>237</v>
      </c>
      <c r="D117" s="126" t="s">
        <v>4666</v>
      </c>
      <c r="E117" s="78">
        <v>44045</v>
      </c>
      <c r="F117" s="72">
        <v>8.874440324125958</v>
      </c>
      <c r="G117" s="70" t="s">
        <v>141</v>
      </c>
      <c r="H117" s="71">
        <v>4.8000000000000001E-2</v>
      </c>
      <c r="I117" s="71">
        <v>4.6725419943908324E-2</v>
      </c>
      <c r="J117" s="72">
        <v>43282000.041545004</v>
      </c>
      <c r="K117" s="79">
        <v>115.41042638822081</v>
      </c>
      <c r="L117" s="72">
        <v>49951.940797297</v>
      </c>
      <c r="M117" s="126" t="s">
        <v>4666</v>
      </c>
      <c r="N117" s="73">
        <f t="shared" si="3"/>
        <v>1.444476011578663E-3</v>
      </c>
      <c r="O117" s="73">
        <f>L117/'[5]סכום נכסי הקרן'!$C$42</f>
        <v>7.9708428484198722E-4</v>
      </c>
    </row>
    <row r="118" spans="1:15">
      <c r="A118" s="69" t="s">
        <v>2166</v>
      </c>
      <c r="B118" s="54" t="s">
        <v>2167</v>
      </c>
      <c r="C118" s="54" t="s">
        <v>237</v>
      </c>
      <c r="D118" s="126" t="s">
        <v>4666</v>
      </c>
      <c r="E118" s="78">
        <v>44075</v>
      </c>
      <c r="F118" s="72">
        <v>8.9408654861236894</v>
      </c>
      <c r="G118" s="70" t="s">
        <v>141</v>
      </c>
      <c r="H118" s="71">
        <v>4.8000000000000001E-2</v>
      </c>
      <c r="I118" s="71">
        <v>4.7808709162728814E-2</v>
      </c>
      <c r="J118" s="72">
        <v>558739000.54887199</v>
      </c>
      <c r="K118" s="79">
        <v>113.84163713043303</v>
      </c>
      <c r="L118" s="72">
        <v>636077.62551105511</v>
      </c>
      <c r="M118" s="126" t="s">
        <v>4666</v>
      </c>
      <c r="N118" s="73">
        <f t="shared" si="3"/>
        <v>1.8393657120973232E-2</v>
      </c>
      <c r="O118" s="73">
        <f>L118/'[5]סכום נכסי הקרן'!$C$42</f>
        <v>1.0149905512017741E-2</v>
      </c>
    </row>
    <row r="119" spans="1:15">
      <c r="A119" s="69" t="s">
        <v>2168</v>
      </c>
      <c r="B119" s="54" t="s">
        <v>2169</v>
      </c>
      <c r="C119" s="54" t="s">
        <v>237</v>
      </c>
      <c r="D119" s="126" t="s">
        <v>4666</v>
      </c>
      <c r="E119" s="78">
        <v>44166</v>
      </c>
      <c r="F119" s="72">
        <v>9.1953663055841162</v>
      </c>
      <c r="G119" s="70" t="s">
        <v>141</v>
      </c>
      <c r="H119" s="71">
        <v>4.8000000000000001E-2</v>
      </c>
      <c r="I119" s="71">
        <v>4.8192648621568947E-2</v>
      </c>
      <c r="J119" s="72">
        <v>1011098001.0019729</v>
      </c>
      <c r="K119" s="79">
        <v>111.96853051004065</v>
      </c>
      <c r="L119" s="72">
        <v>1132111.5737383051</v>
      </c>
      <c r="M119" s="126" t="s">
        <v>4666</v>
      </c>
      <c r="N119" s="73">
        <f t="shared" si="3"/>
        <v>3.2737627099046374E-2</v>
      </c>
      <c r="O119" s="73">
        <f>L119/'[5]סכום נכסי הקרן'!$C$42</f>
        <v>1.8065130797948168E-2</v>
      </c>
    </row>
    <row r="120" spans="1:15">
      <c r="A120" s="69" t="s">
        <v>2170</v>
      </c>
      <c r="B120" s="54" t="s">
        <v>2171</v>
      </c>
      <c r="C120" s="54" t="s">
        <v>237</v>
      </c>
      <c r="D120" s="126" t="s">
        <v>4666</v>
      </c>
      <c r="E120" s="78">
        <v>44197</v>
      </c>
      <c r="F120" s="72">
        <v>9.0582103046839286</v>
      </c>
      <c r="G120" s="70" t="s">
        <v>141</v>
      </c>
      <c r="H120" s="71">
        <v>4.8000000000000001E-2</v>
      </c>
      <c r="I120" s="71">
        <v>4.7953193708049929E-2</v>
      </c>
      <c r="J120" s="72">
        <v>305926000.30219102</v>
      </c>
      <c r="K120" s="79">
        <v>114.55363995166289</v>
      </c>
      <c r="L120" s="72">
        <v>350449.36890469503</v>
      </c>
      <c r="M120" s="126" t="s">
        <v>4666</v>
      </c>
      <c r="N120" s="73">
        <f t="shared" si="3"/>
        <v>1.0134054825015042E-2</v>
      </c>
      <c r="O120" s="73">
        <f>L120/'[5]סכום נכסי הקרן'!$C$42</f>
        <v>5.5921287567237046E-3</v>
      </c>
    </row>
    <row r="121" spans="1:15">
      <c r="A121" s="69" t="s">
        <v>2172</v>
      </c>
      <c r="B121" s="54" t="s">
        <v>2173</v>
      </c>
      <c r="C121" s="54" t="s">
        <v>237</v>
      </c>
      <c r="D121" s="126" t="s">
        <v>4666</v>
      </c>
      <c r="E121" s="78">
        <v>44228</v>
      </c>
      <c r="F121" s="72">
        <v>9.1381135344942201</v>
      </c>
      <c r="G121" s="70" t="s">
        <v>141</v>
      </c>
      <c r="H121" s="71">
        <v>4.8000000000000001E-2</v>
      </c>
      <c r="I121" s="71">
        <v>4.7959638602687059E-2</v>
      </c>
      <c r="J121" s="72">
        <v>559120000.5523901</v>
      </c>
      <c r="K121" s="79">
        <v>114.23349042375902</v>
      </c>
      <c r="L121" s="72">
        <v>638702.29228833597</v>
      </c>
      <c r="M121" s="126" t="s">
        <v>4666</v>
      </c>
      <c r="N121" s="73">
        <f t="shared" si="3"/>
        <v>1.8469555437187903E-2</v>
      </c>
      <c r="O121" s="73">
        <f>L121/'[5]סכום נכסי הקרן'!$C$42</f>
        <v>1.0191787381024733E-2</v>
      </c>
    </row>
    <row r="122" spans="1:15">
      <c r="A122" s="69" t="s">
        <v>2174</v>
      </c>
      <c r="B122" s="54" t="s">
        <v>2175</v>
      </c>
      <c r="C122" s="54" t="s">
        <v>237</v>
      </c>
      <c r="D122" s="126" t="s">
        <v>4666</v>
      </c>
      <c r="E122" s="78">
        <v>44256</v>
      </c>
      <c r="F122" s="72">
        <v>9.2200000000000006</v>
      </c>
      <c r="G122" s="70" t="s">
        <v>141</v>
      </c>
      <c r="H122" s="71">
        <v>4.8000000000000001E-2</v>
      </c>
      <c r="I122" s="71">
        <v>4.8499999999999897E-2</v>
      </c>
      <c r="J122" s="72">
        <v>209553000.20955294</v>
      </c>
      <c r="K122" s="79">
        <v>113.41418551869943</v>
      </c>
      <c r="L122" s="72">
        <v>237662.82841766297</v>
      </c>
      <c r="M122" s="126" t="s">
        <v>4666</v>
      </c>
      <c r="N122" s="73">
        <f t="shared" si="3"/>
        <v>6.8725708954200729E-3</v>
      </c>
      <c r="O122" s="73">
        <f>L122/'[5]סכום נכסי הקרן'!$C$42</f>
        <v>3.7923912984992093E-3</v>
      </c>
    </row>
    <row r="123" spans="1:15">
      <c r="A123" s="69" t="s">
        <v>2176</v>
      </c>
      <c r="B123" s="54" t="s">
        <v>2177</v>
      </c>
      <c r="C123" s="54" t="s">
        <v>237</v>
      </c>
      <c r="D123" s="126" t="s">
        <v>4666</v>
      </c>
      <c r="E123" s="78">
        <v>44287</v>
      </c>
      <c r="F123" s="72">
        <v>9.3128654460329692</v>
      </c>
      <c r="G123" s="70" t="s">
        <v>141</v>
      </c>
      <c r="H123" s="71">
        <v>4.8000000000000001E-2</v>
      </c>
      <c r="I123" s="71">
        <v>4.7645734383406413E-2</v>
      </c>
      <c r="J123" s="72">
        <v>298905000.29321402</v>
      </c>
      <c r="K123" s="79">
        <v>113.40235949807945</v>
      </c>
      <c r="L123" s="72">
        <v>338965.322990246</v>
      </c>
      <c r="M123" s="126" t="s">
        <v>4666</v>
      </c>
      <c r="N123" s="73">
        <f t="shared" si="3"/>
        <v>9.8019670507560851E-3</v>
      </c>
      <c r="O123" s="73">
        <f>L123/'[5]סכום נכסי הקרן'!$C$42</f>
        <v>5.4088775681070955E-3</v>
      </c>
    </row>
    <row r="124" spans="1:15">
      <c r="A124" s="69" t="s">
        <v>2178</v>
      </c>
      <c r="B124" s="54" t="s">
        <v>2179</v>
      </c>
      <c r="C124" s="54" t="s">
        <v>237</v>
      </c>
      <c r="D124" s="126" t="s">
        <v>4666</v>
      </c>
      <c r="E124" s="78">
        <v>44318</v>
      </c>
      <c r="F124" s="72">
        <v>9.3949495061175554</v>
      </c>
      <c r="G124" s="70" t="s">
        <v>141</v>
      </c>
      <c r="H124" s="71">
        <v>4.8000000000000001E-2</v>
      </c>
      <c r="I124" s="71">
        <v>4.8164645707953223E-2</v>
      </c>
      <c r="J124" s="72">
        <v>465656000.46219903</v>
      </c>
      <c r="K124" s="79">
        <v>111.80216762129263</v>
      </c>
      <c r="L124" s="72">
        <v>520613.50217535492</v>
      </c>
      <c r="M124" s="126" t="s">
        <v>4666</v>
      </c>
      <c r="N124" s="73">
        <f t="shared" si="3"/>
        <v>1.5054744684453766E-2</v>
      </c>
      <c r="O124" s="73">
        <f>L124/'[5]סכום נכסי הקרן'!$C$42</f>
        <v>8.3074418018004234E-3</v>
      </c>
    </row>
    <row r="125" spans="1:15">
      <c r="A125" s="69" t="s">
        <v>2180</v>
      </c>
      <c r="B125" s="54" t="s">
        <v>2181</v>
      </c>
      <c r="C125" s="54" t="s">
        <v>237</v>
      </c>
      <c r="D125" s="126" t="s">
        <v>4666</v>
      </c>
      <c r="E125" s="78">
        <v>44348</v>
      </c>
      <c r="F125" s="72">
        <v>9.4760700236507844</v>
      </c>
      <c r="G125" s="70" t="s">
        <v>141</v>
      </c>
      <c r="H125" s="71">
        <v>4.8000000000000001E-2</v>
      </c>
      <c r="I125" s="71">
        <v>4.8096950429583341E-2</v>
      </c>
      <c r="J125" s="72">
        <v>375695000.37234896</v>
      </c>
      <c r="K125" s="79">
        <v>111.10705315179948</v>
      </c>
      <c r="L125" s="72">
        <v>417423.64375235903</v>
      </c>
      <c r="M125" s="126" t="s">
        <v>4666</v>
      </c>
      <c r="N125" s="73">
        <f t="shared" si="3"/>
        <v>1.2070771033958856E-2</v>
      </c>
      <c r="O125" s="73">
        <f>L125/'[5]סכום נכסי הקרן'!$C$42</f>
        <v>6.6608388231932276E-3</v>
      </c>
    </row>
    <row r="126" spans="1:15">
      <c r="A126" s="69" t="s">
        <v>2182</v>
      </c>
      <c r="B126" s="54" t="s">
        <v>2183</v>
      </c>
      <c r="C126" s="54" t="s">
        <v>237</v>
      </c>
      <c r="D126" s="126" t="s">
        <v>4666</v>
      </c>
      <c r="E126" s="78">
        <v>44378</v>
      </c>
      <c r="F126" s="72">
        <v>9.3411567065423871</v>
      </c>
      <c r="G126" s="70" t="s">
        <v>141</v>
      </c>
      <c r="H126" s="71">
        <v>4.8000000000000001E-2</v>
      </c>
      <c r="I126" s="71">
        <v>4.7222904259622063E-2</v>
      </c>
      <c r="J126" s="72">
        <v>116235000.11291899</v>
      </c>
      <c r="K126" s="79">
        <v>113.67259186018592</v>
      </c>
      <c r="L126" s="72">
        <v>132127.33727704504</v>
      </c>
      <c r="M126" s="126" t="s">
        <v>4666</v>
      </c>
      <c r="N126" s="73">
        <f t="shared" si="3"/>
        <v>3.8207678445355293E-3</v>
      </c>
      <c r="O126" s="73">
        <f>L126/'[5]סכום נכסי הקרן'!$C$42</f>
        <v>2.1083590038857582E-3</v>
      </c>
    </row>
    <row r="127" spans="1:15">
      <c r="A127" s="69" t="s">
        <v>2184</v>
      </c>
      <c r="B127" s="54" t="s">
        <v>2185</v>
      </c>
      <c r="C127" s="54" t="s">
        <v>237</v>
      </c>
      <c r="D127" s="126" t="s">
        <v>4666</v>
      </c>
      <c r="E127" s="78">
        <v>44409</v>
      </c>
      <c r="F127" s="72">
        <v>9.4256782818294731</v>
      </c>
      <c r="G127" s="70" t="s">
        <v>141</v>
      </c>
      <c r="H127" s="71">
        <v>4.8000000000000001E-2</v>
      </c>
      <c r="I127" s="71">
        <v>4.765075130015025E-2</v>
      </c>
      <c r="J127" s="72">
        <v>146013000.14294502</v>
      </c>
      <c r="K127" s="79">
        <v>112.70090861003105</v>
      </c>
      <c r="L127" s="72">
        <v>164557.97784986498</v>
      </c>
      <c r="M127" s="126" t="s">
        <v>4666</v>
      </c>
      <c r="N127" s="73">
        <f t="shared" si="3"/>
        <v>4.7585748966711893E-3</v>
      </c>
      <c r="O127" s="73">
        <f>L127/'[5]סכום נכסי הקרן'!$C$42</f>
        <v>2.6258554922174494E-3</v>
      </c>
    </row>
    <row r="128" spans="1:15">
      <c r="A128" s="69" t="s">
        <v>2186</v>
      </c>
      <c r="B128" s="54" t="s">
        <v>2187</v>
      </c>
      <c r="C128" s="54" t="s">
        <v>237</v>
      </c>
      <c r="D128" s="126" t="s">
        <v>4666</v>
      </c>
      <c r="E128" s="78">
        <v>44440</v>
      </c>
      <c r="F128" s="72">
        <v>9.5002242864715036</v>
      </c>
      <c r="G128" s="70" t="s">
        <v>141</v>
      </c>
      <c r="H128" s="71">
        <v>4.8000000000000001E-2</v>
      </c>
      <c r="I128" s="71">
        <v>4.7884683850533884E-2</v>
      </c>
      <c r="J128" s="72">
        <v>424589000.41879511</v>
      </c>
      <c r="K128" s="79">
        <v>111.6349656485816</v>
      </c>
      <c r="L128" s="72">
        <v>473989.78476517793</v>
      </c>
      <c r="M128" s="126" t="s">
        <v>4666</v>
      </c>
      <c r="N128" s="73">
        <f t="shared" si="3"/>
        <v>1.3706511957262767E-2</v>
      </c>
      <c r="O128" s="73">
        <f>L128/'[5]סכום נכסי הקרן'!$C$42</f>
        <v>7.5634660552048724E-3</v>
      </c>
    </row>
    <row r="129" spans="1:15">
      <c r="A129" s="69" t="s">
        <v>2188</v>
      </c>
      <c r="B129" s="54" t="s">
        <v>2189</v>
      </c>
      <c r="C129" s="54" t="s">
        <v>237</v>
      </c>
      <c r="D129" s="126" t="s">
        <v>4666</v>
      </c>
      <c r="E129" s="78">
        <v>44470</v>
      </c>
      <c r="F129" s="72">
        <v>10.119999999999997</v>
      </c>
      <c r="G129" s="70" t="s">
        <v>141</v>
      </c>
      <c r="H129" s="71">
        <v>4.8000000000000001E-2</v>
      </c>
      <c r="I129" s="71">
        <v>1.5399999999999994E-2</v>
      </c>
      <c r="J129" s="72">
        <v>723000</v>
      </c>
      <c r="K129" s="79">
        <v>151.41185892116187</v>
      </c>
      <c r="L129" s="72">
        <v>1094.7077400000003</v>
      </c>
      <c r="M129" s="126" t="s">
        <v>4666</v>
      </c>
      <c r="N129" s="73">
        <f t="shared" si="3"/>
        <v>3.1656008653122418E-5</v>
      </c>
      <c r="O129" s="73">
        <f>L129/'[5]סכום נכסי הקרן'!$C$42</f>
        <v>1.7468276950234233E-5</v>
      </c>
    </row>
    <row r="130" spans="1:15">
      <c r="A130" s="69" t="s">
        <v>2190</v>
      </c>
      <c r="B130" s="54" t="s">
        <v>2191</v>
      </c>
      <c r="C130" s="54" t="s">
        <v>237</v>
      </c>
      <c r="D130" s="126" t="s">
        <v>4666</v>
      </c>
      <c r="E130" s="78">
        <v>44501</v>
      </c>
      <c r="F130" s="72">
        <v>9.6754906690911309</v>
      </c>
      <c r="G130" s="70" t="s">
        <v>141</v>
      </c>
      <c r="H130" s="71">
        <v>4.8000000000000001E-2</v>
      </c>
      <c r="I130" s="71">
        <v>4.7567743369243687E-2</v>
      </c>
      <c r="J130" s="72">
        <v>539168000.52804589</v>
      </c>
      <c r="K130" s="79">
        <v>110.51265233572994</v>
      </c>
      <c r="L130" s="72">
        <v>595848.85792906594</v>
      </c>
      <c r="M130" s="126" t="s">
        <v>4666</v>
      </c>
      <c r="N130" s="73">
        <f t="shared" si="3"/>
        <v>1.7230349172972517E-2</v>
      </c>
      <c r="O130" s="73">
        <f>L130/'[5]סכום נכסי הקרן'!$C$42</f>
        <v>9.507974129045341E-3</v>
      </c>
    </row>
    <row r="131" spans="1:15">
      <c r="A131" s="69" t="s">
        <v>2192</v>
      </c>
      <c r="B131" s="54" t="s">
        <v>2193</v>
      </c>
      <c r="C131" s="54" t="s">
        <v>237</v>
      </c>
      <c r="D131" s="126" t="s">
        <v>4666</v>
      </c>
      <c r="E131" s="78">
        <v>44531</v>
      </c>
      <c r="F131" s="72">
        <v>9.789032469930012</v>
      </c>
      <c r="G131" s="70" t="s">
        <v>141</v>
      </c>
      <c r="H131" s="71">
        <v>4.8000000000000001E-2</v>
      </c>
      <c r="I131" s="71">
        <v>4.6107454157996115E-2</v>
      </c>
      <c r="J131" s="72">
        <v>159889000.15134096</v>
      </c>
      <c r="K131" s="79">
        <v>111.33657277651945</v>
      </c>
      <c r="L131" s="72">
        <v>178014.93301514702</v>
      </c>
      <c r="M131" s="126" t="s">
        <v>4666</v>
      </c>
      <c r="N131" s="73">
        <f t="shared" si="3"/>
        <v>5.147713909387815E-3</v>
      </c>
      <c r="O131" s="73">
        <f>L131/'[5]סכום נכסי הקרן'!$C$42</f>
        <v>2.8405884397839217E-3</v>
      </c>
    </row>
    <row r="132" spans="1:15">
      <c r="A132" s="69" t="s">
        <v>2194</v>
      </c>
      <c r="B132" s="54" t="s">
        <v>2195</v>
      </c>
      <c r="C132" s="54" t="s">
        <v>237</v>
      </c>
      <c r="D132" s="126" t="s">
        <v>4666</v>
      </c>
      <c r="E132" s="78">
        <v>44563</v>
      </c>
      <c r="F132" s="72">
        <v>9.6000000000000103</v>
      </c>
      <c r="G132" s="70" t="s">
        <v>141</v>
      </c>
      <c r="H132" s="71">
        <v>4.8000000000000001E-2</v>
      </c>
      <c r="I132" s="71">
        <v>4.8500000000000071E-2</v>
      </c>
      <c r="J132" s="72">
        <v>434762000.43476188</v>
      </c>
      <c r="K132" s="79">
        <v>111.39114279536844</v>
      </c>
      <c r="L132" s="72">
        <v>484286.360724286</v>
      </c>
      <c r="M132" s="126" t="s">
        <v>4666</v>
      </c>
      <c r="N132" s="73">
        <f t="shared" si="3"/>
        <v>1.4004261288658795E-2</v>
      </c>
      <c r="O132" s="73">
        <f>L132/'[5]סכום נכסי הקרן'!$C$42</f>
        <v>7.7277687580366104E-3</v>
      </c>
    </row>
    <row r="133" spans="1:15">
      <c r="A133" s="69" t="s">
        <v>2196</v>
      </c>
      <c r="B133" s="54" t="s">
        <v>2197</v>
      </c>
      <c r="C133" s="54" t="s">
        <v>237</v>
      </c>
      <c r="D133" s="126" t="s">
        <v>4666</v>
      </c>
      <c r="E133" s="78">
        <v>44652</v>
      </c>
      <c r="F133" s="72">
        <v>9.8499999999996408</v>
      </c>
      <c r="G133" s="70" t="s">
        <v>141</v>
      </c>
      <c r="H133" s="71">
        <v>4.8000000000000001E-2</v>
      </c>
      <c r="I133" s="71">
        <v>4.849999999999819E-2</v>
      </c>
      <c r="J133" s="72">
        <v>30814000.030813996</v>
      </c>
      <c r="K133" s="79">
        <v>108.81998046342967</v>
      </c>
      <c r="L133" s="72">
        <v>33531.788813532999</v>
      </c>
      <c r="M133" s="126" t="s">
        <v>4666</v>
      </c>
      <c r="N133" s="73">
        <f t="shared" si="3"/>
        <v>9.6964930277726338E-4</v>
      </c>
      <c r="O133" s="73">
        <f>L133/'[5]סכום נכסי הקרן'!$C$42</f>
        <v>5.350675365020809E-4</v>
      </c>
    </row>
    <row r="134" spans="1:15">
      <c r="A134" s="69" t="s">
        <v>2198</v>
      </c>
      <c r="B134" s="54" t="s">
        <v>2199</v>
      </c>
      <c r="C134" s="54" t="s">
        <v>237</v>
      </c>
      <c r="D134" s="126" t="s">
        <v>4666</v>
      </c>
      <c r="E134" s="78">
        <v>40057</v>
      </c>
      <c r="F134" s="72">
        <v>0.66000000000000036</v>
      </c>
      <c r="G134" s="70" t="s">
        <v>141</v>
      </c>
      <c r="H134" s="71">
        <v>4.8000000000000001E-2</v>
      </c>
      <c r="I134" s="71">
        <v>4.8200000000000347E-2</v>
      </c>
      <c r="J134" s="72">
        <v>108168000.10816799</v>
      </c>
      <c r="K134" s="79">
        <v>123.42289899970316</v>
      </c>
      <c r="L134" s="72">
        <v>133504.08152350297</v>
      </c>
      <c r="M134" s="126" t="s">
        <v>4666</v>
      </c>
      <c r="N134" s="73">
        <f t="shared" si="3"/>
        <v>3.8605795917138297E-3</v>
      </c>
      <c r="O134" s="73">
        <f>L134/'[5]סכום נכסי הקרן'!$C$42</f>
        <v>2.130327743950361E-3</v>
      </c>
    </row>
    <row r="135" spans="1:15">
      <c r="A135" s="69" t="s">
        <v>2200</v>
      </c>
      <c r="B135" s="54" t="s">
        <v>2201</v>
      </c>
      <c r="C135" s="54" t="s">
        <v>237</v>
      </c>
      <c r="D135" s="126" t="s">
        <v>4666</v>
      </c>
      <c r="E135" s="78">
        <v>40087</v>
      </c>
      <c r="F135" s="72">
        <v>0.73999999999999044</v>
      </c>
      <c r="G135" s="70" t="s">
        <v>141</v>
      </c>
      <c r="H135" s="71">
        <v>4.8000000000000001E-2</v>
      </c>
      <c r="I135" s="71">
        <v>4.8299999999999892E-2</v>
      </c>
      <c r="J135" s="72">
        <v>100332000.10033199</v>
      </c>
      <c r="K135" s="79">
        <v>122.35026418291326</v>
      </c>
      <c r="L135" s="72">
        <v>122756.46718275698</v>
      </c>
      <c r="M135" s="126" t="s">
        <v>4666</v>
      </c>
      <c r="N135" s="73">
        <f t="shared" si="3"/>
        <v>3.549787441316613E-3</v>
      </c>
      <c r="O135" s="73">
        <f>L135/'[5]סכום נכסי הקרן'!$C$42</f>
        <v>1.95882781113865E-3</v>
      </c>
    </row>
    <row r="136" spans="1:15">
      <c r="A136" s="69" t="s">
        <v>2202</v>
      </c>
      <c r="B136" s="54" t="s">
        <v>2203</v>
      </c>
      <c r="C136" s="54" t="s">
        <v>237</v>
      </c>
      <c r="D136" s="126" t="s">
        <v>4666</v>
      </c>
      <c r="E136" s="78">
        <v>40118</v>
      </c>
      <c r="F136" s="72">
        <v>0.83000000000000906</v>
      </c>
      <c r="G136" s="70" t="s">
        <v>141</v>
      </c>
      <c r="H136" s="71">
        <v>4.8000000000000001E-2</v>
      </c>
      <c r="I136" s="71">
        <v>4.8292943621283238E-2</v>
      </c>
      <c r="J136" s="72">
        <v>122850000.12282698</v>
      </c>
      <c r="K136" s="79">
        <v>122.21701001220882</v>
      </c>
      <c r="L136" s="72">
        <v>150143.59695011401</v>
      </c>
      <c r="M136" s="126" t="s">
        <v>4666</v>
      </c>
      <c r="N136" s="73">
        <f t="shared" si="3"/>
        <v>4.3417497023120815E-3</v>
      </c>
      <c r="O136" s="73">
        <f>L136/'[5]סכום נכסי הקרן'!$C$42</f>
        <v>2.3958448798662327E-3</v>
      </c>
    </row>
    <row r="137" spans="1:15">
      <c r="A137" s="69" t="s">
        <v>2204</v>
      </c>
      <c r="B137" s="54" t="s">
        <v>2205</v>
      </c>
      <c r="C137" s="54" t="s">
        <v>237</v>
      </c>
      <c r="D137" s="126" t="s">
        <v>4666</v>
      </c>
      <c r="E137" s="78">
        <v>39904</v>
      </c>
      <c r="F137" s="72">
        <v>0.24999999999999747</v>
      </c>
      <c r="G137" s="70" t="s">
        <v>141</v>
      </c>
      <c r="H137" s="71">
        <v>4.8000000000000001E-2</v>
      </c>
      <c r="I137" s="71">
        <v>4.7999999999999918E-2</v>
      </c>
      <c r="J137" s="72">
        <v>156290000.15629002</v>
      </c>
      <c r="K137" s="79">
        <v>127.70233564527479</v>
      </c>
      <c r="L137" s="72">
        <v>199585.980579586</v>
      </c>
      <c r="M137" s="126" t="s">
        <v>4666</v>
      </c>
      <c r="N137" s="73">
        <f t="shared" si="3"/>
        <v>5.7714906887104817E-3</v>
      </c>
      <c r="O137" s="73">
        <f>L137/'[5]סכום נכסי הקרן'!$C$42</f>
        <v>3.1847981490916275E-3</v>
      </c>
    </row>
    <row r="138" spans="1:15">
      <c r="A138" s="69" t="s">
        <v>2206</v>
      </c>
      <c r="B138" s="54" t="s">
        <v>2207</v>
      </c>
      <c r="C138" s="54" t="s">
        <v>237</v>
      </c>
      <c r="D138" s="126" t="s">
        <v>4666</v>
      </c>
      <c r="E138" s="78">
        <v>39965</v>
      </c>
      <c r="F138" s="72">
        <v>0.41999999999998983</v>
      </c>
      <c r="G138" s="70" t="s">
        <v>141</v>
      </c>
      <c r="H138" s="71">
        <v>4.8000000000000001E-2</v>
      </c>
      <c r="I138" s="71">
        <v>4.8199999999999729E-2</v>
      </c>
      <c r="J138" s="72">
        <v>73638000.073637992</v>
      </c>
      <c r="K138" s="79">
        <v>124.83431381895291</v>
      </c>
      <c r="L138" s="72">
        <v>91925.492101926022</v>
      </c>
      <c r="M138" s="126" t="s">
        <v>4666</v>
      </c>
      <c r="N138" s="73">
        <f t="shared" si="3"/>
        <v>2.6582384202573609E-3</v>
      </c>
      <c r="O138" s="73">
        <f>L138/'[5]סכום נכסי הקרן'!$C$42</f>
        <v>1.4668572223879709E-3</v>
      </c>
    </row>
    <row r="139" spans="1:15">
      <c r="A139" s="69" t="s">
        <v>2208</v>
      </c>
      <c r="B139" s="54" t="s">
        <v>2209</v>
      </c>
      <c r="C139" s="54" t="s">
        <v>237</v>
      </c>
      <c r="D139" s="126" t="s">
        <v>4666</v>
      </c>
      <c r="E139" s="78">
        <v>39995</v>
      </c>
      <c r="F139" s="72">
        <v>0.48999999999998695</v>
      </c>
      <c r="G139" s="70" t="s">
        <v>141</v>
      </c>
      <c r="H139" s="71">
        <v>4.8000000000000001E-2</v>
      </c>
      <c r="I139" s="71">
        <v>4.859999999999956E-2</v>
      </c>
      <c r="J139" s="72">
        <v>112496000.11249599</v>
      </c>
      <c r="K139" s="79">
        <v>126.81438036019226</v>
      </c>
      <c r="L139" s="72">
        <v>142661.10547266298</v>
      </c>
      <c r="M139" s="126" t="s">
        <v>4666</v>
      </c>
      <c r="N139" s="73">
        <f t="shared" si="3"/>
        <v>4.125376138572499E-3</v>
      </c>
      <c r="O139" s="73">
        <f>L139/'[5]סכום נכסי הקרן'!$C$42</f>
        <v>2.2764465887699426E-3</v>
      </c>
    </row>
    <row r="140" spans="1:15">
      <c r="A140" s="69" t="s">
        <v>2210</v>
      </c>
      <c r="B140" s="54" t="s">
        <v>2211</v>
      </c>
      <c r="C140" s="54" t="s">
        <v>237</v>
      </c>
      <c r="D140" s="126" t="s">
        <v>4666</v>
      </c>
      <c r="E140" s="78">
        <v>40027</v>
      </c>
      <c r="F140" s="72">
        <v>0.57999999999999263</v>
      </c>
      <c r="G140" s="70" t="s">
        <v>141</v>
      </c>
      <c r="H140" s="71">
        <v>4.8000000000000001E-2</v>
      </c>
      <c r="I140" s="71">
        <v>4.8299999999999843E-2</v>
      </c>
      <c r="J140" s="72">
        <v>141650000.14164999</v>
      </c>
      <c r="K140" s="79">
        <v>125.21363287680968</v>
      </c>
      <c r="L140" s="72">
        <v>177365.111147366</v>
      </c>
      <c r="M140" s="126" t="s">
        <v>4666</v>
      </c>
      <c r="N140" s="73">
        <f t="shared" si="3"/>
        <v>5.1289228056823968E-3</v>
      </c>
      <c r="O140" s="73">
        <f>L140/'[5]סכום נכסי הקרן'!$C$42</f>
        <v>2.8302192170773046E-3</v>
      </c>
    </row>
    <row r="141" spans="1:15">
      <c r="A141" s="69" t="s">
        <v>2212</v>
      </c>
      <c r="B141" s="54" t="s">
        <v>2213</v>
      </c>
      <c r="C141" s="54" t="s">
        <v>237</v>
      </c>
      <c r="D141" s="126" t="s">
        <v>4666</v>
      </c>
      <c r="E141" s="78">
        <v>40179</v>
      </c>
      <c r="F141" s="72">
        <v>0.97000000000003039</v>
      </c>
      <c r="G141" s="70" t="s">
        <v>141</v>
      </c>
      <c r="H141" s="71">
        <v>4.8000000000000001E-2</v>
      </c>
      <c r="I141" s="71">
        <v>4.8300000000001668E-2</v>
      </c>
      <c r="J141" s="72">
        <v>55112000.055111997</v>
      </c>
      <c r="K141" s="79">
        <v>123.57430280156362</v>
      </c>
      <c r="L141" s="72">
        <v>68104.269828101998</v>
      </c>
      <c r="M141" s="126" t="s">
        <v>4666</v>
      </c>
      <c r="N141" s="73">
        <f t="shared" si="3"/>
        <v>1.9693926298474697E-3</v>
      </c>
      <c r="O141" s="73">
        <f>L141/'[5]סכום נכסי הקרן'!$C$42</f>
        <v>1.086741422738791E-3</v>
      </c>
    </row>
    <row r="142" spans="1:15">
      <c r="A142" s="69" t="s">
        <v>2214</v>
      </c>
      <c r="B142" s="54" t="s">
        <v>2215</v>
      </c>
      <c r="C142" s="54" t="s">
        <v>237</v>
      </c>
      <c r="D142" s="126" t="s">
        <v>4666</v>
      </c>
      <c r="E142" s="78">
        <v>40210</v>
      </c>
      <c r="F142" s="72">
        <v>1.0499999999999998</v>
      </c>
      <c r="G142" s="70" t="s">
        <v>141</v>
      </c>
      <c r="H142" s="71">
        <v>4.8000000000000001E-2</v>
      </c>
      <c r="I142" s="71">
        <v>4.8200000000000139E-2</v>
      </c>
      <c r="J142" s="72">
        <v>80740000.080740005</v>
      </c>
      <c r="K142" s="79">
        <v>123.08676108496378</v>
      </c>
      <c r="L142" s="72">
        <v>99380.250999380019</v>
      </c>
      <c r="M142" s="126" t="s">
        <v>4666</v>
      </c>
      <c r="N142" s="73">
        <f t="shared" si="3"/>
        <v>2.873810032242807E-3</v>
      </c>
      <c r="O142" s="73">
        <f>L142/'[5]סכום נכסי הקרן'!$C$42</f>
        <v>1.5858129840581581E-3</v>
      </c>
    </row>
    <row r="143" spans="1:15">
      <c r="A143" s="69" t="s">
        <v>2216</v>
      </c>
      <c r="B143" s="54" t="s">
        <v>2217</v>
      </c>
      <c r="C143" s="54" t="s">
        <v>237</v>
      </c>
      <c r="D143" s="126" t="s">
        <v>4666</v>
      </c>
      <c r="E143" s="78">
        <v>40238</v>
      </c>
      <c r="F143" s="72">
        <v>1.130000000000019</v>
      </c>
      <c r="G143" s="70" t="s">
        <v>141</v>
      </c>
      <c r="H143" s="71">
        <v>4.8000000000000001E-2</v>
      </c>
      <c r="I143" s="71">
        <v>4.8500000000000675E-2</v>
      </c>
      <c r="J143" s="72">
        <v>115180000.11518002</v>
      </c>
      <c r="K143" s="79">
        <v>123.42236946518328</v>
      </c>
      <c r="L143" s="72">
        <v>142157.88529215602</v>
      </c>
      <c r="M143" s="126" t="s">
        <v>4666</v>
      </c>
      <c r="N143" s="73">
        <f t="shared" si="3"/>
        <v>4.1108243620512569E-3</v>
      </c>
      <c r="O143" s="73">
        <f>L143/'[5]סכום נכסי הקרן'!$C$42</f>
        <v>2.2684166926078466E-3</v>
      </c>
    </row>
    <row r="144" spans="1:15">
      <c r="A144" s="69" t="s">
        <v>2218</v>
      </c>
      <c r="B144" s="54" t="s">
        <v>2219</v>
      </c>
      <c r="C144" s="54" t="s">
        <v>237</v>
      </c>
      <c r="D144" s="126" t="s">
        <v>4666</v>
      </c>
      <c r="E144" s="78">
        <v>40300</v>
      </c>
      <c r="F144" s="72">
        <v>1.300000000000032</v>
      </c>
      <c r="G144" s="70" t="s">
        <v>141</v>
      </c>
      <c r="H144" s="71">
        <v>4.8000000000000001E-2</v>
      </c>
      <c r="I144" s="71">
        <v>4.850000000000234E-2</v>
      </c>
      <c r="J144" s="72">
        <v>18001000.018001005</v>
      </c>
      <c r="K144" s="79">
        <v>122.67078362312661</v>
      </c>
      <c r="L144" s="72">
        <v>22081.967782080996</v>
      </c>
      <c r="M144" s="126" t="s">
        <v>4666</v>
      </c>
      <c r="N144" s="73">
        <f t="shared" si="3"/>
        <v>6.3855122024397692E-4</v>
      </c>
      <c r="O144" s="73">
        <f>L144/'[5]סכום נכסי הקרן'!$C$42</f>
        <v>3.5236247514203227E-4</v>
      </c>
    </row>
    <row r="145" spans="1:15">
      <c r="A145" s="69" t="s">
        <v>2220</v>
      </c>
      <c r="B145" s="54" t="s">
        <v>2221</v>
      </c>
      <c r="C145" s="54" t="s">
        <v>237</v>
      </c>
      <c r="D145" s="126" t="s">
        <v>4666</v>
      </c>
      <c r="E145" s="78">
        <v>40360</v>
      </c>
      <c r="F145" s="72">
        <v>1.4299999999999735</v>
      </c>
      <c r="G145" s="70" t="s">
        <v>141</v>
      </c>
      <c r="H145" s="71">
        <v>4.8000000000000001E-2</v>
      </c>
      <c r="I145" s="71">
        <v>4.8500000000000501E-2</v>
      </c>
      <c r="J145" s="72">
        <v>50554000.050553992</v>
      </c>
      <c r="K145" s="79">
        <v>123.10536465957063</v>
      </c>
      <c r="L145" s="72">
        <v>62234.686112234005</v>
      </c>
      <c r="M145" s="126" t="s">
        <v>4666</v>
      </c>
      <c r="N145" s="73">
        <f t="shared" si="3"/>
        <v>1.7996600280667026E-3</v>
      </c>
      <c r="O145" s="73">
        <f>L145/'[5]סכום נכסי הקרן'!$C$42</f>
        <v>9.9308033842840978E-4</v>
      </c>
    </row>
    <row r="146" spans="1:15">
      <c r="A146" s="69" t="s">
        <v>2222</v>
      </c>
      <c r="B146" s="54" t="s">
        <v>2223</v>
      </c>
      <c r="C146" s="54" t="s">
        <v>237</v>
      </c>
      <c r="D146" s="126" t="s">
        <v>4666</v>
      </c>
      <c r="E146" s="78">
        <v>40422</v>
      </c>
      <c r="F146" s="72">
        <v>1.6000000000000085</v>
      </c>
      <c r="G146" s="70" t="s">
        <v>141</v>
      </c>
      <c r="H146" s="71">
        <v>4.8000000000000001E-2</v>
      </c>
      <c r="I146" s="71">
        <v>4.8400000000000158E-2</v>
      </c>
      <c r="J146" s="72">
        <v>100420000.10042004</v>
      </c>
      <c r="K146" s="79">
        <v>121.21619694283972</v>
      </c>
      <c r="L146" s="72">
        <v>121725.30509172499</v>
      </c>
      <c r="M146" s="126" t="s">
        <v>4666</v>
      </c>
      <c r="N146" s="73">
        <f t="shared" si="3"/>
        <v>3.5199690022175338E-3</v>
      </c>
      <c r="O146" s="73">
        <f>L146/'[5]סכום נכסי הקרן'!$C$42</f>
        <v>1.9423735335917229E-3</v>
      </c>
    </row>
    <row r="147" spans="1:15">
      <c r="A147" s="69" t="s">
        <v>2224</v>
      </c>
      <c r="B147" s="54" t="s">
        <v>2225</v>
      </c>
      <c r="C147" s="54" t="s">
        <v>237</v>
      </c>
      <c r="D147" s="126" t="s">
        <v>4666</v>
      </c>
      <c r="E147" s="78">
        <v>40483</v>
      </c>
      <c r="F147" s="72">
        <v>1.7700000000000011</v>
      </c>
      <c r="G147" s="70" t="s">
        <v>141</v>
      </c>
      <c r="H147" s="71">
        <v>4.8000000000000001E-2</v>
      </c>
      <c r="I147" s="71">
        <v>4.8400000000000117E-2</v>
      </c>
      <c r="J147" s="72">
        <v>195177000.19517699</v>
      </c>
      <c r="K147" s="79">
        <v>119.36407103808327</v>
      </c>
      <c r="L147" s="72">
        <v>232971.21316297099</v>
      </c>
      <c r="M147" s="126" t="s">
        <v>4666</v>
      </c>
      <c r="N147" s="73">
        <f t="shared" ref="N147:N160" si="4">IFERROR(L147/$L$9,0)</f>
        <v>6.7369019788016066E-3</v>
      </c>
      <c r="O147" s="73">
        <f>L147/'[5]סכום נכסי הקרן'!$C$42</f>
        <v>3.7175270844096082E-3</v>
      </c>
    </row>
    <row r="148" spans="1:15">
      <c r="A148" s="69" t="s">
        <v>2226</v>
      </c>
      <c r="B148" s="54" t="s">
        <v>2227</v>
      </c>
      <c r="C148" s="54" t="s">
        <v>237</v>
      </c>
      <c r="D148" s="126" t="s">
        <v>4666</v>
      </c>
      <c r="E148" s="78">
        <v>40513</v>
      </c>
      <c r="F148" s="72">
        <v>1.8500000000000074</v>
      </c>
      <c r="G148" s="70" t="s">
        <v>141</v>
      </c>
      <c r="H148" s="71">
        <v>4.8000000000000001E-2</v>
      </c>
      <c r="I148" s="71">
        <v>4.8499999999999821E-2</v>
      </c>
      <c r="J148" s="72">
        <v>66342000.066341989</v>
      </c>
      <c r="K148" s="79">
        <v>118.56210650869818</v>
      </c>
      <c r="L148" s="72">
        <v>78656.472778657</v>
      </c>
      <c r="M148" s="126" t="s">
        <v>4666</v>
      </c>
      <c r="N148" s="73">
        <f t="shared" si="4"/>
        <v>2.2745340075016308E-3</v>
      </c>
      <c r="O148" s="73">
        <f>L148/'[5]סכום נכסי הקרן'!$C$42</f>
        <v>1.2551231714376481E-3</v>
      </c>
    </row>
    <row r="149" spans="1:15">
      <c r="A149" s="69" t="s">
        <v>2228</v>
      </c>
      <c r="B149" s="54" t="s">
        <v>2229</v>
      </c>
      <c r="C149" s="54" t="s">
        <v>237</v>
      </c>
      <c r="D149" s="126" t="s">
        <v>4666</v>
      </c>
      <c r="E149" s="78">
        <v>40544</v>
      </c>
      <c r="F149" s="72">
        <v>1.8899999999999846</v>
      </c>
      <c r="G149" s="70" t="s">
        <v>141</v>
      </c>
      <c r="H149" s="71">
        <v>4.8000000000000001E-2</v>
      </c>
      <c r="I149" s="71">
        <v>4.8399999999999707E-2</v>
      </c>
      <c r="J149" s="72">
        <v>166735000.16673499</v>
      </c>
      <c r="K149" s="79">
        <v>120.81662905808705</v>
      </c>
      <c r="L149" s="72">
        <v>201443.60666144502</v>
      </c>
      <c r="M149" s="126" t="s">
        <v>4666</v>
      </c>
      <c r="N149" s="73">
        <f t="shared" si="4"/>
        <v>5.8252082474459259E-3</v>
      </c>
      <c r="O149" s="73">
        <f>L149/'[5]סכום נכסי הקרן'!$C$42</f>
        <v>3.2144403318242463E-3</v>
      </c>
    </row>
    <row r="150" spans="1:15">
      <c r="A150" s="69" t="s">
        <v>2230</v>
      </c>
      <c r="B150" s="54" t="s">
        <v>2231</v>
      </c>
      <c r="C150" s="54" t="s">
        <v>237</v>
      </c>
      <c r="D150" s="126" t="s">
        <v>4666</v>
      </c>
      <c r="E150" s="78">
        <v>40575</v>
      </c>
      <c r="F150" s="72">
        <v>1.9799999999999729</v>
      </c>
      <c r="G150" s="70" t="s">
        <v>141</v>
      </c>
      <c r="H150" s="71">
        <v>4.8000000000000001E-2</v>
      </c>
      <c r="I150" s="71">
        <v>4.8399999999999721E-2</v>
      </c>
      <c r="J150" s="72">
        <v>65718000.065717995</v>
      </c>
      <c r="K150" s="79">
        <v>119.89484946285722</v>
      </c>
      <c r="L150" s="72">
        <v>78792.497248793006</v>
      </c>
      <c r="M150" s="126" t="s">
        <v>4666</v>
      </c>
      <c r="N150" s="73">
        <f t="shared" si="4"/>
        <v>2.2784674699650106E-3</v>
      </c>
      <c r="O150" s="73">
        <f>L150/'[5]סכום נכסי הקרן'!$C$42</f>
        <v>1.2572937170814969E-3</v>
      </c>
    </row>
    <row r="151" spans="1:15">
      <c r="A151" s="69" t="s">
        <v>2232</v>
      </c>
      <c r="B151" s="54" t="s">
        <v>2233</v>
      </c>
      <c r="C151" s="54" t="s">
        <v>237</v>
      </c>
      <c r="D151" s="126" t="s">
        <v>4666</v>
      </c>
      <c r="E151" s="78">
        <v>40603</v>
      </c>
      <c r="F151" s="72">
        <v>2.05000000000001</v>
      </c>
      <c r="G151" s="70" t="s">
        <v>141</v>
      </c>
      <c r="H151" s="71">
        <v>4.8000000000000001E-2</v>
      </c>
      <c r="I151" s="71">
        <v>4.8600000000000386E-2</v>
      </c>
      <c r="J151" s="72">
        <v>101895000.10189499</v>
      </c>
      <c r="K151" s="79">
        <v>119.17622155159667</v>
      </c>
      <c r="L151" s="72">
        <v>121434.61107143402</v>
      </c>
      <c r="M151" s="126" t="s">
        <v>4666</v>
      </c>
      <c r="N151" s="73">
        <f t="shared" si="4"/>
        <v>3.5115629116369172E-3</v>
      </c>
      <c r="O151" s="73">
        <f>L151/'[5]סכום נכסי הקרן'!$C$42</f>
        <v>1.9377349223271129E-3</v>
      </c>
    </row>
    <row r="152" spans="1:15">
      <c r="A152" s="69" t="s">
        <v>2234</v>
      </c>
      <c r="B152" s="54" t="s">
        <v>2235</v>
      </c>
      <c r="C152" s="54" t="s">
        <v>237</v>
      </c>
      <c r="D152" s="126" t="s">
        <v>4666</v>
      </c>
      <c r="E152" s="78">
        <v>40634</v>
      </c>
      <c r="F152" s="72">
        <v>2.1399999999999988</v>
      </c>
      <c r="G152" s="70" t="s">
        <v>141</v>
      </c>
      <c r="H152" s="71">
        <v>4.8000000000000001E-2</v>
      </c>
      <c r="I152" s="71">
        <v>4.8500000000000189E-2</v>
      </c>
      <c r="J152" s="72">
        <v>36138000.036137998</v>
      </c>
      <c r="K152" s="79">
        <v>118.35761829652976</v>
      </c>
      <c r="L152" s="72">
        <v>42772.076142771999</v>
      </c>
      <c r="M152" s="126" t="s">
        <v>4666</v>
      </c>
      <c r="N152" s="73">
        <f t="shared" si="4"/>
        <v>1.2368536030334461E-3</v>
      </c>
      <c r="O152" s="73">
        <f>L152/'[5]סכום נכסי הקרן'!$C$42</f>
        <v>6.8251501702038528E-4</v>
      </c>
    </row>
    <row r="153" spans="1:15">
      <c r="A153" s="69" t="s">
        <v>2236</v>
      </c>
      <c r="B153" s="54" t="s">
        <v>2237</v>
      </c>
      <c r="C153" s="54" t="s">
        <v>237</v>
      </c>
      <c r="D153" s="126" t="s">
        <v>4666</v>
      </c>
      <c r="E153" s="78">
        <v>40664</v>
      </c>
      <c r="F153" s="72">
        <v>2.2199999999999989</v>
      </c>
      <c r="G153" s="70" t="s">
        <v>141</v>
      </c>
      <c r="H153" s="71">
        <v>4.8000000000000001E-2</v>
      </c>
      <c r="I153" s="71">
        <v>4.8500000000000071E-2</v>
      </c>
      <c r="J153" s="72">
        <v>134113000.13411301</v>
      </c>
      <c r="K153" s="79">
        <v>117.66277952174651</v>
      </c>
      <c r="L153" s="72">
        <v>157801.08365780101</v>
      </c>
      <c r="M153" s="126" t="s">
        <v>4666</v>
      </c>
      <c r="N153" s="73">
        <f t="shared" si="4"/>
        <v>4.5631836582642974E-3</v>
      </c>
      <c r="O153" s="73">
        <f>L153/'[5]סכום נכסי הקרן'!$C$42</f>
        <v>2.5180355739346E-3</v>
      </c>
    </row>
    <row r="154" spans="1:15">
      <c r="A154" s="69" t="s">
        <v>2238</v>
      </c>
      <c r="B154" s="54" t="s">
        <v>2239</v>
      </c>
      <c r="C154" s="54" t="s">
        <v>237</v>
      </c>
      <c r="D154" s="126" t="s">
        <v>4666</v>
      </c>
      <c r="E154" s="78">
        <v>40756</v>
      </c>
      <c r="F154" s="72">
        <v>2.419999999999999</v>
      </c>
      <c r="G154" s="70" t="s">
        <v>141</v>
      </c>
      <c r="H154" s="71">
        <v>4.8000000000000001E-2</v>
      </c>
      <c r="I154" s="71">
        <v>4.850000000000021E-2</v>
      </c>
      <c r="J154" s="72">
        <v>73797000.073796988</v>
      </c>
      <c r="K154" s="79">
        <v>117.34644598018866</v>
      </c>
      <c r="L154" s="72">
        <v>86598.156826597973</v>
      </c>
      <c r="M154" s="126" t="s">
        <v>4666</v>
      </c>
      <c r="N154" s="73">
        <f t="shared" si="4"/>
        <v>2.5041861874907697E-3</v>
      </c>
      <c r="O154" s="73">
        <f>L154/'[5]סכום נכסי הקרן'!$C$42</f>
        <v>1.3818488090956865E-3</v>
      </c>
    </row>
    <row r="155" spans="1:15">
      <c r="A155" s="69" t="s">
        <v>2240</v>
      </c>
      <c r="B155" s="54" t="s">
        <v>2241</v>
      </c>
      <c r="C155" s="54" t="s">
        <v>237</v>
      </c>
      <c r="D155" s="126" t="s">
        <v>4666</v>
      </c>
      <c r="E155" s="78">
        <v>40848</v>
      </c>
      <c r="F155" s="72">
        <v>2.6700000000000093</v>
      </c>
      <c r="G155" s="70" t="s">
        <v>141</v>
      </c>
      <c r="H155" s="71">
        <v>4.8000000000000001E-2</v>
      </c>
      <c r="I155" s="71">
        <v>4.850000000000005E-2</v>
      </c>
      <c r="J155" s="72">
        <v>208107000.20810702</v>
      </c>
      <c r="K155" s="79">
        <v>115.96375252153905</v>
      </c>
      <c r="L155" s="72">
        <v>241328.68670132797</v>
      </c>
      <c r="M155" s="126" t="s">
        <v>4666</v>
      </c>
      <c r="N155" s="73">
        <f t="shared" si="4"/>
        <v>6.9785776744977655E-3</v>
      </c>
      <c r="O155" s="73">
        <f>L155/'[5]סכום נכסי הקרן'!$C$42</f>
        <v>3.8508874846679216E-3</v>
      </c>
    </row>
    <row r="156" spans="1:15">
      <c r="A156" s="69" t="s">
        <v>2242</v>
      </c>
      <c r="B156" s="54" t="s">
        <v>2243</v>
      </c>
      <c r="C156" s="54" t="s">
        <v>237</v>
      </c>
      <c r="D156" s="126" t="s">
        <v>4666</v>
      </c>
      <c r="E156" s="78">
        <v>40940</v>
      </c>
      <c r="F156" s="72">
        <v>2.8500000000000187</v>
      </c>
      <c r="G156" s="70" t="s">
        <v>141</v>
      </c>
      <c r="H156" s="71">
        <v>4.8000000000000001E-2</v>
      </c>
      <c r="I156" s="71">
        <v>4.8500000000000265E-2</v>
      </c>
      <c r="J156" s="72">
        <v>261737000.26173696</v>
      </c>
      <c r="K156" s="79">
        <v>117.35162383231966</v>
      </c>
      <c r="L156" s="72">
        <v>307152.61997715104</v>
      </c>
      <c r="M156" s="126" t="s">
        <v>4666</v>
      </c>
      <c r="N156" s="73">
        <f t="shared" si="4"/>
        <v>8.882029093743242E-3</v>
      </c>
      <c r="O156" s="73">
        <f>L156/'[5]סכום נכסי הקרן'!$C$42</f>
        <v>4.9012415238344088E-3</v>
      </c>
    </row>
    <row r="157" spans="1:15">
      <c r="A157" s="69" t="s">
        <v>2244</v>
      </c>
      <c r="B157" s="54" t="s">
        <v>2245</v>
      </c>
      <c r="C157" s="54" t="s">
        <v>237</v>
      </c>
      <c r="D157" s="126" t="s">
        <v>4666</v>
      </c>
      <c r="E157" s="78">
        <v>40969</v>
      </c>
      <c r="F157" s="72">
        <v>2.9299999999999802</v>
      </c>
      <c r="G157" s="70" t="s">
        <v>141</v>
      </c>
      <c r="H157" s="71">
        <v>4.8000000000000001E-2</v>
      </c>
      <c r="I157" s="71">
        <v>4.8599999999999775E-2</v>
      </c>
      <c r="J157" s="72">
        <v>159473000.15947297</v>
      </c>
      <c r="K157" s="79">
        <v>116.87819730612759</v>
      </c>
      <c r="L157" s="72">
        <v>186389.16777638998</v>
      </c>
      <c r="M157" s="126" t="s">
        <v>4666</v>
      </c>
      <c r="N157" s="73">
        <f t="shared" si="4"/>
        <v>5.3898742946475245E-3</v>
      </c>
      <c r="O157" s="73">
        <f>L157/'[5]סכום נכסי הקרן'!$C$42</f>
        <v>2.9742162992669199E-3</v>
      </c>
    </row>
    <row r="158" spans="1:15">
      <c r="A158" s="69" t="s">
        <v>2246</v>
      </c>
      <c r="B158" s="54" t="s">
        <v>2247</v>
      </c>
      <c r="C158" s="54" t="s">
        <v>237</v>
      </c>
      <c r="D158" s="126" t="s">
        <v>4666</v>
      </c>
      <c r="E158" s="78">
        <v>41000</v>
      </c>
      <c r="F158" s="72">
        <v>3.0200047349000667</v>
      </c>
      <c r="G158" s="70" t="s">
        <v>141</v>
      </c>
      <c r="H158" s="71">
        <v>4.8000000000000001E-2</v>
      </c>
      <c r="I158" s="71">
        <v>4.8582338822534571E-2</v>
      </c>
      <c r="J158" s="72">
        <v>87168000.087131009</v>
      </c>
      <c r="K158" s="79">
        <v>116.42890848705528</v>
      </c>
      <c r="L158" s="72">
        <v>101488.75105144203</v>
      </c>
      <c r="M158" s="126" t="s">
        <v>4666</v>
      </c>
      <c r="N158" s="73">
        <f t="shared" si="4"/>
        <v>2.9347821926234254E-3</v>
      </c>
      <c r="O158" s="73">
        <f>L158/'[5]סכום נכסי הקרן'!$C$42</f>
        <v>1.6194583685870028E-3</v>
      </c>
    </row>
    <row r="159" spans="1:15">
      <c r="A159" s="69" t="s">
        <v>2248</v>
      </c>
      <c r="B159" s="54" t="s">
        <v>2249</v>
      </c>
      <c r="C159" s="54" t="s">
        <v>237</v>
      </c>
      <c r="D159" s="126" t="s">
        <v>4666</v>
      </c>
      <c r="E159" s="78">
        <v>41640</v>
      </c>
      <c r="F159" s="72">
        <v>4.4110057571018615</v>
      </c>
      <c r="G159" s="70" t="s">
        <v>141</v>
      </c>
      <c r="H159" s="71">
        <v>4.8000000000000001E-2</v>
      </c>
      <c r="I159" s="71">
        <v>4.7771831858223458E-2</v>
      </c>
      <c r="J159" s="72">
        <v>166418000.16354603</v>
      </c>
      <c r="K159" s="79">
        <v>114.28520888933774</v>
      </c>
      <c r="L159" s="72">
        <v>190191.15911636699</v>
      </c>
      <c r="M159" s="126" t="s">
        <v>4666</v>
      </c>
      <c r="N159" s="73">
        <f t="shared" si="4"/>
        <v>5.4998176762092628E-3</v>
      </c>
      <c r="O159" s="73">
        <f>L159/'[5]סכום נכסי הקרן'!$C$42</f>
        <v>3.0348847637916257E-3</v>
      </c>
    </row>
    <row r="160" spans="1:15">
      <c r="A160" s="69" t="s">
        <v>2250</v>
      </c>
      <c r="B160" s="54" t="s">
        <v>2251</v>
      </c>
      <c r="C160" s="54" t="s">
        <v>237</v>
      </c>
      <c r="D160" s="126" t="s">
        <v>4666</v>
      </c>
      <c r="E160" s="78">
        <v>44774</v>
      </c>
      <c r="F160" s="72">
        <v>9.9399999999795963</v>
      </c>
      <c r="G160" s="70" t="s">
        <v>141</v>
      </c>
      <c r="H160" s="71">
        <v>4.8000000000000001E-2</v>
      </c>
      <c r="I160" s="71">
        <v>4.8499999999892615E-2</v>
      </c>
      <c r="J160" s="72">
        <v>417000.00041700003</v>
      </c>
      <c r="K160" s="79">
        <v>107.19792565970855</v>
      </c>
      <c r="L160" s="72">
        <v>447.01535044799999</v>
      </c>
      <c r="M160" s="126" t="s">
        <v>4666</v>
      </c>
      <c r="N160" s="73">
        <f t="shared" si="4"/>
        <v>1.2926483740637873E-5</v>
      </c>
      <c r="O160" s="73">
        <f>L160/'[5]סכום נכסי הקרן'!$C$42</f>
        <v>7.133034377405311E-6</v>
      </c>
    </row>
    <row r="161" spans="1:15">
      <c r="A161" s="129" t="s">
        <v>4666</v>
      </c>
      <c r="B161" s="129" t="s">
        <v>4666</v>
      </c>
      <c r="C161" s="128" t="s">
        <v>4666</v>
      </c>
      <c r="D161" s="128" t="s">
        <v>4666</v>
      </c>
      <c r="E161" s="128" t="s">
        <v>4666</v>
      </c>
      <c r="F161" s="128" t="s">
        <v>4666</v>
      </c>
      <c r="G161" s="128" t="s">
        <v>4666</v>
      </c>
      <c r="H161" s="128" t="s">
        <v>4666</v>
      </c>
      <c r="I161" s="128" t="s">
        <v>4666</v>
      </c>
      <c r="J161" s="128" t="s">
        <v>4666</v>
      </c>
      <c r="K161" s="128" t="s">
        <v>4666</v>
      </c>
      <c r="L161" s="128" t="s">
        <v>4666</v>
      </c>
      <c r="M161" s="128" t="s">
        <v>4666</v>
      </c>
      <c r="N161" s="128" t="s">
        <v>4666</v>
      </c>
      <c r="O161" s="128" t="s">
        <v>4666</v>
      </c>
    </row>
    <row r="162" spans="1:15">
      <c r="A162" s="129" t="s">
        <v>4666</v>
      </c>
      <c r="B162" s="129" t="s">
        <v>4666</v>
      </c>
      <c r="C162" s="128" t="s">
        <v>4666</v>
      </c>
      <c r="D162" s="128" t="s">
        <v>4666</v>
      </c>
      <c r="E162" s="128" t="s">
        <v>4666</v>
      </c>
      <c r="F162" s="128" t="s">
        <v>4666</v>
      </c>
      <c r="G162" s="128" t="s">
        <v>4666</v>
      </c>
      <c r="H162" s="128" t="s">
        <v>4666</v>
      </c>
      <c r="I162" s="128" t="s">
        <v>4666</v>
      </c>
      <c r="J162" s="128" t="s">
        <v>4666</v>
      </c>
      <c r="K162" s="128" t="s">
        <v>4666</v>
      </c>
      <c r="L162" s="128" t="s">
        <v>4666</v>
      </c>
      <c r="M162" s="128" t="s">
        <v>4666</v>
      </c>
      <c r="N162" s="128" t="s">
        <v>4666</v>
      </c>
      <c r="O162" s="128" t="s">
        <v>4666</v>
      </c>
    </row>
    <row r="163" spans="1:15">
      <c r="A163" s="129" t="s">
        <v>4666</v>
      </c>
      <c r="B163" s="129" t="s">
        <v>4666</v>
      </c>
      <c r="C163" s="128" t="s">
        <v>4666</v>
      </c>
      <c r="D163" s="128" t="s">
        <v>4666</v>
      </c>
      <c r="E163" s="128" t="s">
        <v>4666</v>
      </c>
      <c r="F163" s="128" t="s">
        <v>4666</v>
      </c>
      <c r="G163" s="128" t="s">
        <v>4666</v>
      </c>
      <c r="H163" s="128" t="s">
        <v>4666</v>
      </c>
      <c r="I163" s="128" t="s">
        <v>4666</v>
      </c>
      <c r="J163" s="128" t="s">
        <v>4666</v>
      </c>
      <c r="K163" s="128" t="s">
        <v>4666</v>
      </c>
      <c r="L163" s="128" t="s">
        <v>4666</v>
      </c>
      <c r="M163" s="128" t="s">
        <v>4666</v>
      </c>
      <c r="N163" s="128" t="s">
        <v>4666</v>
      </c>
      <c r="O163" s="128" t="s">
        <v>4666</v>
      </c>
    </row>
    <row r="164" spans="1:15">
      <c r="A164" s="83" t="s">
        <v>120</v>
      </c>
      <c r="B164" s="129" t="s">
        <v>4666</v>
      </c>
      <c r="C164" s="128" t="s">
        <v>4666</v>
      </c>
      <c r="D164" s="128" t="s">
        <v>4666</v>
      </c>
      <c r="E164" s="128" t="s">
        <v>4666</v>
      </c>
      <c r="F164" s="128" t="s">
        <v>4666</v>
      </c>
      <c r="G164" s="128" t="s">
        <v>4666</v>
      </c>
      <c r="H164" s="128" t="s">
        <v>4666</v>
      </c>
      <c r="I164" s="128" t="s">
        <v>4666</v>
      </c>
      <c r="J164" s="128" t="s">
        <v>4666</v>
      </c>
      <c r="K164" s="128" t="s">
        <v>4666</v>
      </c>
      <c r="L164" s="128" t="s">
        <v>4666</v>
      </c>
      <c r="M164" s="128" t="s">
        <v>4666</v>
      </c>
      <c r="N164" s="128" t="s">
        <v>4666</v>
      </c>
      <c r="O164" s="128" t="s">
        <v>4666</v>
      </c>
    </row>
    <row r="165" spans="1:15">
      <c r="A165" s="83" t="s">
        <v>204</v>
      </c>
      <c r="B165" s="129" t="s">
        <v>4666</v>
      </c>
      <c r="C165" s="128" t="s">
        <v>4666</v>
      </c>
      <c r="D165" s="128" t="s">
        <v>4666</v>
      </c>
      <c r="E165" s="128" t="s">
        <v>4666</v>
      </c>
      <c r="F165" s="128" t="s">
        <v>4666</v>
      </c>
      <c r="G165" s="128" t="s">
        <v>4666</v>
      </c>
      <c r="H165" s="128" t="s">
        <v>4666</v>
      </c>
      <c r="I165" s="128" t="s">
        <v>4666</v>
      </c>
      <c r="J165" s="128" t="s">
        <v>4666</v>
      </c>
      <c r="K165" s="128" t="s">
        <v>4666</v>
      </c>
      <c r="L165" s="128" t="s">
        <v>4666</v>
      </c>
      <c r="M165" s="128" t="s">
        <v>4666</v>
      </c>
      <c r="N165" s="128" t="s">
        <v>4666</v>
      </c>
      <c r="O165" s="128" t="s">
        <v>4666</v>
      </c>
    </row>
    <row r="166" spans="1:15">
      <c r="A166" s="83" t="s">
        <v>212</v>
      </c>
      <c r="B166" s="129" t="s">
        <v>4666</v>
      </c>
      <c r="C166" s="128" t="s">
        <v>4666</v>
      </c>
      <c r="D166" s="128" t="s">
        <v>4666</v>
      </c>
      <c r="E166" s="128" t="s">
        <v>4666</v>
      </c>
      <c r="F166" s="128" t="s">
        <v>4666</v>
      </c>
      <c r="G166" s="128" t="s">
        <v>4666</v>
      </c>
      <c r="H166" s="128" t="s">
        <v>4666</v>
      </c>
      <c r="I166" s="128" t="s">
        <v>4666</v>
      </c>
      <c r="J166" s="128" t="s">
        <v>4666</v>
      </c>
      <c r="K166" s="128" t="s">
        <v>4666</v>
      </c>
      <c r="L166" s="128" t="s">
        <v>4666</v>
      </c>
      <c r="M166" s="128" t="s">
        <v>4666</v>
      </c>
      <c r="N166" s="128" t="s">
        <v>4666</v>
      </c>
      <c r="O166" s="128" t="s">
        <v>4666</v>
      </c>
    </row>
    <row r="10000" spans="52:52" hidden="1">
      <c r="AZ10000"/>
    </row>
  </sheetData>
  <sheetProtection sheet="1" objects="1" scenarios="1"/>
  <mergeCells count="1">
    <mergeCell ref="A5:O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1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1.710937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bestFit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154</v>
      </c>
      <c r="B1" s="36" t="s" vm="1">
        <v>231</v>
      </c>
    </row>
    <row r="2" spans="1:18">
      <c r="A2" s="36" t="s">
        <v>153</v>
      </c>
      <c r="B2" s="36" t="s">
        <v>232</v>
      </c>
    </row>
    <row r="3" spans="1:18">
      <c r="A3" s="36" t="s">
        <v>155</v>
      </c>
      <c r="B3" s="36" t="s">
        <v>233</v>
      </c>
    </row>
    <row r="4" spans="1:18">
      <c r="A4" s="36" t="s">
        <v>156</v>
      </c>
      <c r="B4" s="36" t="s">
        <v>234</v>
      </c>
    </row>
    <row r="5" spans="1:18" ht="18.75">
      <c r="A5" s="157" t="s">
        <v>98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9"/>
    </row>
    <row r="6" spans="1:18" s="3" customFormat="1">
      <c r="A6" s="37" t="s">
        <v>124</v>
      </c>
      <c r="B6" s="38" t="s">
        <v>50</v>
      </c>
      <c r="C6" s="38" t="s">
        <v>126</v>
      </c>
      <c r="D6" s="38" t="s">
        <v>125</v>
      </c>
      <c r="E6" s="38" t="s">
        <v>73</v>
      </c>
      <c r="F6" s="38" t="s">
        <v>14</v>
      </c>
      <c r="G6" s="38" t="s">
        <v>74</v>
      </c>
      <c r="H6" s="38" t="s">
        <v>112</v>
      </c>
      <c r="I6" s="38" t="s">
        <v>17</v>
      </c>
      <c r="J6" s="38" t="s">
        <v>111</v>
      </c>
      <c r="K6" s="38" t="s">
        <v>16</v>
      </c>
      <c r="L6" s="142" t="s">
        <v>18</v>
      </c>
      <c r="M6" s="38" t="s">
        <v>206</v>
      </c>
      <c r="N6" s="38" t="s">
        <v>205</v>
      </c>
      <c r="O6" s="38" t="s">
        <v>119</v>
      </c>
      <c r="P6" s="38" t="s">
        <v>65</v>
      </c>
      <c r="Q6" s="38" t="s">
        <v>157</v>
      </c>
      <c r="R6" s="40" t="s">
        <v>159</v>
      </c>
    </row>
    <row r="7" spans="1:18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122" t="s">
        <v>4666</v>
      </c>
      <c r="H7" s="26" t="s">
        <v>21</v>
      </c>
      <c r="I7" s="26" t="s">
        <v>20</v>
      </c>
      <c r="J7" s="122" t="s">
        <v>4666</v>
      </c>
      <c r="K7" s="26" t="s">
        <v>19</v>
      </c>
      <c r="L7" s="26" t="s">
        <v>19</v>
      </c>
      <c r="M7" s="26" t="s">
        <v>213</v>
      </c>
      <c r="N7" s="122" t="s">
        <v>4666</v>
      </c>
      <c r="O7" s="26" t="s">
        <v>209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121</v>
      </c>
      <c r="Q8" s="14" t="s">
        <v>122</v>
      </c>
      <c r="R8" s="15" t="s">
        <v>160</v>
      </c>
    </row>
    <row r="9" spans="1:18" s="4" customFormat="1" ht="20.25">
      <c r="A9" s="85" t="s">
        <v>51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126" t="s">
        <v>4666</v>
      </c>
      <c r="I9" s="126" t="s">
        <v>4666</v>
      </c>
      <c r="J9" s="126" t="s">
        <v>4666</v>
      </c>
      <c r="K9" s="71" t="s">
        <v>4358</v>
      </c>
      <c r="L9" s="71">
        <v>6.3556000000000001E-2</v>
      </c>
      <c r="M9" s="126" t="s">
        <v>4666</v>
      </c>
      <c r="N9" s="126" t="s">
        <v>4666</v>
      </c>
      <c r="O9" s="86">
        <f>O10</f>
        <v>15328.775973673</v>
      </c>
      <c r="P9" s="126" t="s">
        <v>4666</v>
      </c>
      <c r="Q9" s="73">
        <v>1</v>
      </c>
      <c r="R9" s="73">
        <v>1.2722806315688991E-4</v>
      </c>
    </row>
    <row r="10" spans="1:18">
      <c r="A10" s="74" t="s">
        <v>198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126" t="s">
        <v>4666</v>
      </c>
      <c r="I10" s="126" t="s">
        <v>4666</v>
      </c>
      <c r="J10" s="126" t="s">
        <v>4666</v>
      </c>
      <c r="K10" s="126" t="s">
        <v>4666</v>
      </c>
      <c r="L10" s="71">
        <v>6.3556000000000001E-2</v>
      </c>
      <c r="M10" s="126" t="s">
        <v>4666</v>
      </c>
      <c r="N10" s="126" t="s">
        <v>4666</v>
      </c>
      <c r="O10" s="72">
        <v>15328.775973673</v>
      </c>
      <c r="P10" s="126" t="s">
        <v>4666</v>
      </c>
      <c r="Q10" s="73">
        <v>1</v>
      </c>
      <c r="R10" s="73">
        <v>1.2722806315688991E-4</v>
      </c>
    </row>
    <row r="11" spans="1:18">
      <c r="A11" s="81" t="s">
        <v>67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126" t="s">
        <v>4666</v>
      </c>
      <c r="H11" s="126" t="s">
        <v>4666</v>
      </c>
      <c r="I11" s="126" t="s">
        <v>4666</v>
      </c>
      <c r="J11" s="126" t="s">
        <v>4666</v>
      </c>
      <c r="K11" s="126" t="s">
        <v>4666</v>
      </c>
      <c r="L11" s="71">
        <v>6.3556000000000001E-2</v>
      </c>
      <c r="M11" s="126" t="s">
        <v>4666</v>
      </c>
      <c r="N11" s="126" t="s">
        <v>4666</v>
      </c>
      <c r="O11" s="72">
        <v>15328.775973673</v>
      </c>
      <c r="P11" s="126" t="s">
        <v>4666</v>
      </c>
      <c r="Q11" s="73">
        <v>1</v>
      </c>
      <c r="R11" s="73">
        <v>1.2722806315688991E-4</v>
      </c>
    </row>
    <row r="12" spans="1:18">
      <c r="A12" s="89" t="s">
        <v>1042</v>
      </c>
      <c r="B12" s="54">
        <v>1199157</v>
      </c>
      <c r="C12" s="70" t="s">
        <v>29</v>
      </c>
      <c r="D12" s="54">
        <v>520043027</v>
      </c>
      <c r="E12" s="70" t="s">
        <v>681</v>
      </c>
      <c r="F12" s="54" t="s">
        <v>644</v>
      </c>
      <c r="G12" s="54" t="s">
        <v>334</v>
      </c>
      <c r="H12" s="78">
        <v>45169</v>
      </c>
      <c r="I12" s="54">
        <v>0.66</v>
      </c>
      <c r="J12" s="70" t="s">
        <v>140</v>
      </c>
      <c r="K12" s="71">
        <v>6.3556000000000001E-2</v>
      </c>
      <c r="L12" s="71">
        <v>6.3556000000000001E-2</v>
      </c>
      <c r="M12" s="72">
        <v>15326074.021049999</v>
      </c>
      <c r="N12" s="79">
        <v>100.01763</v>
      </c>
      <c r="O12" s="72">
        <v>15328.775973673</v>
      </c>
      <c r="P12" s="126" t="s">
        <v>4666</v>
      </c>
      <c r="Q12" s="73">
        <v>1</v>
      </c>
      <c r="R12" s="73">
        <v>1.2722806315688991E-4</v>
      </c>
    </row>
    <row r="13" spans="1:18">
      <c r="A13" s="143" t="s">
        <v>4666</v>
      </c>
      <c r="B13" s="126" t="s">
        <v>4666</v>
      </c>
      <c r="C13" s="126" t="s">
        <v>4666</v>
      </c>
      <c r="D13" s="126" t="s">
        <v>4666</v>
      </c>
      <c r="E13" s="126" t="s">
        <v>4666</v>
      </c>
      <c r="F13" s="126" t="s">
        <v>4666</v>
      </c>
      <c r="G13" s="126" t="s">
        <v>4666</v>
      </c>
      <c r="H13" s="126" t="s">
        <v>4666</v>
      </c>
      <c r="I13" s="126" t="s">
        <v>4666</v>
      </c>
      <c r="J13" s="126" t="s">
        <v>4666</v>
      </c>
      <c r="K13" s="126" t="s">
        <v>4666</v>
      </c>
      <c r="L13" s="126" t="s">
        <v>4666</v>
      </c>
      <c r="M13" s="126" t="s">
        <v>4666</v>
      </c>
      <c r="N13" s="126" t="s">
        <v>4666</v>
      </c>
      <c r="O13" s="126" t="s">
        <v>4666</v>
      </c>
      <c r="P13" s="126" t="s">
        <v>4666</v>
      </c>
      <c r="Q13" s="126" t="s">
        <v>4666</v>
      </c>
      <c r="R13" s="126" t="s">
        <v>4666</v>
      </c>
    </row>
    <row r="14" spans="1:18">
      <c r="A14" s="144" t="s">
        <v>4666</v>
      </c>
      <c r="B14" s="126" t="s">
        <v>4666</v>
      </c>
      <c r="C14" s="126" t="s">
        <v>4666</v>
      </c>
      <c r="D14" s="126" t="s">
        <v>4666</v>
      </c>
      <c r="E14" s="126" t="s">
        <v>4666</v>
      </c>
      <c r="F14" s="126" t="s">
        <v>4666</v>
      </c>
      <c r="G14" s="126" t="s">
        <v>4666</v>
      </c>
      <c r="H14" s="126" t="s">
        <v>4666</v>
      </c>
      <c r="I14" s="126" t="s">
        <v>4666</v>
      </c>
      <c r="J14" s="126" t="s">
        <v>4666</v>
      </c>
      <c r="K14" s="126" t="s">
        <v>4666</v>
      </c>
      <c r="L14" s="126" t="s">
        <v>4666</v>
      </c>
      <c r="M14" s="126" t="s">
        <v>4666</v>
      </c>
      <c r="N14" s="126" t="s">
        <v>4666</v>
      </c>
      <c r="O14" s="128" t="s">
        <v>4666</v>
      </c>
      <c r="P14" s="128" t="s">
        <v>4666</v>
      </c>
      <c r="Q14" s="128" t="s">
        <v>4666</v>
      </c>
      <c r="R14" s="128" t="s">
        <v>4666</v>
      </c>
    </row>
    <row r="15" spans="1:18">
      <c r="A15" s="127" t="s">
        <v>4666</v>
      </c>
      <c r="B15" s="126" t="s">
        <v>4666</v>
      </c>
      <c r="C15" s="126" t="s">
        <v>4666</v>
      </c>
      <c r="D15" s="126" t="s">
        <v>4666</v>
      </c>
      <c r="E15" s="126" t="s">
        <v>4666</v>
      </c>
      <c r="F15" s="126" t="s">
        <v>4666</v>
      </c>
      <c r="G15" s="126" t="s">
        <v>4666</v>
      </c>
      <c r="H15" s="126" t="s">
        <v>4666</v>
      </c>
      <c r="I15" s="126" t="s">
        <v>4666</v>
      </c>
      <c r="J15" s="126" t="s">
        <v>4666</v>
      </c>
      <c r="K15" s="126" t="s">
        <v>4666</v>
      </c>
      <c r="L15" s="126" t="s">
        <v>4666</v>
      </c>
      <c r="M15" s="126" t="s">
        <v>4666</v>
      </c>
      <c r="N15" s="126" t="s">
        <v>4666</v>
      </c>
      <c r="O15" s="126" t="s">
        <v>4666</v>
      </c>
      <c r="P15" s="126" t="s">
        <v>4666</v>
      </c>
      <c r="Q15" s="126" t="s">
        <v>4666</v>
      </c>
      <c r="R15" s="126" t="s">
        <v>4666</v>
      </c>
    </row>
    <row r="16" spans="1:18">
      <c r="A16" s="126" t="s">
        <v>4666</v>
      </c>
      <c r="B16" s="126" t="s">
        <v>4666</v>
      </c>
      <c r="C16" s="126" t="s">
        <v>4666</v>
      </c>
      <c r="D16" s="126" t="s">
        <v>4666</v>
      </c>
      <c r="E16" s="126" t="s">
        <v>4666</v>
      </c>
      <c r="F16" s="126" t="s">
        <v>4666</v>
      </c>
      <c r="G16" s="126" t="s">
        <v>4666</v>
      </c>
      <c r="H16" s="126" t="s">
        <v>4666</v>
      </c>
      <c r="I16" s="126" t="s">
        <v>4666</v>
      </c>
      <c r="J16" s="126" t="s">
        <v>4666</v>
      </c>
      <c r="K16" s="126" t="s">
        <v>4666</v>
      </c>
      <c r="L16" s="126" t="s">
        <v>4666</v>
      </c>
      <c r="M16" s="126" t="s">
        <v>4666</v>
      </c>
      <c r="N16" s="126" t="s">
        <v>4666</v>
      </c>
      <c r="O16" s="126" t="s">
        <v>4666</v>
      </c>
      <c r="P16" s="126" t="s">
        <v>4666</v>
      </c>
      <c r="Q16" s="126" t="s">
        <v>4666</v>
      </c>
      <c r="R16" s="126" t="s">
        <v>4666</v>
      </c>
    </row>
    <row r="17" spans="1:18">
      <c r="A17" s="126" t="s">
        <v>4666</v>
      </c>
      <c r="B17" s="126" t="s">
        <v>4666</v>
      </c>
      <c r="C17" s="126" t="s">
        <v>4666</v>
      </c>
      <c r="D17" s="126" t="s">
        <v>4666</v>
      </c>
      <c r="E17" s="126" t="s">
        <v>4666</v>
      </c>
      <c r="F17" s="126" t="s">
        <v>4666</v>
      </c>
      <c r="G17" s="126" t="s">
        <v>4666</v>
      </c>
      <c r="H17" s="126" t="s">
        <v>4666</v>
      </c>
      <c r="I17" s="126" t="s">
        <v>4666</v>
      </c>
      <c r="J17" s="126" t="s">
        <v>4666</v>
      </c>
      <c r="K17" s="126" t="s">
        <v>4666</v>
      </c>
      <c r="L17" s="126" t="s">
        <v>4666</v>
      </c>
      <c r="M17" s="126" t="s">
        <v>4666</v>
      </c>
      <c r="N17" s="126" t="s">
        <v>4666</v>
      </c>
      <c r="O17" s="126" t="s">
        <v>4666</v>
      </c>
      <c r="P17" s="126" t="s">
        <v>4666</v>
      </c>
      <c r="Q17" s="126" t="s">
        <v>4666</v>
      </c>
      <c r="R17" s="126" t="s">
        <v>4666</v>
      </c>
    </row>
    <row r="18" spans="1:18">
      <c r="A18" s="83" t="s">
        <v>221</v>
      </c>
      <c r="B18" s="126" t="s">
        <v>4666</v>
      </c>
      <c r="C18" s="126" t="s">
        <v>4666</v>
      </c>
      <c r="D18" s="126" t="s">
        <v>4666</v>
      </c>
      <c r="E18" s="126" t="s">
        <v>4666</v>
      </c>
      <c r="F18" s="126" t="s">
        <v>4666</v>
      </c>
      <c r="G18" s="126" t="s">
        <v>4666</v>
      </c>
      <c r="H18" s="126" t="s">
        <v>4666</v>
      </c>
      <c r="I18" s="126" t="s">
        <v>4666</v>
      </c>
      <c r="J18" s="126" t="s">
        <v>4666</v>
      </c>
      <c r="K18" s="126" t="s">
        <v>4666</v>
      </c>
      <c r="L18" s="126" t="s">
        <v>4666</v>
      </c>
      <c r="M18" s="126" t="s">
        <v>4666</v>
      </c>
      <c r="N18" s="126" t="s">
        <v>4666</v>
      </c>
      <c r="O18" s="126" t="s">
        <v>4666</v>
      </c>
      <c r="P18" s="126" t="s">
        <v>4666</v>
      </c>
      <c r="Q18" s="126" t="s">
        <v>4666</v>
      </c>
      <c r="R18" s="126" t="s">
        <v>4666</v>
      </c>
    </row>
    <row r="19" spans="1:18">
      <c r="A19" s="83" t="s">
        <v>120</v>
      </c>
      <c r="B19" s="126" t="s">
        <v>4666</v>
      </c>
      <c r="C19" s="126" t="s">
        <v>4666</v>
      </c>
      <c r="D19" s="126" t="s">
        <v>4666</v>
      </c>
      <c r="E19" s="126" t="s">
        <v>4666</v>
      </c>
      <c r="F19" s="126" t="s">
        <v>4666</v>
      </c>
      <c r="G19" s="126" t="s">
        <v>4666</v>
      </c>
      <c r="H19" s="126" t="s">
        <v>4666</v>
      </c>
      <c r="I19" s="126" t="s">
        <v>4666</v>
      </c>
      <c r="J19" s="126" t="s">
        <v>4666</v>
      </c>
      <c r="K19" s="126" t="s">
        <v>4666</v>
      </c>
      <c r="L19" s="126" t="s">
        <v>4666</v>
      </c>
      <c r="M19" s="126" t="s">
        <v>4666</v>
      </c>
      <c r="N19" s="126" t="s">
        <v>4666</v>
      </c>
      <c r="O19" s="126" t="s">
        <v>4666</v>
      </c>
      <c r="P19" s="126" t="s">
        <v>4666</v>
      </c>
      <c r="Q19" s="126" t="s">
        <v>4666</v>
      </c>
      <c r="R19" s="126" t="s">
        <v>4666</v>
      </c>
    </row>
    <row r="20" spans="1:18">
      <c r="A20" s="83" t="s">
        <v>204</v>
      </c>
      <c r="B20" s="126" t="s">
        <v>4666</v>
      </c>
      <c r="C20" s="126" t="s">
        <v>4666</v>
      </c>
      <c r="D20" s="126" t="s">
        <v>4666</v>
      </c>
      <c r="E20" s="126" t="s">
        <v>4666</v>
      </c>
      <c r="F20" s="126" t="s">
        <v>4666</v>
      </c>
      <c r="G20" s="126" t="s">
        <v>4666</v>
      </c>
      <c r="H20" s="126" t="s">
        <v>4666</v>
      </c>
      <c r="I20" s="126" t="s">
        <v>4666</v>
      </c>
      <c r="J20" s="126" t="s">
        <v>4666</v>
      </c>
      <c r="K20" s="126" t="s">
        <v>4666</v>
      </c>
      <c r="L20" s="126" t="s">
        <v>4666</v>
      </c>
      <c r="M20" s="126" t="s">
        <v>4666</v>
      </c>
      <c r="N20" s="126" t="s">
        <v>4666</v>
      </c>
      <c r="O20" s="126" t="s">
        <v>4666</v>
      </c>
      <c r="P20" s="126" t="s">
        <v>4666</v>
      </c>
      <c r="Q20" s="126" t="s">
        <v>4666</v>
      </c>
      <c r="R20" s="126" t="s">
        <v>4666</v>
      </c>
    </row>
    <row r="21" spans="1:18">
      <c r="A21" s="83" t="s">
        <v>212</v>
      </c>
      <c r="B21" s="126" t="s">
        <v>4666</v>
      </c>
      <c r="C21" s="126" t="s">
        <v>4666</v>
      </c>
      <c r="D21" s="126" t="s">
        <v>4666</v>
      </c>
      <c r="E21" s="126" t="s">
        <v>4666</v>
      </c>
      <c r="F21" s="126" t="s">
        <v>4666</v>
      </c>
      <c r="G21" s="126" t="s">
        <v>4666</v>
      </c>
      <c r="H21" s="126" t="s">
        <v>4666</v>
      </c>
      <c r="I21" s="126" t="s">
        <v>4666</v>
      </c>
      <c r="J21" s="126" t="s">
        <v>4666</v>
      </c>
      <c r="K21" s="126" t="s">
        <v>4666</v>
      </c>
      <c r="L21" s="126" t="s">
        <v>4666</v>
      </c>
      <c r="M21" s="126" t="s">
        <v>4666</v>
      </c>
      <c r="N21" s="126" t="s">
        <v>4666</v>
      </c>
      <c r="O21" s="126" t="s">
        <v>4666</v>
      </c>
      <c r="P21" s="126" t="s">
        <v>4666</v>
      </c>
      <c r="Q21" s="126" t="s">
        <v>4666</v>
      </c>
      <c r="R21" s="126" t="s">
        <v>4666</v>
      </c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C107" s="1"/>
      <c r="D107" s="1"/>
      <c r="E107" s="1"/>
    </row>
    <row r="108" spans="1:18" hidden="1">
      <c r="C108" s="1"/>
      <c r="D108" s="1"/>
      <c r="E108" s="1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A111" s="1"/>
      <c r="B111" s="1"/>
      <c r="C111" s="1"/>
      <c r="D111" s="1"/>
      <c r="E111" s="1"/>
    </row>
    <row r="112" spans="1:18" hidden="1">
      <c r="A112" s="1"/>
      <c r="B112" s="1"/>
      <c r="C112" s="1"/>
      <c r="D112" s="1"/>
      <c r="E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5" hidden="1">
      <c r="A369" s="1"/>
      <c r="B369" s="1"/>
      <c r="C369" s="1"/>
      <c r="D369" s="1"/>
      <c r="E369" s="1"/>
    </row>
    <row r="370" spans="1:5" hidden="1">
      <c r="A370" s="1"/>
      <c r="B370" s="1"/>
      <c r="C370" s="1"/>
      <c r="D370" s="1"/>
      <c r="E370" s="1"/>
    </row>
    <row r="371" spans="1:5" hidden="1">
      <c r="A371" s="1"/>
      <c r="B371" s="1"/>
      <c r="C371" s="1"/>
      <c r="D371" s="1"/>
      <c r="E371" s="1"/>
    </row>
    <row r="372" spans="1:5" hidden="1">
      <c r="A372" s="1"/>
      <c r="B372" s="1"/>
      <c r="C372" s="1"/>
      <c r="D372" s="1"/>
      <c r="E372" s="1"/>
    </row>
    <row r="373" spans="1:5" hidden="1">
      <c r="A373" s="1"/>
      <c r="B373" s="1"/>
      <c r="C373" s="1"/>
      <c r="D373" s="1"/>
      <c r="E373" s="1"/>
    </row>
    <row r="374" spans="1:5" hidden="1">
      <c r="A374" s="1"/>
      <c r="B374" s="1"/>
      <c r="C374" s="1"/>
      <c r="D374" s="1"/>
      <c r="E374" s="1"/>
    </row>
    <row r="375" spans="1:5" hidden="1">
      <c r="A375" s="1"/>
      <c r="B375" s="1"/>
      <c r="C375" s="1"/>
      <c r="D375" s="1"/>
      <c r="E375" s="1"/>
    </row>
    <row r="376" spans="1:5" hidden="1">
      <c r="A376" s="1"/>
      <c r="B376" s="1"/>
      <c r="C376" s="1"/>
      <c r="D376" s="1"/>
      <c r="E376" s="1"/>
    </row>
    <row r="377" spans="1:5" hidden="1">
      <c r="A377" s="1"/>
      <c r="B377" s="1"/>
      <c r="C377" s="1"/>
      <c r="D377" s="1"/>
      <c r="E377" s="1"/>
    </row>
    <row r="378" spans="1:5" hidden="1">
      <c r="A378" s="1"/>
      <c r="B378" s="1"/>
      <c r="C378" s="1"/>
      <c r="D378" s="1"/>
      <c r="E378" s="1"/>
    </row>
    <row r="379" spans="1:5" hidden="1">
      <c r="A379" s="1"/>
      <c r="B379" s="1"/>
      <c r="C379" s="1"/>
      <c r="D379" s="1"/>
      <c r="E379" s="1"/>
    </row>
    <row r="380" spans="1:5" hidden="1">
      <c r="A380" s="1"/>
      <c r="B380" s="1"/>
      <c r="C380" s="1"/>
      <c r="D380" s="1"/>
      <c r="E380" s="1"/>
    </row>
    <row r="381" spans="1:5" hidden="1">
      <c r="A381" s="1"/>
      <c r="B381" s="1"/>
      <c r="C381" s="1"/>
      <c r="D381" s="1"/>
      <c r="E381" s="1"/>
    </row>
    <row r="382" spans="1:5" hidden="1">
      <c r="A382" s="1"/>
      <c r="B382" s="1"/>
      <c r="C382" s="1"/>
      <c r="D382" s="1"/>
      <c r="E382" s="1"/>
    </row>
    <row r="383" spans="1:5" hidden="1">
      <c r="A383" s="31"/>
      <c r="C383" s="1"/>
      <c r="D383" s="1"/>
      <c r="E383" s="1"/>
    </row>
    <row r="384" spans="1:5" hidden="1">
      <c r="A384" s="31"/>
      <c r="C384" s="1"/>
      <c r="D384" s="1"/>
      <c r="E384" s="1"/>
    </row>
    <row r="385" spans="1:5" hidden="1">
      <c r="A385" s="3"/>
      <c r="C385" s="1"/>
      <c r="D385" s="1"/>
      <c r="E385" s="1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dataValidations count="1">
    <dataValidation allowBlank="1" showInputMessage="1" showErrorMessage="1" sqref="C14:N14 C15:R22 C1:R13 S1:XFD22 B5:B1048576 A1:A1048576 C23:AY1048576 BA23:XFD1048576 AZ23:AZ9999 AZ10001:AZ1048576" xr:uid="{00000000-0002-0000-0D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41.7109375" style="2" bestFit="1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28515625" style="1" bestFit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154</v>
      </c>
      <c r="B1" s="36" t="s" vm="1">
        <v>231</v>
      </c>
    </row>
    <row r="2" spans="1:29">
      <c r="A2" s="36" t="s">
        <v>153</v>
      </c>
      <c r="B2" s="36" t="s">
        <v>232</v>
      </c>
    </row>
    <row r="3" spans="1:29">
      <c r="A3" s="36" t="s">
        <v>155</v>
      </c>
      <c r="B3" s="36" t="s">
        <v>233</v>
      </c>
    </row>
    <row r="4" spans="1:29">
      <c r="A4" s="36" t="s">
        <v>156</v>
      </c>
      <c r="B4" s="36" t="s">
        <v>234</v>
      </c>
    </row>
    <row r="5" spans="1:29" ht="18.75">
      <c r="A5" s="157" t="s">
        <v>99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9"/>
    </row>
    <row r="6" spans="1:29" s="3" customFormat="1">
      <c r="A6" s="37" t="s">
        <v>124</v>
      </c>
      <c r="B6" s="38" t="s">
        <v>50</v>
      </c>
      <c r="C6" s="38" t="s">
        <v>126</v>
      </c>
      <c r="D6" s="38" t="s">
        <v>125</v>
      </c>
      <c r="E6" s="38" t="s">
        <v>73</v>
      </c>
      <c r="F6" s="38" t="s">
        <v>14</v>
      </c>
      <c r="G6" s="38" t="s">
        <v>74</v>
      </c>
      <c r="H6" s="38" t="s">
        <v>112</v>
      </c>
      <c r="I6" s="38" t="s">
        <v>17</v>
      </c>
      <c r="J6" s="38" t="s">
        <v>111</v>
      </c>
      <c r="K6" s="38" t="s">
        <v>16</v>
      </c>
      <c r="L6" s="142" t="s">
        <v>18</v>
      </c>
      <c r="M6" s="142" t="s">
        <v>206</v>
      </c>
      <c r="N6" s="38" t="s">
        <v>205</v>
      </c>
      <c r="O6" s="38" t="s">
        <v>119</v>
      </c>
      <c r="P6" s="38" t="s">
        <v>65</v>
      </c>
      <c r="Q6" s="38" t="s">
        <v>157</v>
      </c>
      <c r="R6" s="40" t="s">
        <v>159</v>
      </c>
      <c r="Z6" s="1"/>
    </row>
    <row r="7" spans="1:29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122" t="s">
        <v>4666</v>
      </c>
      <c r="H7" s="26" t="s">
        <v>21</v>
      </c>
      <c r="I7" s="26" t="s">
        <v>20</v>
      </c>
      <c r="J7" s="122" t="s">
        <v>4666</v>
      </c>
      <c r="K7" s="26" t="s">
        <v>19</v>
      </c>
      <c r="L7" s="26" t="s">
        <v>19</v>
      </c>
      <c r="M7" s="26" t="s">
        <v>213</v>
      </c>
      <c r="N7" s="122" t="s">
        <v>4666</v>
      </c>
      <c r="O7" s="26" t="s">
        <v>209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121</v>
      </c>
      <c r="Q8" s="14" t="s">
        <v>122</v>
      </c>
      <c r="R8" s="15" t="s">
        <v>160</v>
      </c>
      <c r="Z8" s="1"/>
    </row>
    <row r="9" spans="1:29" s="4" customFormat="1" ht="20.25">
      <c r="A9" s="90" t="s">
        <v>58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124" t="s">
        <v>4666</v>
      </c>
      <c r="H9" s="124" t="s">
        <v>4666</v>
      </c>
      <c r="I9" s="76">
        <v>5.1734259492386236</v>
      </c>
      <c r="J9" s="124" t="s">
        <v>4666</v>
      </c>
      <c r="K9" s="124" t="s">
        <v>4666</v>
      </c>
      <c r="L9" s="62">
        <v>4.1593693202956514E-2</v>
      </c>
      <c r="M9" s="124" t="s">
        <v>4666</v>
      </c>
      <c r="N9" s="124" t="s">
        <v>4666</v>
      </c>
      <c r="O9" s="61">
        <v>165302.45876766101</v>
      </c>
      <c r="P9" s="124" t="s">
        <v>4666</v>
      </c>
      <c r="Q9" s="62">
        <f>IFERROR(O9/$O$9,0)</f>
        <v>1</v>
      </c>
      <c r="R9" s="62">
        <f>O9/'סכום נכסי הקרן'!$C$41</f>
        <v>1.3716827737225703E-3</v>
      </c>
      <c r="Z9" s="1"/>
      <c r="AC9" s="1"/>
    </row>
    <row r="10" spans="1:29">
      <c r="A10" s="91" t="s">
        <v>198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125" t="s">
        <v>4666</v>
      </c>
      <c r="I10" s="77">
        <v>4.7349143288873679</v>
      </c>
      <c r="J10" s="125" t="s">
        <v>4666</v>
      </c>
      <c r="K10" s="125" t="s">
        <v>4666</v>
      </c>
      <c r="L10" s="67">
        <v>4.0671972326810885E-2</v>
      </c>
      <c r="M10" s="125" t="s">
        <v>4666</v>
      </c>
      <c r="N10" s="125" t="s">
        <v>4666</v>
      </c>
      <c r="O10" s="66">
        <v>156299.57929545699</v>
      </c>
      <c r="P10" s="125" t="s">
        <v>4666</v>
      </c>
      <c r="Q10" s="67">
        <f t="shared" ref="Q10:Q39" si="0">IFERROR(O10/$O$9,0)</f>
        <v>0.945536929460572</v>
      </c>
      <c r="R10" s="67">
        <f>O10/'סכום נכסי הקרן'!$C$41</f>
        <v>1.2969767180595997E-3</v>
      </c>
    </row>
    <row r="11" spans="1:29">
      <c r="A11" s="92" t="s">
        <v>66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125" t="s">
        <v>4666</v>
      </c>
      <c r="I11" s="77">
        <v>6.4841270538596865</v>
      </c>
      <c r="J11" s="125" t="s">
        <v>4666</v>
      </c>
      <c r="K11" s="125" t="s">
        <v>4666</v>
      </c>
      <c r="L11" s="67">
        <v>2.9481571987081231E-2</v>
      </c>
      <c r="M11" s="125" t="s">
        <v>4666</v>
      </c>
      <c r="N11" s="125" t="s">
        <v>4666</v>
      </c>
      <c r="O11" s="66">
        <v>85362.751650360005</v>
      </c>
      <c r="P11" s="125" t="s">
        <v>4666</v>
      </c>
      <c r="Q11" s="67">
        <f t="shared" si="0"/>
        <v>0.51640339948204073</v>
      </c>
      <c r="R11" s="67">
        <f>O11/'סכום נכסי הקרן'!$C$41</f>
        <v>7.0834164736129014E-4</v>
      </c>
    </row>
    <row r="12" spans="1:29">
      <c r="A12" s="93" t="s">
        <v>2254</v>
      </c>
      <c r="B12" s="54" t="s">
        <v>2255</v>
      </c>
      <c r="C12" s="70" t="s">
        <v>29</v>
      </c>
      <c r="D12" s="54" t="s">
        <v>332</v>
      </c>
      <c r="E12" s="70" t="s">
        <v>137</v>
      </c>
      <c r="F12" s="54" t="s">
        <v>333</v>
      </c>
      <c r="G12" s="54" t="s">
        <v>334</v>
      </c>
      <c r="H12" s="78">
        <v>39076</v>
      </c>
      <c r="I12" s="79">
        <v>6.1199999999998562</v>
      </c>
      <c r="J12" s="70" t="s">
        <v>141</v>
      </c>
      <c r="K12" s="71">
        <v>4.9000000000000002E-2</v>
      </c>
      <c r="L12" s="73">
        <v>2.6599999999999447E-2</v>
      </c>
      <c r="M12" s="72">
        <v>12026955.270223998</v>
      </c>
      <c r="N12" s="79">
        <v>153.22999999999999</v>
      </c>
      <c r="O12" s="72">
        <v>18428.902380746997</v>
      </c>
      <c r="P12" s="73">
        <v>8.0116027345511712E-3</v>
      </c>
      <c r="Q12" s="73">
        <f t="shared" si="0"/>
        <v>0.11148595440222417</v>
      </c>
      <c r="R12" s="73">
        <f>O12/'סכום נכסי הקרן'!$C$41</f>
        <v>1.5292336316555087E-4</v>
      </c>
    </row>
    <row r="13" spans="1:29">
      <c r="A13" s="93" t="s">
        <v>2256</v>
      </c>
      <c r="B13" s="54" t="s">
        <v>2257</v>
      </c>
      <c r="C13" s="70" t="s">
        <v>29</v>
      </c>
      <c r="D13" s="54" t="s">
        <v>332</v>
      </c>
      <c r="E13" s="70" t="s">
        <v>137</v>
      </c>
      <c r="F13" s="54" t="s">
        <v>333</v>
      </c>
      <c r="G13" s="54" t="s">
        <v>334</v>
      </c>
      <c r="H13" s="78">
        <v>40738</v>
      </c>
      <c r="I13" s="79">
        <v>9.7899999999999352</v>
      </c>
      <c r="J13" s="70" t="s">
        <v>141</v>
      </c>
      <c r="K13" s="71">
        <v>4.0999999999999995E-2</v>
      </c>
      <c r="L13" s="73">
        <v>2.8299999999999759E-2</v>
      </c>
      <c r="M13" s="72">
        <v>25419023.799398996</v>
      </c>
      <c r="N13" s="79">
        <v>132.19</v>
      </c>
      <c r="O13" s="72">
        <v>33601.407971412998</v>
      </c>
      <c r="P13" s="73">
        <v>7.00001173618214E-3</v>
      </c>
      <c r="Q13" s="73">
        <f t="shared" si="0"/>
        <v>0.20327228174289333</v>
      </c>
      <c r="R13" s="73">
        <f>O13/'סכום נכסי הקרן'!$C$41</f>
        <v>2.7882508724200774E-4</v>
      </c>
    </row>
    <row r="14" spans="1:29">
      <c r="A14" s="93" t="s">
        <v>2258</v>
      </c>
      <c r="B14" s="54" t="s">
        <v>2259</v>
      </c>
      <c r="C14" s="70" t="s">
        <v>29</v>
      </c>
      <c r="D14" s="54" t="s">
        <v>2260</v>
      </c>
      <c r="E14" s="70" t="s">
        <v>681</v>
      </c>
      <c r="F14" s="54" t="s">
        <v>327</v>
      </c>
      <c r="G14" s="54" t="s">
        <v>139</v>
      </c>
      <c r="H14" s="78">
        <v>42795</v>
      </c>
      <c r="I14" s="79">
        <v>5.2799999999999114</v>
      </c>
      <c r="J14" s="70" t="s">
        <v>141</v>
      </c>
      <c r="K14" s="71">
        <v>2.1400000000000002E-2</v>
      </c>
      <c r="L14" s="73">
        <v>2.1500000000000831E-2</v>
      </c>
      <c r="M14" s="72">
        <v>7973018.3704749988</v>
      </c>
      <c r="N14" s="79">
        <v>113.7</v>
      </c>
      <c r="O14" s="72">
        <v>9065.321990335</v>
      </c>
      <c r="P14" s="73">
        <v>2.0444422647103791E-2</v>
      </c>
      <c r="Q14" s="73">
        <f t="shared" si="0"/>
        <v>5.4840817601368289E-2</v>
      </c>
      <c r="R14" s="73">
        <f>O14/'סכום נכסי הקרן'!$C$41</f>
        <v>7.5224204800658417E-5</v>
      </c>
    </row>
    <row r="15" spans="1:29">
      <c r="A15" s="93" t="s">
        <v>2261</v>
      </c>
      <c r="B15" s="54" t="s">
        <v>2262</v>
      </c>
      <c r="C15" s="70" t="s">
        <v>29</v>
      </c>
      <c r="D15" s="54" t="s">
        <v>406</v>
      </c>
      <c r="E15" s="70" t="s">
        <v>326</v>
      </c>
      <c r="F15" s="54" t="s">
        <v>362</v>
      </c>
      <c r="G15" s="54" t="s">
        <v>334</v>
      </c>
      <c r="H15" s="78">
        <v>36489</v>
      </c>
      <c r="I15" s="79">
        <v>3.1600000004551205</v>
      </c>
      <c r="J15" s="70" t="s">
        <v>141</v>
      </c>
      <c r="K15" s="71">
        <v>6.0499999999999998E-2</v>
      </c>
      <c r="L15" s="73">
        <v>1.6400000002941627E-2</v>
      </c>
      <c r="M15" s="72">
        <v>4264.4284869999992</v>
      </c>
      <c r="N15" s="79">
        <v>169</v>
      </c>
      <c r="O15" s="72">
        <v>7.2068841419999998</v>
      </c>
      <c r="P15" s="126" t="s">
        <v>4666</v>
      </c>
      <c r="Q15" s="73">
        <f t="shared" si="0"/>
        <v>4.3598166631807661E-5</v>
      </c>
      <c r="R15" s="73">
        <f>O15/'סכום נכסי הקרן'!$C$41</f>
        <v>5.9802854134736746E-8</v>
      </c>
    </row>
    <row r="16" spans="1:29">
      <c r="A16" s="93" t="s">
        <v>2263</v>
      </c>
      <c r="B16" s="54" t="s">
        <v>2264</v>
      </c>
      <c r="C16" s="70" t="s">
        <v>29</v>
      </c>
      <c r="D16" s="54" t="s">
        <v>2265</v>
      </c>
      <c r="E16" s="70" t="s">
        <v>137</v>
      </c>
      <c r="F16" s="54" t="s">
        <v>339</v>
      </c>
      <c r="G16" s="54" t="s">
        <v>139</v>
      </c>
      <c r="H16" s="78">
        <v>39084</v>
      </c>
      <c r="I16" s="79">
        <v>1.6500000000011175</v>
      </c>
      <c r="J16" s="70" t="s">
        <v>141</v>
      </c>
      <c r="K16" s="71">
        <v>5.5999999999999994E-2</v>
      </c>
      <c r="L16" s="73">
        <v>2.3500000000012174E-2</v>
      </c>
      <c r="M16" s="72">
        <v>2113637.2776869996</v>
      </c>
      <c r="N16" s="79">
        <v>141.88</v>
      </c>
      <c r="O16" s="72">
        <v>2998.8285005209996</v>
      </c>
      <c r="P16" s="73">
        <v>5.5732704254154736E-3</v>
      </c>
      <c r="Q16" s="73">
        <f t="shared" si="0"/>
        <v>1.8141463368890168E-2</v>
      </c>
      <c r="R16" s="73">
        <f>O16/'סכום נכסי הקרן'!$C$41</f>
        <v>2.488433279322567E-5</v>
      </c>
    </row>
    <row r="17" spans="1:18">
      <c r="A17" s="93" t="s">
        <v>2266</v>
      </c>
      <c r="B17" s="54" t="s">
        <v>2267</v>
      </c>
      <c r="C17" s="70" t="s">
        <v>29</v>
      </c>
      <c r="D17" s="54" t="s">
        <v>2268</v>
      </c>
      <c r="E17" s="70" t="s">
        <v>137</v>
      </c>
      <c r="F17" s="54" t="s">
        <v>475</v>
      </c>
      <c r="G17" s="54" t="s">
        <v>334</v>
      </c>
      <c r="H17" s="78">
        <v>45154</v>
      </c>
      <c r="I17" s="79">
        <v>3.4599999999998472</v>
      </c>
      <c r="J17" s="70" t="s">
        <v>141</v>
      </c>
      <c r="K17" s="71">
        <v>3.6400000000000002E-2</v>
      </c>
      <c r="L17" s="73">
        <v>3.2399999999997292E-2</v>
      </c>
      <c r="M17" s="72">
        <v>5801943.5199999996</v>
      </c>
      <c r="N17" s="79">
        <v>102.04</v>
      </c>
      <c r="O17" s="72">
        <v>5920.3031881150009</v>
      </c>
      <c r="P17" s="73">
        <v>1.1739074218702577E-2</v>
      </c>
      <c r="Q17" s="73">
        <f t="shared" si="0"/>
        <v>3.5814973547587795E-2</v>
      </c>
      <c r="R17" s="73">
        <f>O17/'סכום נכסי הקרן'!$C$41</f>
        <v>4.9126782256555712E-5</v>
      </c>
    </row>
    <row r="18" spans="1:18">
      <c r="A18" s="93" t="s">
        <v>2269</v>
      </c>
      <c r="B18" s="54" t="s">
        <v>2270</v>
      </c>
      <c r="C18" s="70" t="s">
        <v>29</v>
      </c>
      <c r="D18" s="54" t="s">
        <v>2271</v>
      </c>
      <c r="E18" s="70" t="s">
        <v>326</v>
      </c>
      <c r="F18" s="54" t="s">
        <v>479</v>
      </c>
      <c r="G18" s="54" t="s">
        <v>139</v>
      </c>
      <c r="H18" s="78">
        <v>44381</v>
      </c>
      <c r="I18" s="79">
        <v>2.4800000000001559</v>
      </c>
      <c r="J18" s="70" t="s">
        <v>141</v>
      </c>
      <c r="K18" s="71">
        <v>8.5000000000000006E-3</v>
      </c>
      <c r="L18" s="73">
        <v>3.8699999999998042E-2</v>
      </c>
      <c r="M18" s="72">
        <v>7252429.3999999985</v>
      </c>
      <c r="N18" s="79">
        <v>102.56</v>
      </c>
      <c r="O18" s="72">
        <v>7438.0916448580001</v>
      </c>
      <c r="P18" s="73">
        <v>2.2663841874999997E-2</v>
      </c>
      <c r="Q18" s="73">
        <f t="shared" si="0"/>
        <v>4.4996860302680221E-2</v>
      </c>
      <c r="R18" s="73">
        <f>O18/'סכום נכסי הקרן'!$C$41</f>
        <v>6.172141814878742E-5</v>
      </c>
    </row>
    <row r="19" spans="1:18">
      <c r="A19" s="93" t="s">
        <v>2272</v>
      </c>
      <c r="B19" s="54" t="s">
        <v>2273</v>
      </c>
      <c r="C19" s="70" t="s">
        <v>29</v>
      </c>
      <c r="D19" s="54" t="s">
        <v>2274</v>
      </c>
      <c r="E19" s="70" t="s">
        <v>561</v>
      </c>
      <c r="F19" s="54" t="s">
        <v>668</v>
      </c>
      <c r="G19" s="126" t="s">
        <v>4666</v>
      </c>
      <c r="H19" s="78">
        <v>39104</v>
      </c>
      <c r="I19" s="79">
        <v>0</v>
      </c>
      <c r="J19" s="70" t="s">
        <v>141</v>
      </c>
      <c r="K19" s="71">
        <v>5.5999999999999994E-2</v>
      </c>
      <c r="L19" s="94">
        <v>0</v>
      </c>
      <c r="M19" s="72">
        <v>2759041.4323480004</v>
      </c>
      <c r="N19" s="79">
        <v>9.9999999999999995E-7</v>
      </c>
      <c r="O19" s="72">
        <v>4.0610999999999995E-5</v>
      </c>
      <c r="P19" s="73">
        <v>7.5996549977786982E-3</v>
      </c>
      <c r="Q19" s="73">
        <f t="shared" si="0"/>
        <v>2.4567692642176799E-10</v>
      </c>
      <c r="R19" s="73">
        <f>O19/'סכום נכסי הקרן'!$C$41</f>
        <v>3.3699080787384659E-13</v>
      </c>
    </row>
    <row r="20" spans="1:18">
      <c r="A20" s="93" t="s">
        <v>2275</v>
      </c>
      <c r="B20" s="54" t="s">
        <v>2276</v>
      </c>
      <c r="C20" s="70" t="s">
        <v>29</v>
      </c>
      <c r="D20" s="54" t="s">
        <v>2277</v>
      </c>
      <c r="E20" s="70" t="s">
        <v>138</v>
      </c>
      <c r="F20" s="54" t="s">
        <v>668</v>
      </c>
      <c r="G20" s="126" t="s">
        <v>4666</v>
      </c>
      <c r="H20" s="78">
        <v>45132</v>
      </c>
      <c r="I20" s="79">
        <v>2.529999999999426</v>
      </c>
      <c r="J20" s="70" t="s">
        <v>141</v>
      </c>
      <c r="K20" s="71">
        <v>4.2500000000000003E-2</v>
      </c>
      <c r="L20" s="73">
        <v>4.1799999999992107E-2</v>
      </c>
      <c r="M20" s="72">
        <v>7789738.3854959989</v>
      </c>
      <c r="N20" s="79">
        <v>101.45</v>
      </c>
      <c r="O20" s="72">
        <v>7902.6890496179985</v>
      </c>
      <c r="P20" s="73">
        <v>3.7191945979744095E-2</v>
      </c>
      <c r="Q20" s="73">
        <f t="shared" si="0"/>
        <v>4.7807450104087885E-2</v>
      </c>
      <c r="R20" s="73">
        <f>O20/'סכום נכסי הקרן'!$C$41</f>
        <v>6.5576655763378654E-5</v>
      </c>
    </row>
    <row r="21" spans="1:18">
      <c r="A21" s="145" t="s">
        <v>4666</v>
      </c>
      <c r="B21" s="126" t="s">
        <v>4666</v>
      </c>
      <c r="C21" s="126" t="s">
        <v>4666</v>
      </c>
      <c r="D21" s="126" t="s">
        <v>4666</v>
      </c>
      <c r="E21" s="126" t="s">
        <v>4666</v>
      </c>
      <c r="F21" s="126" t="s">
        <v>4666</v>
      </c>
      <c r="G21" s="126" t="s">
        <v>4666</v>
      </c>
      <c r="H21" s="126" t="s">
        <v>4666</v>
      </c>
      <c r="I21" s="126" t="s">
        <v>4666</v>
      </c>
      <c r="J21" s="126" t="s">
        <v>4666</v>
      </c>
      <c r="K21" s="126" t="s">
        <v>4666</v>
      </c>
      <c r="L21" s="126" t="s">
        <v>4666</v>
      </c>
      <c r="M21" s="126" t="s">
        <v>4666</v>
      </c>
      <c r="N21" s="126" t="s">
        <v>4666</v>
      </c>
      <c r="O21" s="126" t="s">
        <v>4666</v>
      </c>
      <c r="P21" s="126" t="s">
        <v>4666</v>
      </c>
      <c r="Q21" s="126" t="s">
        <v>4666</v>
      </c>
      <c r="R21" s="126" t="s">
        <v>4666</v>
      </c>
    </row>
    <row r="22" spans="1:18">
      <c r="A22" s="92" t="s">
        <v>67</v>
      </c>
      <c r="B22" s="125" t="s">
        <v>4666</v>
      </c>
      <c r="C22" s="125" t="s">
        <v>4666</v>
      </c>
      <c r="D22" s="125" t="s">
        <v>4666</v>
      </c>
      <c r="E22" s="125" t="s">
        <v>4666</v>
      </c>
      <c r="F22" s="125" t="s">
        <v>4666</v>
      </c>
      <c r="G22" s="125" t="s">
        <v>4666</v>
      </c>
      <c r="H22" s="125" t="s">
        <v>4666</v>
      </c>
      <c r="I22" s="77">
        <v>2.4053733994416633</v>
      </c>
      <c r="J22" s="125" t="s">
        <v>4666</v>
      </c>
      <c r="K22" s="125" t="s">
        <v>4666</v>
      </c>
      <c r="L22" s="67">
        <v>4.3633333333336639E-2</v>
      </c>
      <c r="M22" s="125" t="s">
        <v>4666</v>
      </c>
      <c r="N22" s="125" t="s">
        <v>4666</v>
      </c>
      <c r="O22" s="66">
        <v>70714.865574462005</v>
      </c>
      <c r="P22" s="125" t="s">
        <v>4666</v>
      </c>
      <c r="Q22" s="67">
        <f t="shared" si="0"/>
        <v>0.42779076670513705</v>
      </c>
      <c r="R22" s="67">
        <f>O22/'סכום נכסי הקרן'!$C$41</f>
        <v>5.8679322544700737E-4</v>
      </c>
    </row>
    <row r="23" spans="1:18">
      <c r="A23" s="93" t="s">
        <v>2280</v>
      </c>
      <c r="B23" s="54" t="s">
        <v>2281</v>
      </c>
      <c r="C23" s="70" t="s">
        <v>29</v>
      </c>
      <c r="D23" s="54" t="s">
        <v>2260</v>
      </c>
      <c r="E23" s="70" t="s">
        <v>681</v>
      </c>
      <c r="F23" s="54" t="s">
        <v>327</v>
      </c>
      <c r="G23" s="54" t="s">
        <v>139</v>
      </c>
      <c r="H23" s="78">
        <v>42795</v>
      </c>
      <c r="I23" s="79">
        <v>4.8899999999976522</v>
      </c>
      <c r="J23" s="70" t="s">
        <v>141</v>
      </c>
      <c r="K23" s="71">
        <v>3.7400000000000003E-2</v>
      </c>
      <c r="L23" s="73">
        <v>4.9199999999976339E-2</v>
      </c>
      <c r="M23" s="72">
        <v>5193040.2743879985</v>
      </c>
      <c r="N23" s="79">
        <v>95.74</v>
      </c>
      <c r="O23" s="72">
        <v>4971.8168747030004</v>
      </c>
      <c r="P23" s="73">
        <v>8.3458388285126382E-3</v>
      </c>
      <c r="Q23" s="73">
        <f t="shared" si="0"/>
        <v>3.0077089668043479E-2</v>
      </c>
      <c r="R23" s="73">
        <f>O23/'סכום נכסי הקרן'!$C$41</f>
        <v>4.1256225781364341E-5</v>
      </c>
    </row>
    <row r="24" spans="1:18">
      <c r="A24" s="93" t="s">
        <v>2282</v>
      </c>
      <c r="B24" s="54" t="s">
        <v>2283</v>
      </c>
      <c r="C24" s="70" t="s">
        <v>29</v>
      </c>
      <c r="D24" s="54" t="s">
        <v>2260</v>
      </c>
      <c r="E24" s="70" t="s">
        <v>681</v>
      </c>
      <c r="F24" s="54" t="s">
        <v>327</v>
      </c>
      <c r="G24" s="54" t="s">
        <v>139</v>
      </c>
      <c r="H24" s="78">
        <v>42795</v>
      </c>
      <c r="I24" s="79">
        <v>1.1700000000000628</v>
      </c>
      <c r="J24" s="70" t="s">
        <v>141</v>
      </c>
      <c r="K24" s="71">
        <v>2.5000000000000001E-2</v>
      </c>
      <c r="L24" s="73">
        <v>4.4100000000008951E-2</v>
      </c>
      <c r="M24" s="72">
        <v>12911356.969510999</v>
      </c>
      <c r="N24" s="79">
        <v>98.59</v>
      </c>
      <c r="O24" s="72">
        <v>12729.30697996</v>
      </c>
      <c r="P24" s="73">
        <v>3.1641950735658439E-2</v>
      </c>
      <c r="Q24" s="73">
        <f t="shared" si="0"/>
        <v>7.70061563201037E-2</v>
      </c>
      <c r="R24" s="73">
        <f>O24/'סכום נכסי הקרן'!$C$41</f>
        <v>1.0562801809487369E-4</v>
      </c>
    </row>
    <row r="25" spans="1:18">
      <c r="A25" s="93" t="s">
        <v>2284</v>
      </c>
      <c r="B25" s="54" t="s">
        <v>2285</v>
      </c>
      <c r="C25" s="70" t="s">
        <v>29</v>
      </c>
      <c r="D25" s="54" t="s">
        <v>2286</v>
      </c>
      <c r="E25" s="70" t="s">
        <v>355</v>
      </c>
      <c r="F25" s="54" t="s">
        <v>368</v>
      </c>
      <c r="G25" s="54" t="s">
        <v>139</v>
      </c>
      <c r="H25" s="78">
        <v>42598</v>
      </c>
      <c r="I25" s="79">
        <v>2.2400000000003368</v>
      </c>
      <c r="J25" s="70" t="s">
        <v>141</v>
      </c>
      <c r="K25" s="71">
        <v>3.1E-2</v>
      </c>
      <c r="L25" s="73">
        <v>4.7500000000008494E-2</v>
      </c>
      <c r="M25" s="72">
        <v>14621447.58464</v>
      </c>
      <c r="N25" s="79">
        <v>96.57</v>
      </c>
      <c r="O25" s="72">
        <v>14119.931932476002</v>
      </c>
      <c r="P25" s="73">
        <v>2.073578901912888E-2</v>
      </c>
      <c r="Q25" s="73">
        <f t="shared" si="0"/>
        <v>8.5418765321102152E-2</v>
      </c>
      <c r="R25" s="73">
        <f>O25/'סכום נכסי הקרן'!$C$41</f>
        <v>1.1716744894360671E-4</v>
      </c>
    </row>
    <row r="26" spans="1:18">
      <c r="A26" s="93" t="s">
        <v>2287</v>
      </c>
      <c r="B26" s="54" t="s">
        <v>2288</v>
      </c>
      <c r="C26" s="70" t="s">
        <v>29</v>
      </c>
      <c r="D26" s="54" t="s">
        <v>1039</v>
      </c>
      <c r="E26" s="70" t="s">
        <v>955</v>
      </c>
      <c r="F26" s="54" t="s">
        <v>475</v>
      </c>
      <c r="G26" s="54" t="s">
        <v>334</v>
      </c>
      <c r="H26" s="78">
        <v>44007</v>
      </c>
      <c r="I26" s="79">
        <v>3.5200000000008544</v>
      </c>
      <c r="J26" s="70" t="s">
        <v>141</v>
      </c>
      <c r="K26" s="71">
        <v>3.3500000000000002E-2</v>
      </c>
      <c r="L26" s="73">
        <v>6.2400000000015707E-2</v>
      </c>
      <c r="M26" s="72">
        <v>9367781.5085179992</v>
      </c>
      <c r="N26" s="79">
        <v>90.79</v>
      </c>
      <c r="O26" s="72">
        <v>8505.0087270860022</v>
      </c>
      <c r="P26" s="73">
        <v>1.1709726885647498E-2</v>
      </c>
      <c r="Q26" s="73">
        <f t="shared" si="0"/>
        <v>5.1451193106813495E-2</v>
      </c>
      <c r="R26" s="73">
        <f>O26/'סכום נכסי הקרן'!$C$41</f>
        <v>7.0574715272089529E-5</v>
      </c>
    </row>
    <row r="27" spans="1:18">
      <c r="A27" s="93" t="s">
        <v>2289</v>
      </c>
      <c r="B27" s="54" t="s">
        <v>2290</v>
      </c>
      <c r="C27" s="70" t="s">
        <v>29</v>
      </c>
      <c r="D27" s="54" t="s">
        <v>2291</v>
      </c>
      <c r="E27" s="70" t="s">
        <v>355</v>
      </c>
      <c r="F27" s="54" t="s">
        <v>548</v>
      </c>
      <c r="G27" s="54" t="s">
        <v>334</v>
      </c>
      <c r="H27" s="78">
        <v>43310</v>
      </c>
      <c r="I27" s="79">
        <v>0.98999999999990251</v>
      </c>
      <c r="J27" s="70" t="s">
        <v>141</v>
      </c>
      <c r="K27" s="71">
        <v>3.5499999999999997E-2</v>
      </c>
      <c r="L27" s="73">
        <v>5.4600000000002195E-2</v>
      </c>
      <c r="M27" s="72">
        <v>10047189.756232001</v>
      </c>
      <c r="N27" s="79">
        <v>98.22</v>
      </c>
      <c r="O27" s="72">
        <v>9868.3497785040017</v>
      </c>
      <c r="P27" s="73">
        <v>3.9246834985281254E-2</v>
      </c>
      <c r="Q27" s="73">
        <f t="shared" si="0"/>
        <v>5.9698747689980514E-2</v>
      </c>
      <c r="R27" s="73">
        <f>O27/'סכום נכסי הקרן'!$C$41</f>
        <v>8.1887743819156357E-5</v>
      </c>
    </row>
    <row r="28" spans="1:18">
      <c r="A28" s="93" t="s">
        <v>2292</v>
      </c>
      <c r="B28" s="54" t="s">
        <v>2293</v>
      </c>
      <c r="C28" s="70" t="s">
        <v>29</v>
      </c>
      <c r="D28" s="54" t="s">
        <v>2294</v>
      </c>
      <c r="E28" s="70" t="s">
        <v>138</v>
      </c>
      <c r="F28" s="54" t="s">
        <v>565</v>
      </c>
      <c r="G28" s="54" t="s">
        <v>139</v>
      </c>
      <c r="H28" s="78">
        <v>45122</v>
      </c>
      <c r="I28" s="79">
        <v>3.9100000000009469</v>
      </c>
      <c r="J28" s="70" t="s">
        <v>141</v>
      </c>
      <c r="K28" s="71">
        <v>7.3300000000000004E-2</v>
      </c>
      <c r="L28" s="73">
        <v>7.3600000000018054E-2</v>
      </c>
      <c r="M28" s="72">
        <v>100.471898</v>
      </c>
      <c r="N28" s="79">
        <v>5156460</v>
      </c>
      <c r="O28" s="72">
        <v>5180.7932674990006</v>
      </c>
      <c r="P28" s="73">
        <v>2.00943796E-2</v>
      </c>
      <c r="Q28" s="73">
        <f t="shared" si="0"/>
        <v>3.1341295865301107E-2</v>
      </c>
      <c r="R28" s="73">
        <f>O28/'סכום נכסי הקרן'!$C$41</f>
        <v>4.2990315644575947E-5</v>
      </c>
    </row>
    <row r="29" spans="1:18">
      <c r="A29" s="93" t="s">
        <v>2295</v>
      </c>
      <c r="B29" s="54">
        <v>9555</v>
      </c>
      <c r="C29" s="70" t="s">
        <v>29</v>
      </c>
      <c r="D29" s="54" t="s">
        <v>2296</v>
      </c>
      <c r="E29" s="70" t="s">
        <v>611</v>
      </c>
      <c r="F29" s="54" t="s">
        <v>668</v>
      </c>
      <c r="G29" s="126" t="s">
        <v>4666</v>
      </c>
      <c r="H29" s="78">
        <v>45046</v>
      </c>
      <c r="I29" s="79">
        <v>0</v>
      </c>
      <c r="J29" s="70" t="s">
        <v>141</v>
      </c>
      <c r="K29" s="71">
        <v>0</v>
      </c>
      <c r="L29" s="71">
        <v>0</v>
      </c>
      <c r="M29" s="72">
        <v>11696481.190706003</v>
      </c>
      <c r="N29" s="79">
        <v>59</v>
      </c>
      <c r="O29" s="72">
        <v>6900.9239022339998</v>
      </c>
      <c r="P29" s="71">
        <v>1.5054027101466628E-4</v>
      </c>
      <c r="Q29" s="73">
        <f t="shared" si="0"/>
        <v>4.1747255023795594E-2</v>
      </c>
      <c r="R29" s="73">
        <f>O29/'סכום נכסי הקרן'!$C$41</f>
        <v>5.7263990566343446E-5</v>
      </c>
    </row>
    <row r="30" spans="1:18">
      <c r="A30" s="93" t="s">
        <v>2297</v>
      </c>
      <c r="B30" s="54">
        <v>9556</v>
      </c>
      <c r="C30" s="70" t="s">
        <v>29</v>
      </c>
      <c r="D30" s="54" t="s">
        <v>2296</v>
      </c>
      <c r="E30" s="70" t="s">
        <v>611</v>
      </c>
      <c r="F30" s="54" t="s">
        <v>668</v>
      </c>
      <c r="G30" s="126" t="s">
        <v>4666</v>
      </c>
      <c r="H30" s="78">
        <v>45046</v>
      </c>
      <c r="I30" s="79">
        <v>0</v>
      </c>
      <c r="J30" s="70" t="s">
        <v>141</v>
      </c>
      <c r="K30" s="71">
        <v>0</v>
      </c>
      <c r="L30" s="71">
        <v>0</v>
      </c>
      <c r="M30" s="72">
        <v>25759.586363000002</v>
      </c>
      <c r="N30" s="79">
        <v>29.41732</v>
      </c>
      <c r="O30" s="72">
        <v>7.5777807209999999</v>
      </c>
      <c r="P30" s="73">
        <v>0</v>
      </c>
      <c r="Q30" s="73">
        <f t="shared" si="0"/>
        <v>4.5841911714397809E-5</v>
      </c>
      <c r="R30" s="73">
        <f>O30/'סכום נכסי הקרן'!$C$41</f>
        <v>6.288056061315038E-8</v>
      </c>
    </row>
    <row r="31" spans="1:18">
      <c r="A31" s="93" t="s">
        <v>2278</v>
      </c>
      <c r="B31" s="54" t="s">
        <v>2279</v>
      </c>
      <c r="C31" s="70" t="s">
        <v>29</v>
      </c>
      <c r="D31" s="54" t="s">
        <v>406</v>
      </c>
      <c r="E31" s="70" t="s">
        <v>326</v>
      </c>
      <c r="F31" s="54" t="s">
        <v>668</v>
      </c>
      <c r="G31" s="126" t="s">
        <v>4666</v>
      </c>
      <c r="H31" s="78">
        <v>45141</v>
      </c>
      <c r="I31" s="79">
        <v>2.6900000000000572</v>
      </c>
      <c r="J31" s="70" t="s">
        <v>141</v>
      </c>
      <c r="K31" s="71">
        <v>7.0499999999999993E-2</v>
      </c>
      <c r="L31" s="73">
        <v>6.13E-2</v>
      </c>
      <c r="M31" s="72">
        <v>8431159.6619249973</v>
      </c>
      <c r="N31" s="79">
        <v>100</v>
      </c>
      <c r="O31" s="72">
        <v>8431.1563312790022</v>
      </c>
      <c r="P31" s="73">
        <v>2.0094379738511071E-2</v>
      </c>
      <c r="Q31" s="73">
        <f>IFERROR(O31/$O$9,0)</f>
        <v>5.1004421798282615E-2</v>
      </c>
      <c r="R31" s="73">
        <f>O31/'סכום נכסי הקרן'!$C$41</f>
        <v>6.9961886764384229E-5</v>
      </c>
    </row>
    <row r="32" spans="1:18">
      <c r="A32" s="146" t="s">
        <v>4666</v>
      </c>
      <c r="B32" s="126" t="s">
        <v>4666</v>
      </c>
      <c r="C32" s="126" t="s">
        <v>4666</v>
      </c>
      <c r="D32" s="126" t="s">
        <v>4666</v>
      </c>
      <c r="E32" s="126" t="s">
        <v>4666</v>
      </c>
      <c r="F32" s="126" t="s">
        <v>4666</v>
      </c>
      <c r="G32" s="126" t="s">
        <v>4666</v>
      </c>
      <c r="H32" s="126" t="s">
        <v>4666</v>
      </c>
      <c r="I32" s="126" t="s">
        <v>4666</v>
      </c>
      <c r="J32" s="126" t="s">
        <v>4666</v>
      </c>
      <c r="K32" s="126" t="s">
        <v>4666</v>
      </c>
      <c r="L32" s="126" t="s">
        <v>4666</v>
      </c>
      <c r="M32" s="126" t="s">
        <v>4666</v>
      </c>
      <c r="N32" s="126" t="s">
        <v>4666</v>
      </c>
      <c r="O32" s="126" t="s">
        <v>4666</v>
      </c>
      <c r="P32" s="126" t="s">
        <v>4666</v>
      </c>
      <c r="Q32" s="126" t="s">
        <v>4666</v>
      </c>
      <c r="R32" s="126" t="s">
        <v>4666</v>
      </c>
    </row>
    <row r="33" spans="1:18">
      <c r="A33" s="92" t="s">
        <v>53</v>
      </c>
      <c r="B33" s="125" t="s">
        <v>4666</v>
      </c>
      <c r="C33" s="125" t="s">
        <v>4666</v>
      </c>
      <c r="D33" s="125" t="s">
        <v>4666</v>
      </c>
      <c r="E33" s="125" t="s">
        <v>4666</v>
      </c>
      <c r="F33" s="125" t="s">
        <v>4666</v>
      </c>
      <c r="G33" s="125" t="s">
        <v>4666</v>
      </c>
      <c r="H33" s="125" t="s">
        <v>4666</v>
      </c>
      <c r="I33" s="77">
        <v>1.6800000000009012</v>
      </c>
      <c r="J33" s="125" t="s">
        <v>4666</v>
      </c>
      <c r="K33" s="125" t="s">
        <v>4666</v>
      </c>
      <c r="L33" s="67">
        <v>5.8799999999873849E-2</v>
      </c>
      <c r="M33" s="125" t="s">
        <v>4666</v>
      </c>
      <c r="N33" s="125" t="s">
        <v>4666</v>
      </c>
      <c r="O33" s="66">
        <v>221.962070635</v>
      </c>
      <c r="P33" s="125" t="s">
        <v>4666</v>
      </c>
      <c r="Q33" s="67">
        <f t="shared" si="0"/>
        <v>1.3427632733943556E-3</v>
      </c>
      <c r="R33" s="67">
        <f>O33/'סכום נכסי הקרן'!$C$41</f>
        <v>1.8418452513023679E-6</v>
      </c>
    </row>
    <row r="34" spans="1:18">
      <c r="A34" s="93" t="s">
        <v>2298</v>
      </c>
      <c r="B34" s="54" t="s">
        <v>2299</v>
      </c>
      <c r="C34" s="70" t="s">
        <v>29</v>
      </c>
      <c r="D34" s="54" t="s">
        <v>2300</v>
      </c>
      <c r="E34" s="70" t="s">
        <v>561</v>
      </c>
      <c r="F34" s="54" t="s">
        <v>339</v>
      </c>
      <c r="G34" s="54" t="s">
        <v>139</v>
      </c>
      <c r="H34" s="78">
        <v>38118</v>
      </c>
      <c r="I34" s="79">
        <v>1.6800000000009012</v>
      </c>
      <c r="J34" s="70" t="s">
        <v>140</v>
      </c>
      <c r="K34" s="71">
        <v>7.9699999999999993E-2</v>
      </c>
      <c r="L34" s="73">
        <v>5.8799999999873849E-2</v>
      </c>
      <c r="M34" s="72">
        <v>56837.701747999999</v>
      </c>
      <c r="N34" s="79">
        <v>107.67</v>
      </c>
      <c r="O34" s="72">
        <v>221.962070635</v>
      </c>
      <c r="P34" s="73">
        <v>1.4055263789936035E-3</v>
      </c>
      <c r="Q34" s="73">
        <f t="shared" si="0"/>
        <v>1.3427632733943556E-3</v>
      </c>
      <c r="R34" s="73">
        <f>O34/'סכום נכסי הקרן'!$C$41</f>
        <v>1.8418452513023679E-6</v>
      </c>
    </row>
    <row r="35" spans="1:18">
      <c r="A35" s="145" t="s">
        <v>4666</v>
      </c>
      <c r="B35" s="126" t="s">
        <v>4666</v>
      </c>
      <c r="C35" s="126" t="s">
        <v>4666</v>
      </c>
      <c r="D35" s="126" t="s">
        <v>4666</v>
      </c>
      <c r="E35" s="126" t="s">
        <v>4666</v>
      </c>
      <c r="F35" s="126" t="s">
        <v>4666</v>
      </c>
      <c r="G35" s="126" t="s">
        <v>4666</v>
      </c>
      <c r="H35" s="126" t="s">
        <v>4666</v>
      </c>
      <c r="I35" s="126" t="s">
        <v>4666</v>
      </c>
      <c r="J35" s="126" t="s">
        <v>4666</v>
      </c>
      <c r="K35" s="126" t="s">
        <v>4666</v>
      </c>
      <c r="L35" s="126" t="s">
        <v>4666</v>
      </c>
      <c r="M35" s="126" t="s">
        <v>4666</v>
      </c>
      <c r="N35" s="126" t="s">
        <v>4666</v>
      </c>
      <c r="O35" s="126" t="s">
        <v>4666</v>
      </c>
      <c r="P35" s="126" t="s">
        <v>4666</v>
      </c>
      <c r="Q35" s="126" t="s">
        <v>4666</v>
      </c>
      <c r="R35" s="126" t="s">
        <v>4666</v>
      </c>
    </row>
    <row r="36" spans="1:18">
      <c r="A36" s="91" t="s">
        <v>197</v>
      </c>
      <c r="B36" s="125" t="s">
        <v>4666</v>
      </c>
      <c r="C36" s="125" t="s">
        <v>4666</v>
      </c>
      <c r="D36" s="125" t="s">
        <v>4666</v>
      </c>
      <c r="E36" s="125" t="s">
        <v>4666</v>
      </c>
      <c r="F36" s="125" t="s">
        <v>4666</v>
      </c>
      <c r="G36" s="125" t="s">
        <v>4666</v>
      </c>
      <c r="H36" s="125" t="s">
        <v>4666</v>
      </c>
      <c r="I36" s="77">
        <v>12.449956052116102</v>
      </c>
      <c r="J36" s="125" t="s">
        <v>4666</v>
      </c>
      <c r="K36" s="125" t="s">
        <v>4666</v>
      </c>
      <c r="L36" s="67">
        <v>5.6888452544457742E-2</v>
      </c>
      <c r="M36" s="125" t="s">
        <v>4666</v>
      </c>
      <c r="N36" s="125" t="s">
        <v>4666</v>
      </c>
      <c r="O36" s="66">
        <v>9002.8794722040002</v>
      </c>
      <c r="P36" s="125" t="s">
        <v>4666</v>
      </c>
      <c r="Q36" s="67">
        <f t="shared" si="0"/>
        <v>5.4463070539427942E-2</v>
      </c>
      <c r="R36" s="67">
        <f>O36/'סכום נכסי הקרן'!$C$41</f>
        <v>7.4706055662970529E-5</v>
      </c>
    </row>
    <row r="37" spans="1:18">
      <c r="A37" s="92" t="s">
        <v>76</v>
      </c>
      <c r="B37" s="125" t="s">
        <v>4666</v>
      </c>
      <c r="C37" s="125" t="s">
        <v>4666</v>
      </c>
      <c r="D37" s="125" t="s">
        <v>4666</v>
      </c>
      <c r="E37" s="125" t="s">
        <v>4666</v>
      </c>
      <c r="F37" s="125" t="s">
        <v>4666</v>
      </c>
      <c r="G37" s="125" t="s">
        <v>4666</v>
      </c>
      <c r="H37" s="125" t="s">
        <v>4666</v>
      </c>
      <c r="I37" s="77">
        <v>12.449956052116102</v>
      </c>
      <c r="J37" s="125" t="s">
        <v>4666</v>
      </c>
      <c r="K37" s="125" t="s">
        <v>4666</v>
      </c>
      <c r="L37" s="67">
        <v>5.6888452544457742E-2</v>
      </c>
      <c r="M37" s="125" t="s">
        <v>4666</v>
      </c>
      <c r="N37" s="125" t="s">
        <v>4666</v>
      </c>
      <c r="O37" s="66">
        <v>9002.8794722040002</v>
      </c>
      <c r="P37" s="125" t="s">
        <v>4666</v>
      </c>
      <c r="Q37" s="67">
        <f t="shared" si="0"/>
        <v>5.4463070539427942E-2</v>
      </c>
      <c r="R37" s="67">
        <f>O37/'סכום נכסי הקרן'!$C$41</f>
        <v>7.4706055662970529E-5</v>
      </c>
    </row>
    <row r="38" spans="1:18">
      <c r="A38" s="93" t="s">
        <v>2303</v>
      </c>
      <c r="B38" s="54" t="s">
        <v>2304</v>
      </c>
      <c r="C38" s="70" t="s">
        <v>2252</v>
      </c>
      <c r="D38" s="126" t="s">
        <v>4666</v>
      </c>
      <c r="E38" s="70" t="s">
        <v>4359</v>
      </c>
      <c r="F38" s="54" t="s">
        <v>831</v>
      </c>
      <c r="G38" s="54" t="s">
        <v>2305</v>
      </c>
      <c r="H38" s="78">
        <v>42408</v>
      </c>
      <c r="I38" s="79">
        <v>10.200000000001033</v>
      </c>
      <c r="J38" s="70" t="s">
        <v>148</v>
      </c>
      <c r="K38" s="71">
        <v>3.9510000000000003E-2</v>
      </c>
      <c r="L38" s="73">
        <v>5.3200000000001503E-2</v>
      </c>
      <c r="M38" s="72">
        <v>1777451.3257620002</v>
      </c>
      <c r="N38" s="79">
        <v>87.48</v>
      </c>
      <c r="O38" s="72">
        <v>4259.066086973</v>
      </c>
      <c r="P38" s="73">
        <v>4.505043317429863E-3</v>
      </c>
      <c r="Q38" s="73">
        <f>IFERROR(O38/$O$9,0)</f>
        <v>2.5765291809478053E-2</v>
      </c>
      <c r="R38" s="73">
        <f>O38/'סכום נכסי הקרן'!$C$41</f>
        <v>3.5341806934996279E-5</v>
      </c>
    </row>
    <row r="39" spans="1:18">
      <c r="A39" s="93" t="s">
        <v>2301</v>
      </c>
      <c r="B39" s="54" t="s">
        <v>2302</v>
      </c>
      <c r="C39" s="70" t="s">
        <v>2252</v>
      </c>
      <c r="D39" s="126" t="s">
        <v>4666</v>
      </c>
      <c r="E39" s="70" t="s">
        <v>4359</v>
      </c>
      <c r="F39" s="54" t="s">
        <v>937</v>
      </c>
      <c r="G39" s="54" t="s">
        <v>860</v>
      </c>
      <c r="H39" s="78">
        <v>42206</v>
      </c>
      <c r="I39" s="79">
        <v>14.470000000003463</v>
      </c>
      <c r="J39" s="70" t="s">
        <v>148</v>
      </c>
      <c r="K39" s="71">
        <v>4.555E-2</v>
      </c>
      <c r="L39" s="73">
        <v>6.0200000000015567E-2</v>
      </c>
      <c r="M39" s="72">
        <v>2097986.1459749998</v>
      </c>
      <c r="N39" s="79">
        <v>82.55</v>
      </c>
      <c r="O39" s="72">
        <v>4743.8133852310002</v>
      </c>
      <c r="P39" s="73">
        <v>1.2594541604734088E-2</v>
      </c>
      <c r="Q39" s="73">
        <f t="shared" si="0"/>
        <v>2.8697778729949885E-2</v>
      </c>
      <c r="R39" s="73">
        <f>O39/'סכום נכסי הקרן'!$C$41</f>
        <v>3.9364248727974243E-5</v>
      </c>
    </row>
    <row r="40" spans="1:18">
      <c r="A40" s="129" t="s">
        <v>4666</v>
      </c>
      <c r="B40" s="129" t="s">
        <v>4666</v>
      </c>
      <c r="C40" s="129" t="s">
        <v>4666</v>
      </c>
      <c r="D40" s="129" t="s">
        <v>4666</v>
      </c>
      <c r="E40" s="128" t="s">
        <v>4666</v>
      </c>
      <c r="F40" s="128" t="s">
        <v>4666</v>
      </c>
      <c r="G40" s="128" t="s">
        <v>4666</v>
      </c>
      <c r="H40" s="128" t="s">
        <v>4666</v>
      </c>
      <c r="I40" s="128" t="s">
        <v>4666</v>
      </c>
      <c r="J40" s="128" t="s">
        <v>4666</v>
      </c>
      <c r="K40" s="128" t="s">
        <v>4666</v>
      </c>
      <c r="L40" s="128" t="s">
        <v>4666</v>
      </c>
      <c r="M40" s="128" t="s">
        <v>4666</v>
      </c>
      <c r="N40" s="128" t="s">
        <v>4666</v>
      </c>
      <c r="O40" s="128" t="s">
        <v>4666</v>
      </c>
      <c r="P40" s="128" t="s">
        <v>4666</v>
      </c>
      <c r="Q40" s="128" t="s">
        <v>4666</v>
      </c>
      <c r="R40" s="128" t="s">
        <v>4666</v>
      </c>
    </row>
    <row r="41" spans="1:18">
      <c r="A41" s="129" t="s">
        <v>4666</v>
      </c>
      <c r="B41" s="128" t="s">
        <v>4666</v>
      </c>
      <c r="C41" s="128" t="s">
        <v>4666</v>
      </c>
      <c r="D41" s="128" t="s">
        <v>4666</v>
      </c>
      <c r="E41" s="128" t="s">
        <v>4666</v>
      </c>
      <c r="F41" s="128" t="s">
        <v>4666</v>
      </c>
      <c r="G41" s="128" t="s">
        <v>4666</v>
      </c>
      <c r="H41" s="128" t="s">
        <v>4666</v>
      </c>
      <c r="I41" s="128" t="s">
        <v>4666</v>
      </c>
      <c r="J41" s="128" t="s">
        <v>4666</v>
      </c>
      <c r="K41" s="128" t="s">
        <v>4666</v>
      </c>
      <c r="L41" s="128" t="s">
        <v>4666</v>
      </c>
      <c r="M41" s="128" t="s">
        <v>4666</v>
      </c>
      <c r="N41" s="128" t="s">
        <v>4666</v>
      </c>
      <c r="O41" s="128" t="s">
        <v>4666</v>
      </c>
      <c r="P41" s="128" t="s">
        <v>4666</v>
      </c>
      <c r="Q41" s="128" t="s">
        <v>4666</v>
      </c>
      <c r="R41" s="128" t="s">
        <v>4666</v>
      </c>
    </row>
    <row r="42" spans="1:18">
      <c r="A42" s="129" t="s">
        <v>4666</v>
      </c>
      <c r="B42" s="128" t="s">
        <v>4666</v>
      </c>
      <c r="C42" s="128" t="s">
        <v>4666</v>
      </c>
      <c r="D42" s="128" t="s">
        <v>4666</v>
      </c>
      <c r="E42" s="128" t="s">
        <v>4666</v>
      </c>
      <c r="F42" s="128" t="s">
        <v>4666</v>
      </c>
      <c r="G42" s="128" t="s">
        <v>4666</v>
      </c>
      <c r="H42" s="128" t="s">
        <v>4666</v>
      </c>
      <c r="I42" s="128" t="s">
        <v>4666</v>
      </c>
      <c r="J42" s="128" t="s">
        <v>4666</v>
      </c>
      <c r="K42" s="128" t="s">
        <v>4666</v>
      </c>
      <c r="L42" s="128" t="s">
        <v>4666</v>
      </c>
      <c r="M42" s="128" t="s">
        <v>4666</v>
      </c>
      <c r="N42" s="128" t="s">
        <v>4666</v>
      </c>
      <c r="O42" s="128" t="s">
        <v>4666</v>
      </c>
      <c r="P42" s="128" t="s">
        <v>4666</v>
      </c>
      <c r="Q42" s="128" t="s">
        <v>4666</v>
      </c>
      <c r="R42" s="128" t="s">
        <v>4666</v>
      </c>
    </row>
    <row r="43" spans="1:18">
      <c r="A43" s="129" t="s">
        <v>4666</v>
      </c>
      <c r="B43" s="128" t="s">
        <v>4666</v>
      </c>
      <c r="C43" s="128" t="s">
        <v>4666</v>
      </c>
      <c r="D43" s="128" t="s">
        <v>4666</v>
      </c>
      <c r="E43" s="128" t="s">
        <v>4666</v>
      </c>
      <c r="F43" s="128" t="s">
        <v>4666</v>
      </c>
      <c r="G43" s="128" t="s">
        <v>4666</v>
      </c>
      <c r="H43" s="128" t="s">
        <v>4666</v>
      </c>
      <c r="I43" s="128" t="s">
        <v>4666</v>
      </c>
      <c r="J43" s="128" t="s">
        <v>4666</v>
      </c>
      <c r="K43" s="128" t="s">
        <v>4666</v>
      </c>
      <c r="L43" s="128" t="s">
        <v>4666</v>
      </c>
      <c r="M43" s="128" t="s">
        <v>4666</v>
      </c>
      <c r="N43" s="128" t="s">
        <v>4666</v>
      </c>
      <c r="O43" s="128" t="s">
        <v>4666</v>
      </c>
      <c r="P43" s="128" t="s">
        <v>4666</v>
      </c>
      <c r="Q43" s="128" t="s">
        <v>4666</v>
      </c>
      <c r="R43" s="128" t="s">
        <v>4666</v>
      </c>
    </row>
    <row r="44" spans="1:18">
      <c r="A44" s="83" t="s">
        <v>221</v>
      </c>
      <c r="B44" s="128" t="s">
        <v>4666</v>
      </c>
      <c r="C44" s="128" t="s">
        <v>4666</v>
      </c>
      <c r="D44" s="128" t="s">
        <v>4666</v>
      </c>
      <c r="E44" s="128" t="s">
        <v>4666</v>
      </c>
      <c r="F44" s="128" t="s">
        <v>4666</v>
      </c>
      <c r="G44" s="128" t="s">
        <v>4666</v>
      </c>
      <c r="H44" s="128" t="s">
        <v>4666</v>
      </c>
      <c r="I44" s="128" t="s">
        <v>4666</v>
      </c>
      <c r="J44" s="128" t="s">
        <v>4666</v>
      </c>
      <c r="K44" s="128" t="s">
        <v>4666</v>
      </c>
      <c r="L44" s="128" t="s">
        <v>4666</v>
      </c>
      <c r="M44" s="128" t="s">
        <v>4666</v>
      </c>
      <c r="N44" s="128" t="s">
        <v>4666</v>
      </c>
      <c r="O44" s="128" t="s">
        <v>4666</v>
      </c>
      <c r="P44" s="128" t="s">
        <v>4666</v>
      </c>
      <c r="Q44" s="128" t="s">
        <v>4666</v>
      </c>
      <c r="R44" s="128" t="s">
        <v>4666</v>
      </c>
    </row>
    <row r="45" spans="1:18">
      <c r="A45" s="83" t="s">
        <v>120</v>
      </c>
      <c r="B45" s="128" t="s">
        <v>4666</v>
      </c>
      <c r="C45" s="128" t="s">
        <v>4666</v>
      </c>
      <c r="D45" s="128" t="s">
        <v>4666</v>
      </c>
      <c r="E45" s="128" t="s">
        <v>4666</v>
      </c>
      <c r="F45" s="128" t="s">
        <v>4666</v>
      </c>
      <c r="G45" s="128" t="s">
        <v>4666</v>
      </c>
      <c r="H45" s="128" t="s">
        <v>4666</v>
      </c>
      <c r="I45" s="128" t="s">
        <v>4666</v>
      </c>
      <c r="J45" s="128" t="s">
        <v>4666</v>
      </c>
      <c r="K45" s="128" t="s">
        <v>4666</v>
      </c>
      <c r="L45" s="128" t="s">
        <v>4666</v>
      </c>
      <c r="M45" s="128" t="s">
        <v>4666</v>
      </c>
      <c r="N45" s="128" t="s">
        <v>4666</v>
      </c>
      <c r="O45" s="128" t="s">
        <v>4666</v>
      </c>
      <c r="P45" s="128" t="s">
        <v>4666</v>
      </c>
      <c r="Q45" s="128" t="s">
        <v>4666</v>
      </c>
      <c r="R45" s="128" t="s">
        <v>4666</v>
      </c>
    </row>
    <row r="46" spans="1:18">
      <c r="A46" s="83" t="s">
        <v>204</v>
      </c>
      <c r="B46" s="128" t="s">
        <v>4666</v>
      </c>
      <c r="C46" s="128" t="s">
        <v>4666</v>
      </c>
      <c r="D46" s="128" t="s">
        <v>4666</v>
      </c>
      <c r="E46" s="128" t="s">
        <v>4666</v>
      </c>
      <c r="F46" s="128" t="s">
        <v>4666</v>
      </c>
      <c r="G46" s="128" t="s">
        <v>4666</v>
      </c>
      <c r="H46" s="128" t="s">
        <v>4666</v>
      </c>
      <c r="I46" s="128" t="s">
        <v>4666</v>
      </c>
      <c r="J46" s="128" t="s">
        <v>4666</v>
      </c>
      <c r="K46" s="128" t="s">
        <v>4666</v>
      </c>
      <c r="L46" s="128" t="s">
        <v>4666</v>
      </c>
      <c r="M46" s="128" t="s">
        <v>4666</v>
      </c>
      <c r="N46" s="128" t="s">
        <v>4666</v>
      </c>
      <c r="O46" s="128" t="s">
        <v>4666</v>
      </c>
      <c r="P46" s="128" t="s">
        <v>4666</v>
      </c>
      <c r="Q46" s="128" t="s">
        <v>4666</v>
      </c>
      <c r="R46" s="128" t="s">
        <v>4666</v>
      </c>
    </row>
    <row r="47" spans="1:18">
      <c r="A47" s="83" t="s">
        <v>212</v>
      </c>
      <c r="B47" s="128" t="s">
        <v>4666</v>
      </c>
      <c r="C47" s="128" t="s">
        <v>4666</v>
      </c>
      <c r="D47" s="128" t="s">
        <v>4666</v>
      </c>
      <c r="E47" s="128" t="s">
        <v>4666</v>
      </c>
      <c r="F47" s="128" t="s">
        <v>4666</v>
      </c>
      <c r="G47" s="128" t="s">
        <v>4666</v>
      </c>
      <c r="H47" s="128" t="s">
        <v>4666</v>
      </c>
      <c r="I47" s="128" t="s">
        <v>4666</v>
      </c>
      <c r="J47" s="128" t="s">
        <v>4666</v>
      </c>
      <c r="K47" s="128" t="s">
        <v>4666</v>
      </c>
      <c r="L47" s="128" t="s">
        <v>4666</v>
      </c>
      <c r="M47" s="128" t="s">
        <v>4666</v>
      </c>
      <c r="N47" s="128" t="s">
        <v>4666</v>
      </c>
      <c r="O47" s="128" t="s">
        <v>4666</v>
      </c>
      <c r="P47" s="128" t="s">
        <v>4666</v>
      </c>
      <c r="Q47" s="128" t="s">
        <v>4666</v>
      </c>
      <c r="R47" s="128" t="s">
        <v>4666</v>
      </c>
    </row>
    <row r="48" spans="1:18" hidden="1">
      <c r="A48" s="1"/>
      <c r="B48" s="1"/>
      <c r="C48" s="1"/>
      <c r="D48" s="1"/>
    </row>
    <row r="49" s="1" customFormat="1" hidden="1"/>
    <row r="50" s="1" customFormat="1" hidden="1"/>
    <row r="51" s="1" customFormat="1" hidden="1"/>
    <row r="52" s="1" customFormat="1" hidden="1"/>
    <row r="53" s="1" customFormat="1" hidden="1"/>
    <row r="54" s="1" customFormat="1" hidden="1"/>
    <row r="55" s="1" customFormat="1" hidden="1"/>
    <row r="56" s="1" customFormat="1" hidden="1"/>
    <row r="57" s="1" customFormat="1" hidden="1"/>
    <row r="58" s="1" customFormat="1" hidden="1"/>
    <row r="59" s="1" customFormat="1" hidden="1"/>
    <row r="60" s="1" customFormat="1" hidden="1"/>
    <row r="61" s="1" customFormat="1" hidden="1"/>
    <row r="62" s="1" customFormat="1" hidden="1"/>
    <row r="63" s="1" customFormat="1" hidden="1"/>
    <row r="64" s="1" customFormat="1" hidden="1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pans="1:4" hidden="1">
      <c r="A513" s="1"/>
      <c r="B513" s="1"/>
      <c r="C513" s="1"/>
      <c r="D513" s="1"/>
    </row>
    <row r="514" spans="1:4" hidden="1">
      <c r="A514" s="1"/>
      <c r="B514" s="1"/>
      <c r="C514" s="1"/>
      <c r="D514" s="1"/>
    </row>
    <row r="515" spans="1:4" hidden="1">
      <c r="A515" s="1"/>
      <c r="B515" s="1"/>
      <c r="C515" s="1"/>
      <c r="D515" s="1"/>
    </row>
    <row r="516" spans="1:4" hidden="1">
      <c r="A516" s="1"/>
      <c r="B516" s="1"/>
      <c r="C516" s="1"/>
      <c r="D516" s="1"/>
    </row>
    <row r="517" spans="1:4" hidden="1">
      <c r="A517" s="1"/>
      <c r="B517" s="1"/>
      <c r="C517" s="1"/>
      <c r="D517" s="1"/>
    </row>
    <row r="518" spans="1:4" hidden="1">
      <c r="A518" s="1"/>
      <c r="B518" s="1"/>
      <c r="C518" s="1"/>
      <c r="D518" s="1"/>
    </row>
    <row r="519" spans="1:4" hidden="1">
      <c r="A519" s="1"/>
      <c r="B519" s="1"/>
      <c r="C519" s="1"/>
      <c r="D519" s="1"/>
    </row>
    <row r="520" spans="1:4" hidden="1">
      <c r="A520" s="1"/>
      <c r="B520" s="1"/>
      <c r="C520" s="1"/>
      <c r="D520" s="1"/>
    </row>
    <row r="521" spans="1:4" hidden="1">
      <c r="A521" s="1"/>
      <c r="B521" s="1"/>
      <c r="C521" s="1"/>
      <c r="D521" s="1"/>
    </row>
    <row r="522" spans="1:4" hidden="1">
      <c r="A522" s="1"/>
      <c r="B522" s="1"/>
      <c r="C522" s="1"/>
      <c r="D522" s="1"/>
    </row>
    <row r="523" spans="1:4" hidden="1">
      <c r="A523" s="1"/>
      <c r="B523" s="1"/>
      <c r="C523" s="1"/>
      <c r="D523" s="1"/>
    </row>
    <row r="524" spans="1:4" hidden="1">
      <c r="A524" s="1"/>
      <c r="B524" s="1"/>
      <c r="C524" s="1"/>
      <c r="D524" s="1"/>
    </row>
    <row r="525" spans="1:4" hidden="1">
      <c r="A525" s="1"/>
      <c r="B525" s="1"/>
      <c r="C525" s="1"/>
      <c r="D525" s="1"/>
    </row>
    <row r="526" spans="1:4" hidden="1">
      <c r="B526" s="1"/>
      <c r="C526" s="1"/>
      <c r="D526" s="1"/>
    </row>
    <row r="527" spans="1:4" hidden="1">
      <c r="B527" s="1"/>
      <c r="C527" s="1"/>
      <c r="D527" s="1"/>
    </row>
    <row r="528" spans="1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conditionalFormatting sqref="A10:A39">
    <cfRule type="cellIs" dxfId="6" priority="2" operator="equal">
      <formula>"NR3"</formula>
    </cfRule>
  </conditionalFormatting>
  <dataValidations count="1">
    <dataValidation allowBlank="1" showInputMessage="1" showErrorMessage="1" sqref="A1:A4 A23:XFD39 A5:B22 C1:XFD22 A41:AY1048576 BA41:XFD1048576 AZ41:AZ9999 AZ10001:AZ1048576" xr:uid="{00000000-0002-0000-0E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1.5703125" style="2" bestFit="1" customWidth="1"/>
    <col min="2" max="2" width="41.7109375" style="2" bestFit="1" customWidth="1"/>
    <col min="3" max="3" width="13.140625" style="2" customWidth="1"/>
    <col min="4" max="4" width="13.85546875" style="2" customWidth="1"/>
    <col min="5" max="5" width="44" style="1" bestFit="1" customWidth="1"/>
    <col min="6" max="6" width="12.28515625" style="1" bestFit="1" customWidth="1"/>
    <col min="7" max="7" width="15.42578125" style="1" bestFit="1" customWidth="1"/>
    <col min="8" max="8" width="11.28515625" style="1" bestFit="1" customWidth="1"/>
    <col min="9" max="9" width="13.140625" style="1" bestFit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154</v>
      </c>
      <c r="B1" s="36" t="s" vm="1">
        <v>231</v>
      </c>
    </row>
    <row r="2" spans="1:27">
      <c r="A2" s="36" t="s">
        <v>153</v>
      </c>
      <c r="B2" s="36" t="s">
        <v>232</v>
      </c>
    </row>
    <row r="3" spans="1:27">
      <c r="A3" s="36" t="s">
        <v>155</v>
      </c>
      <c r="B3" s="36" t="s">
        <v>233</v>
      </c>
    </row>
    <row r="4" spans="1:27">
      <c r="A4" s="36" t="s">
        <v>156</v>
      </c>
      <c r="B4" s="36" t="s">
        <v>234</v>
      </c>
    </row>
    <row r="5" spans="1:27" ht="18.75">
      <c r="A5" s="157" t="s">
        <v>100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9"/>
    </row>
    <row r="6" spans="1:27" s="3" customFormat="1">
      <c r="A6" s="37" t="s">
        <v>124</v>
      </c>
      <c r="B6" s="38" t="s">
        <v>50</v>
      </c>
      <c r="C6" s="38" t="s">
        <v>126</v>
      </c>
      <c r="D6" s="38" t="s">
        <v>125</v>
      </c>
      <c r="E6" s="38" t="s">
        <v>73</v>
      </c>
      <c r="F6" s="38" t="s">
        <v>111</v>
      </c>
      <c r="G6" s="38" t="s">
        <v>206</v>
      </c>
      <c r="H6" s="38" t="s">
        <v>205</v>
      </c>
      <c r="I6" s="38" t="s">
        <v>119</v>
      </c>
      <c r="J6" s="38" t="s">
        <v>65</v>
      </c>
      <c r="K6" s="38" t="s">
        <v>157</v>
      </c>
      <c r="L6" s="40" t="s">
        <v>159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2" t="s">
        <v>4666</v>
      </c>
      <c r="G7" s="26" t="s">
        <v>213</v>
      </c>
      <c r="H7" s="122" t="s">
        <v>4666</v>
      </c>
      <c r="I7" s="26" t="s">
        <v>209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59" t="s">
        <v>31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124" t="s">
        <v>4666</v>
      </c>
      <c r="H9" s="124" t="s">
        <v>4666</v>
      </c>
      <c r="I9" s="61">
        <f>I10+I39</f>
        <v>2297533.7945018075</v>
      </c>
      <c r="J9" s="124" t="s">
        <v>4666</v>
      </c>
      <c r="K9" s="62">
        <f t="shared" ref="K9:K37" si="0">IFERROR(I9/$I$9,0)</f>
        <v>1</v>
      </c>
      <c r="L9" s="62">
        <f>I9/'סכום נכסי הקרן'!$C$41</f>
        <v>1.906497671878625E-2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68" t="s">
        <v>198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125" t="s">
        <v>4666</v>
      </c>
      <c r="I10" s="66">
        <f>SUM(I11:I37)</f>
        <v>375850.45887191698</v>
      </c>
      <c r="J10" s="125" t="s">
        <v>4666</v>
      </c>
      <c r="K10" s="67">
        <f t="shared" si="0"/>
        <v>0.16358865309026527</v>
      </c>
      <c r="L10" s="67">
        <f>I10/'סכום נכסי הקרן'!$C$41</f>
        <v>3.1188138626235076E-3</v>
      </c>
    </row>
    <row r="11" spans="1:27">
      <c r="A11" s="69" t="s">
        <v>2306</v>
      </c>
      <c r="B11" s="54">
        <v>9114</v>
      </c>
      <c r="C11" s="70" t="s">
        <v>29</v>
      </c>
      <c r="D11" s="54" t="s">
        <v>2307</v>
      </c>
      <c r="E11" s="70" t="s">
        <v>1313</v>
      </c>
      <c r="F11" s="70" t="s">
        <v>140</v>
      </c>
      <c r="G11" s="72">
        <v>167378.10999999999</v>
      </c>
      <c r="H11" s="72">
        <v>782.57029999999997</v>
      </c>
      <c r="I11" s="72">
        <v>4750.8309899999995</v>
      </c>
      <c r="J11" s="73">
        <v>2.0121547395963703E-2</v>
      </c>
      <c r="K11" s="73">
        <f t="shared" si="0"/>
        <v>2.067795912891092E-3</v>
      </c>
      <c r="L11" s="73">
        <f>I11/'סכום נכסי הקרן'!$C$41</f>
        <v>3.9422480938470028E-5</v>
      </c>
    </row>
    <row r="12" spans="1:27">
      <c r="A12" s="69" t="s">
        <v>2308</v>
      </c>
      <c r="B12" s="54">
        <v>8423</v>
      </c>
      <c r="C12" s="70" t="s">
        <v>29</v>
      </c>
      <c r="D12" s="54" t="s">
        <v>2309</v>
      </c>
      <c r="E12" s="70" t="s">
        <v>586</v>
      </c>
      <c r="F12" s="70" t="s">
        <v>140</v>
      </c>
      <c r="G12" s="72">
        <v>141949009.52000001</v>
      </c>
      <c r="H12" s="72">
        <v>0</v>
      </c>
      <c r="I12" s="72">
        <v>0</v>
      </c>
      <c r="J12" s="73">
        <v>2.8876192829540816E-2</v>
      </c>
      <c r="K12" s="73">
        <f t="shared" si="0"/>
        <v>0</v>
      </c>
      <c r="L12" s="73">
        <f>I12/'סכום נכסי הקרן'!$C$41</f>
        <v>0</v>
      </c>
    </row>
    <row r="13" spans="1:27">
      <c r="A13" s="69" t="s">
        <v>2310</v>
      </c>
      <c r="B13" s="54">
        <v>8113</v>
      </c>
      <c r="C13" s="70" t="s">
        <v>29</v>
      </c>
      <c r="D13" s="54" t="s">
        <v>2311</v>
      </c>
      <c r="E13" s="70" t="s">
        <v>163</v>
      </c>
      <c r="F13" s="70" t="s">
        <v>140</v>
      </c>
      <c r="G13" s="72">
        <v>1506730</v>
      </c>
      <c r="H13" s="72">
        <v>6.9478</v>
      </c>
      <c r="I13" s="72">
        <v>379.69097999999997</v>
      </c>
      <c r="J13" s="73">
        <v>1.7598606399211583E-2</v>
      </c>
      <c r="K13" s="73">
        <f t="shared" si="0"/>
        <v>1.6526023726337892E-4</v>
      </c>
      <c r="L13" s="73">
        <f>I13/'סכום נכסי הקרן'!$C$41</f>
        <v>3.1506825759674109E-6</v>
      </c>
    </row>
    <row r="14" spans="1:27">
      <c r="A14" s="69" t="s">
        <v>2312</v>
      </c>
      <c r="B14" s="54">
        <v>8460</v>
      </c>
      <c r="C14" s="70" t="s">
        <v>29</v>
      </c>
      <c r="D14" s="54" t="s">
        <v>2313</v>
      </c>
      <c r="E14" s="70" t="s">
        <v>1313</v>
      </c>
      <c r="F14" s="70" t="s">
        <v>140</v>
      </c>
      <c r="G14" s="72">
        <v>621257.80000000005</v>
      </c>
      <c r="H14" s="72">
        <v>276.87139999999999</v>
      </c>
      <c r="I14" s="72">
        <v>6238.7489499999992</v>
      </c>
      <c r="J14" s="73">
        <v>5.4344875783432244E-2</v>
      </c>
      <c r="K14" s="73">
        <f t="shared" si="0"/>
        <v>2.7154111791216533E-3</v>
      </c>
      <c r="L14" s="73">
        <f>I14/'סכום נכסי הקרן'!$C$41</f>
        <v>5.1769250911886237E-5</v>
      </c>
    </row>
    <row r="15" spans="1:27">
      <c r="A15" s="69" t="s">
        <v>2314</v>
      </c>
      <c r="B15" s="54">
        <v>8525</v>
      </c>
      <c r="C15" s="70" t="s">
        <v>29</v>
      </c>
      <c r="D15" s="54" t="s">
        <v>2315</v>
      </c>
      <c r="E15" s="70" t="s">
        <v>1313</v>
      </c>
      <c r="F15" s="70" t="s">
        <v>140</v>
      </c>
      <c r="G15" s="72">
        <v>240168.52</v>
      </c>
      <c r="H15" s="72">
        <v>580.07950000000005</v>
      </c>
      <c r="I15" s="72">
        <v>5053.0215499999986</v>
      </c>
      <c r="J15" s="73">
        <v>2.3967495688194309E-2</v>
      </c>
      <c r="K15" s="73">
        <f t="shared" si="0"/>
        <v>2.1993241457828852E-3</v>
      </c>
      <c r="L15" s="73">
        <f>I15/'סכום נכסי הקרן'!$C$41</f>
        <v>4.1930063636415161E-5</v>
      </c>
    </row>
    <row r="16" spans="1:27">
      <c r="A16" s="69" t="s">
        <v>2316</v>
      </c>
      <c r="B16" s="54">
        <v>9326</v>
      </c>
      <c r="C16" s="70" t="s">
        <v>29</v>
      </c>
      <c r="D16" s="54" t="s">
        <v>2317</v>
      </c>
      <c r="E16" s="70" t="s">
        <v>1477</v>
      </c>
      <c r="F16" s="70" t="s">
        <v>140</v>
      </c>
      <c r="G16" s="72">
        <v>591844.40516199998</v>
      </c>
      <c r="H16" s="72">
        <v>100</v>
      </c>
      <c r="I16" s="72">
        <v>2146.6196575170002</v>
      </c>
      <c r="J16" s="73">
        <v>2.9592220258099999E-4</v>
      </c>
      <c r="K16" s="73">
        <f t="shared" si="0"/>
        <v>9.3431472592657504E-4</v>
      </c>
      <c r="L16" s="73">
        <f>I16/'סכום נכסי הקרן'!$C$41</f>
        <v>1.781268849780931E-5</v>
      </c>
    </row>
    <row r="17" spans="1:12">
      <c r="A17" s="69" t="s">
        <v>2318</v>
      </c>
      <c r="B17" s="54">
        <v>8561</v>
      </c>
      <c r="C17" s="70" t="s">
        <v>29</v>
      </c>
      <c r="D17" s="54" t="s">
        <v>2319</v>
      </c>
      <c r="E17" s="70" t="s">
        <v>624</v>
      </c>
      <c r="F17" s="70" t="s">
        <v>141</v>
      </c>
      <c r="G17" s="72">
        <v>43517406.329999991</v>
      </c>
      <c r="H17" s="72">
        <v>101.422769</v>
      </c>
      <c r="I17" s="72">
        <v>44136.571990000004</v>
      </c>
      <c r="J17" s="73">
        <v>6.7045814511893995E-2</v>
      </c>
      <c r="K17" s="73">
        <f t="shared" si="0"/>
        <v>1.9210412528260758E-2</v>
      </c>
      <c r="L17" s="73">
        <f>I17/'סכום נכסי הקרן'!$C$41</f>
        <v>3.6624606760957108E-4</v>
      </c>
    </row>
    <row r="18" spans="1:12">
      <c r="A18" s="69" t="s">
        <v>2320</v>
      </c>
      <c r="B18" s="54">
        <v>9398</v>
      </c>
      <c r="C18" s="70" t="s">
        <v>29</v>
      </c>
      <c r="D18" s="54" t="s">
        <v>2321</v>
      </c>
      <c r="E18" s="70" t="s">
        <v>1477</v>
      </c>
      <c r="F18" s="70" t="s">
        <v>140</v>
      </c>
      <c r="G18" s="72">
        <v>591844.40516199998</v>
      </c>
      <c r="H18" s="72">
        <v>100</v>
      </c>
      <c r="I18" s="72">
        <v>2146.6196575170002</v>
      </c>
      <c r="J18" s="73">
        <v>2.9592220258099999E-4</v>
      </c>
      <c r="K18" s="73">
        <f t="shared" si="0"/>
        <v>9.3431472592657504E-4</v>
      </c>
      <c r="L18" s="73">
        <f>I18/'סכום נכסי הקרן'!$C$41</f>
        <v>1.781268849780931E-5</v>
      </c>
    </row>
    <row r="19" spans="1:12">
      <c r="A19" s="69" t="s">
        <v>2322</v>
      </c>
      <c r="B19" s="54">
        <v>9113</v>
      </c>
      <c r="C19" s="70" t="s">
        <v>29</v>
      </c>
      <c r="D19" s="54" t="s">
        <v>2323</v>
      </c>
      <c r="E19" s="70" t="s">
        <v>4549</v>
      </c>
      <c r="F19" s="70" t="s">
        <v>141</v>
      </c>
      <c r="G19" s="72">
        <v>1334001.2381409998</v>
      </c>
      <c r="H19" s="72">
        <v>2251.7957999999999</v>
      </c>
      <c r="I19" s="72">
        <v>30038.983855656006</v>
      </c>
      <c r="J19" s="73">
        <v>5.32162099417346E-2</v>
      </c>
      <c r="K19" s="73">
        <f t="shared" si="0"/>
        <v>1.3074447012506119E-2</v>
      </c>
      <c r="L19" s="73">
        <f>I19/'סכום נכסי הקרן'!$C$41</f>
        <v>2.4926402790443361E-4</v>
      </c>
    </row>
    <row r="20" spans="1:12">
      <c r="A20" s="69" t="s">
        <v>2324</v>
      </c>
      <c r="B20" s="54">
        <v>9266</v>
      </c>
      <c r="C20" s="70" t="s">
        <v>29</v>
      </c>
      <c r="D20" s="54" t="s">
        <v>2323</v>
      </c>
      <c r="E20" s="70" t="s">
        <v>4549</v>
      </c>
      <c r="F20" s="70" t="s">
        <v>141</v>
      </c>
      <c r="G20" s="72">
        <v>33984291.834116004</v>
      </c>
      <c r="H20" s="72">
        <v>94.647599999999997</v>
      </c>
      <c r="I20" s="72">
        <v>32165.316597825</v>
      </c>
      <c r="J20" s="73">
        <v>6.4854273666832066E-2</v>
      </c>
      <c r="K20" s="73">
        <f t="shared" si="0"/>
        <v>1.3999931872514484E-2</v>
      </c>
      <c r="L20" s="73">
        <f>I20/'סכום נכסי הקרן'!$C$41</f>
        <v>2.6690837521408224E-4</v>
      </c>
    </row>
    <row r="21" spans="1:12">
      <c r="A21" s="69" t="s">
        <v>2325</v>
      </c>
      <c r="B21" s="54">
        <v>8652</v>
      </c>
      <c r="C21" s="70" t="s">
        <v>29</v>
      </c>
      <c r="D21" s="54" t="s">
        <v>2326</v>
      </c>
      <c r="E21" s="70" t="s">
        <v>1313</v>
      </c>
      <c r="F21" s="70" t="s">
        <v>140</v>
      </c>
      <c r="G21" s="72">
        <v>700485.4</v>
      </c>
      <c r="H21" s="72">
        <v>871.16980000000001</v>
      </c>
      <c r="I21" s="72">
        <v>22133.467399999998</v>
      </c>
      <c r="J21" s="73">
        <v>3.7577192911230827E-3</v>
      </c>
      <c r="K21" s="73">
        <f t="shared" si="0"/>
        <v>9.6335764257166768E-3</v>
      </c>
      <c r="L21" s="73">
        <f>I21/'סכום נכסי הקרן'!$C$41</f>
        <v>1.8366391027493652E-4</v>
      </c>
    </row>
    <row r="22" spans="1:12">
      <c r="A22" s="69" t="s">
        <v>2327</v>
      </c>
      <c r="B22" s="54">
        <v>9152</v>
      </c>
      <c r="C22" s="70" t="s">
        <v>29</v>
      </c>
      <c r="D22" s="54" t="s">
        <v>2328</v>
      </c>
      <c r="E22" s="70" t="s">
        <v>1477</v>
      </c>
      <c r="F22" s="70" t="s">
        <v>140</v>
      </c>
      <c r="G22" s="72">
        <v>591844.40516199998</v>
      </c>
      <c r="H22" s="72">
        <v>100</v>
      </c>
      <c r="I22" s="72">
        <v>2146.6196575170002</v>
      </c>
      <c r="J22" s="73">
        <v>2.9592220258099999E-4</v>
      </c>
      <c r="K22" s="73">
        <f t="shared" si="0"/>
        <v>9.3431472592657504E-4</v>
      </c>
      <c r="L22" s="73">
        <f>I22/'סכום נכסי הקרן'!$C$41</f>
        <v>1.781268849780931E-5</v>
      </c>
    </row>
    <row r="23" spans="1:12">
      <c r="A23" s="69" t="s">
        <v>2329</v>
      </c>
      <c r="B23" s="54">
        <v>9262</v>
      </c>
      <c r="C23" s="70" t="s">
        <v>29</v>
      </c>
      <c r="D23" s="54" t="s">
        <v>2330</v>
      </c>
      <c r="E23" s="70" t="s">
        <v>1477</v>
      </c>
      <c r="F23" s="70" t="s">
        <v>140</v>
      </c>
      <c r="G23" s="72">
        <v>591844.40516199998</v>
      </c>
      <c r="H23" s="72">
        <v>100</v>
      </c>
      <c r="I23" s="72">
        <v>2146.6196575170002</v>
      </c>
      <c r="J23" s="73">
        <v>2.9592220258099999E-4</v>
      </c>
      <c r="K23" s="73">
        <f t="shared" si="0"/>
        <v>9.3431472592657504E-4</v>
      </c>
      <c r="L23" s="73">
        <f>I23/'סכום נכסי הקרן'!$C$41</f>
        <v>1.781268849780931E-5</v>
      </c>
    </row>
    <row r="24" spans="1:12">
      <c r="A24" s="69" t="s">
        <v>2331</v>
      </c>
      <c r="B24" s="54">
        <v>8838</v>
      </c>
      <c r="C24" s="70" t="s">
        <v>29</v>
      </c>
      <c r="D24" s="54" t="s">
        <v>2332</v>
      </c>
      <c r="E24" s="70" t="s">
        <v>474</v>
      </c>
      <c r="F24" s="70" t="s">
        <v>140</v>
      </c>
      <c r="G24" s="72">
        <v>424163.99897200009</v>
      </c>
      <c r="H24" s="72">
        <v>1196.0574999999999</v>
      </c>
      <c r="I24" s="72">
        <v>18400.660796578995</v>
      </c>
      <c r="J24" s="73">
        <v>1.7973935814603166E-2</v>
      </c>
      <c r="K24" s="73">
        <f t="shared" si="0"/>
        <v>8.0088749251973276E-3</v>
      </c>
      <c r="L24" s="73">
        <f>I24/'סכום נכסי הקרן'!$C$41</f>
        <v>1.5268901399255802E-4</v>
      </c>
    </row>
    <row r="25" spans="1:12">
      <c r="A25" s="69" t="s">
        <v>2333</v>
      </c>
      <c r="B25" s="54" t="s">
        <v>2334</v>
      </c>
      <c r="C25" s="70" t="s">
        <v>29</v>
      </c>
      <c r="D25" s="54" t="s">
        <v>2335</v>
      </c>
      <c r="E25" s="70" t="s">
        <v>1159</v>
      </c>
      <c r="F25" s="70" t="s">
        <v>141</v>
      </c>
      <c r="G25" s="72">
        <v>12089923</v>
      </c>
      <c r="H25" s="72">
        <v>9.9999999999999995E-7</v>
      </c>
      <c r="I25" s="72">
        <v>1.208E-2</v>
      </c>
      <c r="J25" s="73">
        <v>2.095425461243372E-2</v>
      </c>
      <c r="K25" s="73">
        <f t="shared" si="0"/>
        <v>5.2578116713270813E-9</v>
      </c>
      <c r="L25" s="73">
        <f>I25/'סכום נכסי הקרן'!$C$41</f>
        <v>1.0024005710561343E-10</v>
      </c>
    </row>
    <row r="26" spans="1:12">
      <c r="A26" s="69" t="s">
        <v>2336</v>
      </c>
      <c r="B26" s="54">
        <v>8726</v>
      </c>
      <c r="C26" s="70" t="s">
        <v>29</v>
      </c>
      <c r="D26" s="54" t="s">
        <v>2337</v>
      </c>
      <c r="E26" s="70" t="s">
        <v>4548</v>
      </c>
      <c r="F26" s="70" t="s">
        <v>140</v>
      </c>
      <c r="G26" s="72">
        <v>833283.89999999991</v>
      </c>
      <c r="H26" s="72">
        <v>371.23939999999999</v>
      </c>
      <c r="I26" s="72">
        <v>11220.045289999998</v>
      </c>
      <c r="J26" s="73">
        <v>2.786917421081472E-4</v>
      </c>
      <c r="K26" s="73">
        <f t="shared" si="0"/>
        <v>4.8835169767036789E-3</v>
      </c>
      <c r="L26" s="73">
        <f>I26/'סכום נכסי הקרן'!$C$41</f>
        <v>9.3104137466653059E-5</v>
      </c>
    </row>
    <row r="27" spans="1:12">
      <c r="A27" s="69" t="s">
        <v>2338</v>
      </c>
      <c r="B27" s="54">
        <v>8631</v>
      </c>
      <c r="C27" s="70" t="s">
        <v>29</v>
      </c>
      <c r="D27" s="54" t="s">
        <v>2339</v>
      </c>
      <c r="E27" s="70" t="s">
        <v>1313</v>
      </c>
      <c r="F27" s="70" t="s">
        <v>140</v>
      </c>
      <c r="G27" s="72">
        <v>591349.81000000006</v>
      </c>
      <c r="H27" s="72">
        <v>362.90620000000001</v>
      </c>
      <c r="I27" s="72">
        <v>7783.7056500000017</v>
      </c>
      <c r="J27" s="73">
        <v>1.1628173496438531E-2</v>
      </c>
      <c r="K27" s="73">
        <f t="shared" si="0"/>
        <v>3.3878525176113043E-3</v>
      </c>
      <c r="L27" s="73">
        <f>I27/'סכום נכסי הקרן'!$C$41</f>
        <v>6.4589329374940897E-5</v>
      </c>
    </row>
    <row r="28" spans="1:12">
      <c r="A28" s="69" t="s">
        <v>2340</v>
      </c>
      <c r="B28" s="54">
        <v>8603</v>
      </c>
      <c r="C28" s="70" t="s">
        <v>29</v>
      </c>
      <c r="D28" s="54" t="s">
        <v>2341</v>
      </c>
      <c r="E28" s="70" t="s">
        <v>1313</v>
      </c>
      <c r="F28" s="70" t="s">
        <v>140</v>
      </c>
      <c r="G28" s="72">
        <v>3731.1200000000008</v>
      </c>
      <c r="H28" s="72">
        <v>0</v>
      </c>
      <c r="I28" s="72">
        <v>0</v>
      </c>
      <c r="J28" s="73">
        <v>4.6489194382252505E-2</v>
      </c>
      <c r="K28" s="73">
        <f t="shared" si="0"/>
        <v>0</v>
      </c>
      <c r="L28" s="73">
        <f>I28/'סכום נכסי הקרן'!$C$41</f>
        <v>0</v>
      </c>
    </row>
    <row r="29" spans="1:12">
      <c r="A29" s="69" t="s">
        <v>2342</v>
      </c>
      <c r="B29" s="54">
        <v>9151</v>
      </c>
      <c r="C29" s="70" t="s">
        <v>29</v>
      </c>
      <c r="D29" s="54" t="s">
        <v>2343</v>
      </c>
      <c r="E29" s="70" t="s">
        <v>4546</v>
      </c>
      <c r="F29" s="70" t="s">
        <v>140</v>
      </c>
      <c r="G29" s="72">
        <v>2229534</v>
      </c>
      <c r="H29" s="72">
        <v>101.625</v>
      </c>
      <c r="I29" s="72">
        <v>8217.9257699999998</v>
      </c>
      <c r="J29" s="73">
        <v>2.7869175E-4</v>
      </c>
      <c r="K29" s="73">
        <f t="shared" si="0"/>
        <v>3.5768465254640389E-3</v>
      </c>
      <c r="L29" s="73">
        <f>I29/'סכום נכסי הקרן'!$C$41</f>
        <v>6.8192495734643399E-5</v>
      </c>
    </row>
    <row r="30" spans="1:12">
      <c r="A30" s="69" t="s">
        <v>2344</v>
      </c>
      <c r="B30" s="54">
        <v>8824</v>
      </c>
      <c r="C30" s="70" t="s">
        <v>29</v>
      </c>
      <c r="D30" s="54" t="s">
        <v>2345</v>
      </c>
      <c r="E30" s="70" t="s">
        <v>1477</v>
      </c>
      <c r="F30" s="70" t="s">
        <v>141</v>
      </c>
      <c r="G30" s="72">
        <v>59190.742010999995</v>
      </c>
      <c r="H30" s="72">
        <v>3904.375</v>
      </c>
      <c r="I30" s="72">
        <v>2311.0285355870001</v>
      </c>
      <c r="J30" s="73">
        <v>7.1028883026196157E-2</v>
      </c>
      <c r="K30" s="73">
        <f t="shared" si="0"/>
        <v>1.0058735767532502E-3</v>
      </c>
      <c r="L30" s="73">
        <f>I30/'סכום נכסי הקרן'!$C$41</f>
        <v>1.9176956322842972E-5</v>
      </c>
    </row>
    <row r="31" spans="1:12">
      <c r="A31" s="69" t="s">
        <v>2346</v>
      </c>
      <c r="B31" s="54">
        <v>9068</v>
      </c>
      <c r="C31" s="70" t="s">
        <v>29</v>
      </c>
      <c r="D31" s="54" t="s">
        <v>2347</v>
      </c>
      <c r="E31" s="70" t="s">
        <v>675</v>
      </c>
      <c r="F31" s="70" t="s">
        <v>141</v>
      </c>
      <c r="G31" s="72">
        <v>60058273.100000009</v>
      </c>
      <c r="H31" s="72">
        <v>94.443299999999994</v>
      </c>
      <c r="I31" s="72">
        <v>56721.015030000002</v>
      </c>
      <c r="J31" s="73">
        <v>0.13124914912386115</v>
      </c>
      <c r="K31" s="73">
        <f t="shared" si="0"/>
        <v>2.4687782684954702E-2</v>
      </c>
      <c r="L31" s="73">
        <f>I31/'סכום נכסי הקרן'!$C$41</f>
        <v>4.7067200212711575E-4</v>
      </c>
    </row>
    <row r="32" spans="1:12">
      <c r="A32" s="69" t="s">
        <v>2348</v>
      </c>
      <c r="B32" s="54">
        <v>5992</v>
      </c>
      <c r="C32" s="70" t="s">
        <v>29</v>
      </c>
      <c r="D32" s="54" t="s">
        <v>2274</v>
      </c>
      <c r="E32" s="70" t="s">
        <v>561</v>
      </c>
      <c r="F32" s="70" t="s">
        <v>141</v>
      </c>
      <c r="G32" s="72">
        <v>137740</v>
      </c>
      <c r="H32" s="72">
        <v>9.9999999999999995E-7</v>
      </c>
      <c r="I32" s="72">
        <v>1.4000000000000001E-4</v>
      </c>
      <c r="J32" s="73">
        <v>5.0454212454212454E-3</v>
      </c>
      <c r="K32" s="73">
        <f t="shared" si="0"/>
        <v>6.0934903475644992E-11</v>
      </c>
      <c r="L32" s="73">
        <f>I32/'סכום נכסי הקרן'!$C$41</f>
        <v>1.1617225161246591E-12</v>
      </c>
    </row>
    <row r="33" spans="1:12">
      <c r="A33" s="69" t="s">
        <v>2349</v>
      </c>
      <c r="B33" s="54">
        <v>2007</v>
      </c>
      <c r="C33" s="70" t="s">
        <v>29</v>
      </c>
      <c r="D33" s="54" t="s">
        <v>2350</v>
      </c>
      <c r="E33" s="70" t="s">
        <v>355</v>
      </c>
      <c r="F33" s="70" t="s">
        <v>141</v>
      </c>
      <c r="G33" s="72">
        <v>546391.75</v>
      </c>
      <c r="H33" s="72">
        <v>777.17129999999997</v>
      </c>
      <c r="I33" s="72">
        <v>4246.3998700000002</v>
      </c>
      <c r="J33" s="73">
        <v>0.04</v>
      </c>
      <c r="K33" s="73">
        <f t="shared" si="0"/>
        <v>1.8482426156960102E-3</v>
      </c>
      <c r="L33" s="73">
        <f>I33/'סכום נכסי הקרן'!$C$41</f>
        <v>3.5236702438913039E-5</v>
      </c>
    </row>
    <row r="34" spans="1:12">
      <c r="A34" s="69" t="s">
        <v>2351</v>
      </c>
      <c r="B34" s="54">
        <v>8803</v>
      </c>
      <c r="C34" s="70" t="s">
        <v>29</v>
      </c>
      <c r="D34" s="54" t="s">
        <v>2352</v>
      </c>
      <c r="E34" s="70" t="s">
        <v>675</v>
      </c>
      <c r="F34" s="70" t="s">
        <v>142</v>
      </c>
      <c r="G34" s="72">
        <v>4730626.01</v>
      </c>
      <c r="H34" s="72">
        <v>135.25479999999999</v>
      </c>
      <c r="I34" s="72">
        <v>25667.816499999997</v>
      </c>
      <c r="J34" s="73">
        <v>0.31295281546254616</v>
      </c>
      <c r="K34" s="73">
        <f t="shared" si="0"/>
        <v>1.1171899434700481E-2</v>
      </c>
      <c r="L34" s="73">
        <f>I34/'סכום נכסי הקרן'!$C$41</f>
        <v>2.1299200262718597E-4</v>
      </c>
    </row>
    <row r="35" spans="1:12">
      <c r="A35" s="69" t="s">
        <v>2353</v>
      </c>
      <c r="B35" s="54" t="s">
        <v>2354</v>
      </c>
      <c r="C35" s="70" t="s">
        <v>29</v>
      </c>
      <c r="D35" s="54" t="s">
        <v>2355</v>
      </c>
      <c r="E35" s="70" t="s">
        <v>355</v>
      </c>
      <c r="F35" s="70" t="s">
        <v>140</v>
      </c>
      <c r="G35" s="72">
        <v>2811489.33</v>
      </c>
      <c r="H35" s="72">
        <v>666.51610000000005</v>
      </c>
      <c r="I35" s="72">
        <v>67966.458319999991</v>
      </c>
      <c r="J35" s="73">
        <v>4.7333328513278775E-2</v>
      </c>
      <c r="K35" s="73">
        <f t="shared" si="0"/>
        <v>2.9582354123647479E-2</v>
      </c>
      <c r="L35" s="73">
        <f>I35/'סכום נכסי הקרן'!$C$41</f>
        <v>5.6398689265422966E-4</v>
      </c>
    </row>
    <row r="36" spans="1:12">
      <c r="A36" s="69" t="s">
        <v>2356</v>
      </c>
      <c r="B36" s="54">
        <v>9527</v>
      </c>
      <c r="C36" s="70" t="s">
        <v>29</v>
      </c>
      <c r="D36" s="54" t="s">
        <v>2357</v>
      </c>
      <c r="E36" s="70" t="s">
        <v>675</v>
      </c>
      <c r="F36" s="70" t="s">
        <v>141</v>
      </c>
      <c r="G36" s="72">
        <v>12304563.590467999</v>
      </c>
      <c r="H36" s="72">
        <v>100</v>
      </c>
      <c r="I36" s="72">
        <v>12304.563590467998</v>
      </c>
      <c r="J36" s="73">
        <v>0.10577607295454505</v>
      </c>
      <c r="K36" s="73">
        <f t="shared" si="0"/>
        <v>5.3555528192507371E-3</v>
      </c>
      <c r="L36" s="73">
        <f>I36/'סכום נכסי הקרן'!$C$41</f>
        <v>1.0210348981524537E-4</v>
      </c>
    </row>
    <row r="37" spans="1:12">
      <c r="A37" s="69" t="s">
        <v>2358</v>
      </c>
      <c r="B37" s="54">
        <v>9552</v>
      </c>
      <c r="C37" s="70" t="s">
        <v>29</v>
      </c>
      <c r="D37" s="54" t="s">
        <v>2357</v>
      </c>
      <c r="E37" s="70" t="s">
        <v>675</v>
      </c>
      <c r="F37" s="70" t="s">
        <v>141</v>
      </c>
      <c r="G37" s="72">
        <v>7527716.3557339981</v>
      </c>
      <c r="H37" s="72">
        <v>100</v>
      </c>
      <c r="I37" s="72">
        <v>7527.7163557339982</v>
      </c>
      <c r="J37" s="73">
        <v>1.993827572177059E-2</v>
      </c>
      <c r="K37" s="73">
        <f t="shared" si="0"/>
        <v>3.2764333537763229E-3</v>
      </c>
      <c r="L37" s="73">
        <f>I37/'סכום נכסי הקרן'!$C$41</f>
        <v>6.2465125610400356E-5</v>
      </c>
    </row>
    <row r="38" spans="1:12">
      <c r="A38" s="127" t="s">
        <v>4666</v>
      </c>
      <c r="B38" s="126" t="s">
        <v>4666</v>
      </c>
      <c r="C38" s="126" t="s">
        <v>4666</v>
      </c>
      <c r="D38" s="126" t="s">
        <v>4666</v>
      </c>
      <c r="E38" s="126" t="s">
        <v>4666</v>
      </c>
      <c r="F38" s="126" t="s">
        <v>4666</v>
      </c>
      <c r="G38" s="126" t="s">
        <v>4666</v>
      </c>
      <c r="H38" s="126" t="s">
        <v>4666</v>
      </c>
      <c r="I38" s="126" t="s">
        <v>4666</v>
      </c>
      <c r="J38" s="126" t="s">
        <v>4666</v>
      </c>
      <c r="K38" s="126" t="s">
        <v>4666</v>
      </c>
      <c r="L38" s="126" t="s">
        <v>4666</v>
      </c>
    </row>
    <row r="39" spans="1:12">
      <c r="A39" s="63" t="s">
        <v>197</v>
      </c>
      <c r="B39" s="125" t="s">
        <v>4666</v>
      </c>
      <c r="C39" s="125" t="s">
        <v>4666</v>
      </c>
      <c r="D39" s="125" t="s">
        <v>4666</v>
      </c>
      <c r="E39" s="125" t="s">
        <v>4666</v>
      </c>
      <c r="F39" s="125" t="s">
        <v>4666</v>
      </c>
      <c r="G39" s="125" t="s">
        <v>4666</v>
      </c>
      <c r="H39" s="125" t="s">
        <v>4666</v>
      </c>
      <c r="I39" s="66">
        <v>1921683.3356298907</v>
      </c>
      <c r="J39" s="125" t="s">
        <v>4666</v>
      </c>
      <c r="K39" s="67">
        <f>IFERROR(I39/$I$9,0)</f>
        <v>0.83641134690973484</v>
      </c>
      <c r="L39" s="67">
        <f>I39/'סכום נכסי הקרן'!$C$41</f>
        <v>1.5946162856162745E-2</v>
      </c>
    </row>
    <row r="40" spans="1:12">
      <c r="A40" s="68" t="s">
        <v>71</v>
      </c>
      <c r="B40" s="125" t="s">
        <v>4666</v>
      </c>
      <c r="C40" s="125" t="s">
        <v>4666</v>
      </c>
      <c r="D40" s="125" t="s">
        <v>4666</v>
      </c>
      <c r="E40" s="125" t="s">
        <v>4666</v>
      </c>
      <c r="F40" s="125" t="s">
        <v>4666</v>
      </c>
      <c r="G40" s="125" t="s">
        <v>4666</v>
      </c>
      <c r="H40" s="125" t="s">
        <v>4666</v>
      </c>
      <c r="I40" s="66">
        <v>1921683.3356298907</v>
      </c>
      <c r="J40" s="125" t="s">
        <v>4666</v>
      </c>
      <c r="K40" s="67">
        <f>IFERROR(I40/$I$9,0)</f>
        <v>0.83641134690973484</v>
      </c>
      <c r="L40" s="67">
        <f>I40/'סכום נכסי הקרן'!$C$41</f>
        <v>1.5946162856162745E-2</v>
      </c>
    </row>
    <row r="41" spans="1:12">
      <c r="A41" s="69" t="s">
        <v>2360</v>
      </c>
      <c r="B41" s="54">
        <v>3610</v>
      </c>
      <c r="C41" s="70" t="s">
        <v>29</v>
      </c>
      <c r="D41" s="126" t="s">
        <v>4666</v>
      </c>
      <c r="E41" s="70" t="s">
        <v>4372</v>
      </c>
      <c r="F41" s="70" t="s">
        <v>140</v>
      </c>
      <c r="G41" s="72">
        <v>667731</v>
      </c>
      <c r="H41" s="72">
        <v>412.65140000000002</v>
      </c>
      <c r="I41" s="72">
        <v>9993.8405899999998</v>
      </c>
      <c r="J41" s="73">
        <v>9.7750042394568928E-2</v>
      </c>
      <c r="K41" s="73">
        <f>IFERROR(I41/$I$9,0)</f>
        <v>4.349812226447378E-3</v>
      </c>
      <c r="L41" s="73">
        <f>I41/'סכום נכסי הקרן'!$C$41</f>
        <v>8.2929068828311043E-5</v>
      </c>
    </row>
    <row r="42" spans="1:12">
      <c r="A42" s="69" t="s">
        <v>2361</v>
      </c>
      <c r="B42" s="54" t="s">
        <v>2362</v>
      </c>
      <c r="C42" s="70" t="s">
        <v>29</v>
      </c>
      <c r="D42" s="126" t="s">
        <v>4666</v>
      </c>
      <c r="E42" s="70" t="s">
        <v>4372</v>
      </c>
      <c r="F42" s="70" t="s">
        <v>140</v>
      </c>
      <c r="G42" s="72">
        <v>6992.5099999999984</v>
      </c>
      <c r="H42" s="72">
        <v>136380.97640000001</v>
      </c>
      <c r="I42" s="72">
        <v>34588.736749999996</v>
      </c>
      <c r="J42" s="73">
        <v>8.2500026251311517E-2</v>
      </c>
      <c r="K42" s="73">
        <f t="shared" ref="K42:K90" si="1">IFERROR(I42/$I$9,0)</f>
        <v>1.5054723822898172E-2</v>
      </c>
      <c r="L42" s="73">
        <f>I42/'סכום נכסי הקרן'!$C$41</f>
        <v>2.870179591913104E-4</v>
      </c>
    </row>
    <row r="43" spans="1:12">
      <c r="A43" s="69" t="s">
        <v>2363</v>
      </c>
      <c r="B43" s="54">
        <v>6824</v>
      </c>
      <c r="C43" s="70" t="s">
        <v>29</v>
      </c>
      <c r="D43" s="126" t="s">
        <v>4666</v>
      </c>
      <c r="E43" s="70" t="s">
        <v>4372</v>
      </c>
      <c r="F43" s="70" t="s">
        <v>140</v>
      </c>
      <c r="G43" s="72">
        <v>282359.12</v>
      </c>
      <c r="H43" s="72">
        <v>7789.0171</v>
      </c>
      <c r="I43" s="72">
        <v>79768.611509999988</v>
      </c>
      <c r="J43" s="73">
        <v>0.17152169147788882</v>
      </c>
      <c r="K43" s="73">
        <f t="shared" si="1"/>
        <v>3.4719233162486235E-2</v>
      </c>
      <c r="L43" s="73">
        <f>I43/'סכום נכסי הקרן'!$C$41</f>
        <v>6.619213719369116E-4</v>
      </c>
    </row>
    <row r="44" spans="1:12">
      <c r="A44" s="69" t="s">
        <v>2364</v>
      </c>
      <c r="B44" s="54" t="s">
        <v>2365</v>
      </c>
      <c r="C44" s="70" t="s">
        <v>29</v>
      </c>
      <c r="D44" s="126" t="s">
        <v>4666</v>
      </c>
      <c r="E44" s="70" t="s">
        <v>4372</v>
      </c>
      <c r="F44" s="70" t="s">
        <v>140</v>
      </c>
      <c r="G44" s="72">
        <v>2793893.76</v>
      </c>
      <c r="H44" s="72">
        <v>166.0179</v>
      </c>
      <c r="I44" s="72">
        <v>16823.34532</v>
      </c>
      <c r="J44" s="73">
        <v>9.8999995302459384E-2</v>
      </c>
      <c r="K44" s="73">
        <f t="shared" si="1"/>
        <v>7.3223494515117418E-3</v>
      </c>
      <c r="L44" s="73">
        <f>I44/'סכום נכסי הקרן'!$C$41</f>
        <v>1.3960042181988862E-4</v>
      </c>
    </row>
    <row r="45" spans="1:12">
      <c r="A45" s="69" t="s">
        <v>2366</v>
      </c>
      <c r="B45" s="54" t="s">
        <v>2367</v>
      </c>
      <c r="C45" s="70" t="s">
        <v>29</v>
      </c>
      <c r="D45" s="126" t="s">
        <v>4666</v>
      </c>
      <c r="E45" s="70" t="s">
        <v>4372</v>
      </c>
      <c r="F45" s="70" t="s">
        <v>140</v>
      </c>
      <c r="G45" s="72">
        <v>19182627.18</v>
      </c>
      <c r="H45" s="72">
        <v>0</v>
      </c>
      <c r="I45" s="72">
        <v>0</v>
      </c>
      <c r="J45" s="73">
        <v>0.16292682119155358</v>
      </c>
      <c r="K45" s="73">
        <f t="shared" si="1"/>
        <v>0</v>
      </c>
      <c r="L45" s="73">
        <f>I45/'סכום נכסי הקרן'!$C$41</f>
        <v>0</v>
      </c>
    </row>
    <row r="46" spans="1:12">
      <c r="A46" s="69" t="s">
        <v>2368</v>
      </c>
      <c r="B46" s="54">
        <v>6900</v>
      </c>
      <c r="C46" s="70" t="s">
        <v>29</v>
      </c>
      <c r="D46" s="126" t="s">
        <v>4666</v>
      </c>
      <c r="E46" s="70" t="s">
        <v>4372</v>
      </c>
      <c r="F46" s="70" t="s">
        <v>140</v>
      </c>
      <c r="G46" s="72">
        <v>556789.25000000012</v>
      </c>
      <c r="H46" s="72">
        <v>7836.7280000000001</v>
      </c>
      <c r="I46" s="72">
        <v>158260.73491999999</v>
      </c>
      <c r="J46" s="73">
        <v>0.11841744475427116</v>
      </c>
      <c r="K46" s="73">
        <f t="shared" si="1"/>
        <v>6.8882875759534543E-2</v>
      </c>
      <c r="L46" s="73">
        <f>I46/'סכום נכסי הקרן'!$C$41</f>
        <v>1.313250422678572E-3</v>
      </c>
    </row>
    <row r="47" spans="1:12">
      <c r="A47" s="69" t="s">
        <v>2369</v>
      </c>
      <c r="B47" s="54" t="s">
        <v>2370</v>
      </c>
      <c r="C47" s="70" t="s">
        <v>29</v>
      </c>
      <c r="D47" s="126" t="s">
        <v>4666</v>
      </c>
      <c r="E47" s="70" t="s">
        <v>4372</v>
      </c>
      <c r="F47" s="70" t="s">
        <v>140</v>
      </c>
      <c r="G47" s="72">
        <v>5108.59</v>
      </c>
      <c r="H47" s="72">
        <v>0</v>
      </c>
      <c r="I47" s="72">
        <v>0</v>
      </c>
      <c r="J47" s="73">
        <v>9.8000036448426919E-2</v>
      </c>
      <c r="K47" s="73">
        <f t="shared" si="1"/>
        <v>0</v>
      </c>
      <c r="L47" s="73">
        <f>I47/'סכום נכסי הקרן'!$C$41</f>
        <v>0</v>
      </c>
    </row>
    <row r="48" spans="1:12">
      <c r="A48" s="69" t="s">
        <v>2371</v>
      </c>
      <c r="B48" s="54">
        <v>7019</v>
      </c>
      <c r="C48" s="70" t="s">
        <v>29</v>
      </c>
      <c r="D48" s="126" t="s">
        <v>4666</v>
      </c>
      <c r="E48" s="70" t="s">
        <v>4372</v>
      </c>
      <c r="F48" s="70" t="s">
        <v>140</v>
      </c>
      <c r="G48" s="72">
        <v>256994.83</v>
      </c>
      <c r="H48" s="72">
        <v>5442.9075000000003</v>
      </c>
      <c r="I48" s="72">
        <v>50734.442920000001</v>
      </c>
      <c r="J48" s="73">
        <v>0.17505692444612525</v>
      </c>
      <c r="K48" s="73">
        <f t="shared" si="1"/>
        <v>2.2082131301577285E-2</v>
      </c>
      <c r="L48" s="73">
        <f>I48/'סכום נכסי הקרן'!$C$41</f>
        <v>4.2099531916575211E-4</v>
      </c>
    </row>
    <row r="49" spans="1:12">
      <c r="A49" s="69" t="s">
        <v>2372</v>
      </c>
      <c r="B49" s="54" t="s">
        <v>2373</v>
      </c>
      <c r="C49" s="70" t="s">
        <v>29</v>
      </c>
      <c r="D49" s="126" t="s">
        <v>4666</v>
      </c>
      <c r="E49" s="70" t="s">
        <v>4372</v>
      </c>
      <c r="F49" s="70" t="s">
        <v>142</v>
      </c>
      <c r="G49" s="72">
        <v>20</v>
      </c>
      <c r="H49" s="72">
        <v>0</v>
      </c>
      <c r="I49" s="72">
        <v>0</v>
      </c>
      <c r="J49" s="73">
        <v>6.7511528437374786E-4</v>
      </c>
      <c r="K49" s="73">
        <f t="shared" si="1"/>
        <v>0</v>
      </c>
      <c r="L49" s="73">
        <f>I49/'סכום נכסי הקרן'!$C$41</f>
        <v>0</v>
      </c>
    </row>
    <row r="50" spans="1:12">
      <c r="A50" s="69" t="s">
        <v>4371</v>
      </c>
      <c r="B50" s="54">
        <v>4654</v>
      </c>
      <c r="C50" s="70" t="s">
        <v>29</v>
      </c>
      <c r="D50" s="126" t="s">
        <v>4666</v>
      </c>
      <c r="E50" s="70" t="s">
        <v>4372</v>
      </c>
      <c r="F50" s="70" t="s">
        <v>143</v>
      </c>
      <c r="G50" s="72">
        <v>2914010</v>
      </c>
      <c r="H50" s="72">
        <v>337.74180000000001</v>
      </c>
      <c r="I50" s="72">
        <v>45478.111420000001</v>
      </c>
      <c r="J50" s="73">
        <v>0.29499999999999998</v>
      </c>
      <c r="K50" s="73">
        <f t="shared" si="1"/>
        <v>1.9794316640230913E-2</v>
      </c>
      <c r="L50" s="73">
        <f>I50/'סכום נכסי הקרן'!$C$41</f>
        <v>3.7737818591028564E-4</v>
      </c>
    </row>
    <row r="51" spans="1:12">
      <c r="A51" s="69" t="s">
        <v>2374</v>
      </c>
      <c r="B51" s="54" t="s">
        <v>2375</v>
      </c>
      <c r="C51" s="70" t="s">
        <v>29</v>
      </c>
      <c r="D51" s="126" t="s">
        <v>4666</v>
      </c>
      <c r="E51" s="70" t="s">
        <v>4372</v>
      </c>
      <c r="F51" s="70" t="s">
        <v>140</v>
      </c>
      <c r="G51" s="72">
        <v>416.45</v>
      </c>
      <c r="H51" s="72">
        <v>0</v>
      </c>
      <c r="I51" s="72">
        <v>0</v>
      </c>
      <c r="J51" s="73">
        <v>7.8675270536569322E-3</v>
      </c>
      <c r="K51" s="73">
        <f t="shared" si="1"/>
        <v>0</v>
      </c>
      <c r="L51" s="73">
        <f>I51/'סכום נכסי הקרן'!$C$41</f>
        <v>0</v>
      </c>
    </row>
    <row r="52" spans="1:12">
      <c r="A52" s="69" t="s">
        <v>2376</v>
      </c>
      <c r="B52" s="54" t="s">
        <v>2377</v>
      </c>
      <c r="C52" s="70" t="s">
        <v>29</v>
      </c>
      <c r="D52" s="126" t="s">
        <v>4666</v>
      </c>
      <c r="E52" s="70" t="s">
        <v>4372</v>
      </c>
      <c r="F52" s="70" t="s">
        <v>142</v>
      </c>
      <c r="G52" s="72">
        <v>3355.13</v>
      </c>
      <c r="H52" s="72">
        <v>0</v>
      </c>
      <c r="I52" s="72">
        <v>0</v>
      </c>
      <c r="J52" s="73">
        <v>9.8000058418039493E-2</v>
      </c>
      <c r="K52" s="73">
        <f t="shared" si="1"/>
        <v>0</v>
      </c>
      <c r="L52" s="73">
        <f>I52/'סכום נכסי הקרן'!$C$41</f>
        <v>0</v>
      </c>
    </row>
    <row r="53" spans="1:12">
      <c r="A53" s="69" t="s">
        <v>2378</v>
      </c>
      <c r="B53" s="54">
        <v>5771</v>
      </c>
      <c r="C53" s="70" t="s">
        <v>29</v>
      </c>
      <c r="D53" s="126" t="s">
        <v>4666</v>
      </c>
      <c r="E53" s="70" t="s">
        <v>4372</v>
      </c>
      <c r="F53" s="70" t="s">
        <v>142</v>
      </c>
      <c r="G53" s="72">
        <v>17345557.720000003</v>
      </c>
      <c r="H53" s="72">
        <v>92.161299999999997</v>
      </c>
      <c r="I53" s="72">
        <v>64129.0023</v>
      </c>
      <c r="J53" s="73">
        <v>0.16689713430373243</v>
      </c>
      <c r="K53" s="73">
        <f t="shared" si="1"/>
        <v>2.7912104036713681E-2</v>
      </c>
      <c r="L53" s="73">
        <f>I53/'סכום נכסי הקרן'!$C$41</f>
        <v>5.3214361363228605E-4</v>
      </c>
    </row>
    <row r="54" spans="1:12">
      <c r="A54" s="69" t="s">
        <v>2379</v>
      </c>
      <c r="B54" s="54" t="s">
        <v>2380</v>
      </c>
      <c r="C54" s="70" t="s">
        <v>29</v>
      </c>
      <c r="D54" s="126" t="s">
        <v>4666</v>
      </c>
      <c r="E54" s="70" t="s">
        <v>4372</v>
      </c>
      <c r="F54" s="70" t="s">
        <v>140</v>
      </c>
      <c r="G54" s="72">
        <v>373590</v>
      </c>
      <c r="H54" s="72">
        <v>542.71450000000004</v>
      </c>
      <c r="I54" s="72">
        <v>7353.8407999999999</v>
      </c>
      <c r="J54" s="73">
        <v>0.10394997495033488</v>
      </c>
      <c r="K54" s="73">
        <f t="shared" si="1"/>
        <v>3.2007541380232847E-3</v>
      </c>
      <c r="L54" s="73">
        <f>I54/'סכום נכסי הקרן'!$C$41</f>
        <v>6.1022303123972679E-5</v>
      </c>
    </row>
    <row r="55" spans="1:12">
      <c r="A55" s="69" t="s">
        <v>2381</v>
      </c>
      <c r="B55" s="54">
        <v>7983</v>
      </c>
      <c r="C55" s="70" t="s">
        <v>29</v>
      </c>
      <c r="D55" s="126" t="s">
        <v>4666</v>
      </c>
      <c r="E55" s="70" t="s">
        <v>853</v>
      </c>
      <c r="F55" s="70" t="s">
        <v>140</v>
      </c>
      <c r="G55" s="72">
        <v>243898.14</v>
      </c>
      <c r="H55" s="72">
        <v>2257.4877000000001</v>
      </c>
      <c r="I55" s="72">
        <v>19970.155539999996</v>
      </c>
      <c r="J55" s="73">
        <v>1.2082454638953103E-4</v>
      </c>
      <c r="K55" s="73">
        <f t="shared" si="1"/>
        <v>8.6919964301679763E-3</v>
      </c>
      <c r="L55" s="73">
        <f>I55/'סכום נכסי הקרן'!$C$41</f>
        <v>1.6571270958092566E-4</v>
      </c>
    </row>
    <row r="56" spans="1:12">
      <c r="A56" s="69" t="s">
        <v>2382</v>
      </c>
      <c r="B56" s="54">
        <v>9035</v>
      </c>
      <c r="C56" s="70" t="s">
        <v>29</v>
      </c>
      <c r="D56" s="126" t="s">
        <v>4666</v>
      </c>
      <c r="E56" s="70" t="s">
        <v>4541</v>
      </c>
      <c r="F56" s="70" t="s">
        <v>142</v>
      </c>
      <c r="G56" s="72">
        <v>4342574</v>
      </c>
      <c r="H56" s="72">
        <v>170.38409999999999</v>
      </c>
      <c r="I56" s="72">
        <v>29682.051480000002</v>
      </c>
      <c r="J56" s="73">
        <v>5.9228014343007292E-2</v>
      </c>
      <c r="K56" s="73">
        <f t="shared" si="1"/>
        <v>1.2919092442092325E-2</v>
      </c>
      <c r="L56" s="73">
        <f>I56/'סכום נכסי הקרן'!$C$41</f>
        <v>2.4630219663633758E-4</v>
      </c>
    </row>
    <row r="57" spans="1:12">
      <c r="A57" s="69" t="s">
        <v>2383</v>
      </c>
      <c r="B57" s="54">
        <v>8459</v>
      </c>
      <c r="C57" s="70" t="s">
        <v>29</v>
      </c>
      <c r="D57" s="126" t="s">
        <v>4666</v>
      </c>
      <c r="E57" s="70" t="s">
        <v>4541</v>
      </c>
      <c r="F57" s="70" t="s">
        <v>140</v>
      </c>
      <c r="G57" s="72">
        <v>24665965.850000005</v>
      </c>
      <c r="H57" s="72">
        <v>218.5812</v>
      </c>
      <c r="I57" s="72">
        <v>195550.3003</v>
      </c>
      <c r="J57" s="73">
        <v>5.2841105432434657E-2</v>
      </c>
      <c r="K57" s="73">
        <f t="shared" si="1"/>
        <v>8.5113133381527789E-2</v>
      </c>
      <c r="L57" s="73">
        <f>I57/'סכום נכסי הקרן'!$C$41</f>
        <v>1.6226799063817762E-3</v>
      </c>
    </row>
    <row r="58" spans="1:12">
      <c r="A58" s="69" t="s">
        <v>2384</v>
      </c>
      <c r="B58" s="54">
        <v>7021</v>
      </c>
      <c r="C58" s="70" t="s">
        <v>29</v>
      </c>
      <c r="D58" s="126" t="s">
        <v>4666</v>
      </c>
      <c r="E58" s="70" t="s">
        <v>4372</v>
      </c>
      <c r="F58" s="70" t="s">
        <v>140</v>
      </c>
      <c r="G58" s="72">
        <v>390000</v>
      </c>
      <c r="H58" s="72">
        <v>1E-4</v>
      </c>
      <c r="I58" s="72">
        <v>1.41E-3</v>
      </c>
      <c r="J58" s="73">
        <v>1.9700000004697692E-2</v>
      </c>
      <c r="K58" s="73">
        <f t="shared" si="1"/>
        <v>6.1370152786185305E-10</v>
      </c>
      <c r="L58" s="73">
        <f>I58/'סכום נכסי הקרן'!$C$41</f>
        <v>1.170020534096978E-11</v>
      </c>
    </row>
    <row r="59" spans="1:12">
      <c r="A59" s="69" t="s">
        <v>2385</v>
      </c>
      <c r="B59" s="54">
        <v>8613</v>
      </c>
      <c r="C59" s="70" t="s">
        <v>29</v>
      </c>
      <c r="D59" s="126" t="s">
        <v>4666</v>
      </c>
      <c r="E59" s="70" t="s">
        <v>4546</v>
      </c>
      <c r="F59" s="70" t="s">
        <v>140</v>
      </c>
      <c r="G59" s="72">
        <v>85015.81</v>
      </c>
      <c r="H59" s="72">
        <v>1803.2430999999999</v>
      </c>
      <c r="I59" s="72">
        <v>5560.3423600000006</v>
      </c>
      <c r="J59" s="73">
        <v>7.6077470501352603E-3</v>
      </c>
      <c r="K59" s="73">
        <f t="shared" si="1"/>
        <v>2.4201351785581434E-3</v>
      </c>
      <c r="L59" s="73">
        <f>I59/'סכום נכסי הקרן'!$C$41</f>
        <v>4.6139820835526611E-5</v>
      </c>
    </row>
    <row r="60" spans="1:12">
      <c r="A60" s="69" t="s">
        <v>2386</v>
      </c>
      <c r="B60" s="54">
        <v>8564</v>
      </c>
      <c r="C60" s="70" t="s">
        <v>29</v>
      </c>
      <c r="D60" s="126" t="s">
        <v>4666</v>
      </c>
      <c r="E60" s="70" t="s">
        <v>4356</v>
      </c>
      <c r="F60" s="70" t="s">
        <v>140</v>
      </c>
      <c r="G60" s="72">
        <v>29788.62</v>
      </c>
      <c r="H60" s="72">
        <v>17429.450400000002</v>
      </c>
      <c r="I60" s="72">
        <v>18831.357660000001</v>
      </c>
      <c r="J60" s="73">
        <v>4.6839169824536616E-3</v>
      </c>
      <c r="K60" s="73">
        <f t="shared" si="1"/>
        <v>8.1963354380531987E-3</v>
      </c>
      <c r="L60" s="73">
        <f>I60/'סכום נכסי הקרן'!$C$41</f>
        <v>1.5626294430584695E-4</v>
      </c>
    </row>
    <row r="61" spans="1:12">
      <c r="A61" s="69" t="s">
        <v>2387</v>
      </c>
      <c r="B61" s="54">
        <v>8568</v>
      </c>
      <c r="C61" s="70" t="s">
        <v>29</v>
      </c>
      <c r="D61" s="126" t="s">
        <v>4666</v>
      </c>
      <c r="E61" s="70" t="s">
        <v>4541</v>
      </c>
      <c r="F61" s="70" t="s">
        <v>140</v>
      </c>
      <c r="G61" s="72">
        <v>23750425.239999998</v>
      </c>
      <c r="H61" s="72">
        <v>96.480900000000005</v>
      </c>
      <c r="I61" s="72">
        <v>83111.3413</v>
      </c>
      <c r="J61" s="73">
        <v>9.9077086489969074E-2</v>
      </c>
      <c r="K61" s="73">
        <f t="shared" si="1"/>
        <v>3.6174153998906333E-2</v>
      </c>
      <c r="L61" s="73">
        <f>I61/'סכום נכסי הקרן'!$C$41</f>
        <v>6.8965940381093783E-4</v>
      </c>
    </row>
    <row r="62" spans="1:12">
      <c r="A62" s="69" t="s">
        <v>2388</v>
      </c>
      <c r="B62" s="54">
        <v>8932</v>
      </c>
      <c r="C62" s="70" t="s">
        <v>29</v>
      </c>
      <c r="D62" s="126" t="s">
        <v>4666</v>
      </c>
      <c r="E62" s="70" t="s">
        <v>4541</v>
      </c>
      <c r="F62" s="70" t="s">
        <v>140</v>
      </c>
      <c r="G62" s="72">
        <v>2409243.7199999997</v>
      </c>
      <c r="H62" s="72">
        <v>100</v>
      </c>
      <c r="I62" s="72">
        <v>8738.3269700000001</v>
      </c>
      <c r="J62" s="73">
        <v>5.9446263250559732E-2</v>
      </c>
      <c r="K62" s="73">
        <f t="shared" si="1"/>
        <v>3.803350788968395E-3</v>
      </c>
      <c r="L62" s="73">
        <f>I62/'סכום נכסי הקרן'!$C$41</f>
        <v>7.2510794245059771E-5</v>
      </c>
    </row>
    <row r="63" spans="1:12">
      <c r="A63" s="69" t="s">
        <v>2389</v>
      </c>
      <c r="B63" s="54">
        <v>9889</v>
      </c>
      <c r="C63" s="70" t="s">
        <v>29</v>
      </c>
      <c r="D63" s="126" t="s">
        <v>4666</v>
      </c>
      <c r="E63" s="70" t="s">
        <v>4372</v>
      </c>
      <c r="F63" s="70" t="s">
        <v>140</v>
      </c>
      <c r="G63" s="72">
        <v>200</v>
      </c>
      <c r="H63" s="72">
        <v>0</v>
      </c>
      <c r="I63" s="72">
        <v>0</v>
      </c>
      <c r="J63" s="73">
        <v>0.2</v>
      </c>
      <c r="K63" s="73">
        <f t="shared" si="1"/>
        <v>0</v>
      </c>
      <c r="L63" s="73">
        <f>I63/'סכום נכסי הקרן'!$C$41</f>
        <v>0</v>
      </c>
    </row>
    <row r="64" spans="1:12">
      <c r="A64" s="69" t="s">
        <v>2390</v>
      </c>
      <c r="B64" s="54">
        <v>8783</v>
      </c>
      <c r="C64" s="70" t="s">
        <v>29</v>
      </c>
      <c r="D64" s="126" t="s">
        <v>4666</v>
      </c>
      <c r="E64" s="70" t="s">
        <v>4372</v>
      </c>
      <c r="F64" s="70" t="s">
        <v>140</v>
      </c>
      <c r="G64" s="72">
        <v>29568458.739999998</v>
      </c>
      <c r="H64" s="72">
        <v>85.438999999999993</v>
      </c>
      <c r="I64" s="72">
        <v>91628.8845</v>
      </c>
      <c r="J64" s="73">
        <v>0.10116257577883207</v>
      </c>
      <c r="K64" s="73">
        <f t="shared" si="1"/>
        <v>3.9881408804203732E-2</v>
      </c>
      <c r="L64" s="73">
        <f>I64/'סכום נכסי הקרן'!$C$41</f>
        <v>7.6033813036454126E-4</v>
      </c>
    </row>
    <row r="65" spans="1:12">
      <c r="A65" s="69" t="s">
        <v>2391</v>
      </c>
      <c r="B65" s="54" t="s">
        <v>2392</v>
      </c>
      <c r="C65" s="70" t="s">
        <v>29</v>
      </c>
      <c r="D65" s="126" t="s">
        <v>4666</v>
      </c>
      <c r="E65" s="70" t="s">
        <v>4372</v>
      </c>
      <c r="F65" s="70" t="s">
        <v>140</v>
      </c>
      <c r="G65" s="72">
        <v>2201731</v>
      </c>
      <c r="H65" s="72">
        <v>390.4735</v>
      </c>
      <c r="I65" s="72">
        <v>31181.957719999999</v>
      </c>
      <c r="J65" s="73">
        <v>5.0064310267650111E-2</v>
      </c>
      <c r="K65" s="73">
        <f t="shared" si="1"/>
        <v>1.357192559892745E-2</v>
      </c>
      <c r="L65" s="73">
        <f>I65/'סכום נכסי הקרן'!$C$41</f>
        <v>2.5874844557265098E-4</v>
      </c>
    </row>
    <row r="66" spans="1:12">
      <c r="A66" s="69" t="s">
        <v>2393</v>
      </c>
      <c r="B66" s="54">
        <v>9116</v>
      </c>
      <c r="C66" s="70" t="s">
        <v>29</v>
      </c>
      <c r="D66" s="126" t="s">
        <v>4666</v>
      </c>
      <c r="E66" s="70" t="s">
        <v>4541</v>
      </c>
      <c r="F66" s="70" t="s">
        <v>142</v>
      </c>
      <c r="G66" s="72">
        <v>10786752.144498</v>
      </c>
      <c r="H66" s="72">
        <v>90.532200000000003</v>
      </c>
      <c r="I66" s="72">
        <v>39175.215717703999</v>
      </c>
      <c r="J66" s="73">
        <v>0.14382162525175077</v>
      </c>
      <c r="K66" s="73">
        <f t="shared" si="1"/>
        <v>1.7050985631399024E-2</v>
      </c>
      <c r="L66" s="73">
        <f>I66/'סכום נכסי הקרן'!$C$41</f>
        <v>3.2507664409498128E-4</v>
      </c>
    </row>
    <row r="67" spans="1:12">
      <c r="A67" s="69" t="s">
        <v>2394</v>
      </c>
      <c r="B67" s="54">
        <v>9291</v>
      </c>
      <c r="C67" s="70" t="s">
        <v>29</v>
      </c>
      <c r="D67" s="126" t="s">
        <v>4666</v>
      </c>
      <c r="E67" s="70" t="s">
        <v>4541</v>
      </c>
      <c r="F67" s="70" t="s">
        <v>142</v>
      </c>
      <c r="G67" s="72">
        <v>3926191.1764650005</v>
      </c>
      <c r="H67" s="72">
        <v>65.203800000000001</v>
      </c>
      <c r="I67" s="72">
        <v>10269.799646546999</v>
      </c>
      <c r="J67" s="73">
        <v>0.14398811672170783</v>
      </c>
      <c r="K67" s="73">
        <f t="shared" si="1"/>
        <v>4.4699232155468163E-3</v>
      </c>
      <c r="L67" s="73">
        <f>I67/'סכום נכסי הקרן'!$C$41</f>
        <v>8.5218982039162239E-5</v>
      </c>
    </row>
    <row r="68" spans="1:12">
      <c r="A68" s="69" t="s">
        <v>2395</v>
      </c>
      <c r="B68" s="54">
        <v>9300</v>
      </c>
      <c r="C68" s="70" t="s">
        <v>29</v>
      </c>
      <c r="D68" s="126" t="s">
        <v>4666</v>
      </c>
      <c r="E68" s="70" t="s">
        <v>4541</v>
      </c>
      <c r="F68" s="70" t="s">
        <v>142</v>
      </c>
      <c r="G68" s="72">
        <v>1848433.2481279997</v>
      </c>
      <c r="H68" s="72">
        <v>107.37439999999999</v>
      </c>
      <c r="I68" s="72">
        <v>7961.999474362</v>
      </c>
      <c r="J68" s="73">
        <v>0.14382197430331292</v>
      </c>
      <c r="K68" s="73">
        <f t="shared" si="1"/>
        <v>3.465454781738461E-3</v>
      </c>
      <c r="L68" s="73">
        <f>I68/'סכום נכסי הקרן'!$C$41</f>
        <v>6.6068814733850255E-5</v>
      </c>
    </row>
    <row r="69" spans="1:12">
      <c r="A69" s="69" t="s">
        <v>2396</v>
      </c>
      <c r="B69" s="54">
        <v>7022</v>
      </c>
      <c r="C69" s="70" t="s">
        <v>29</v>
      </c>
      <c r="D69" s="126" t="s">
        <v>4666</v>
      </c>
      <c r="E69" s="70" t="s">
        <v>4372</v>
      </c>
      <c r="F69" s="70" t="s">
        <v>140</v>
      </c>
      <c r="G69" s="72">
        <v>664500</v>
      </c>
      <c r="H69" s="72">
        <v>1E-4</v>
      </c>
      <c r="I69" s="72">
        <v>2.3900000000000002E-3</v>
      </c>
      <c r="J69" s="73">
        <v>2.0136363636363636E-2</v>
      </c>
      <c r="K69" s="73">
        <f t="shared" si="1"/>
        <v>1.040245852191368E-9</v>
      </c>
      <c r="L69" s="73">
        <f>I69/'סכום נכסי הקרן'!$C$41</f>
        <v>1.9832262953842396E-11</v>
      </c>
    </row>
    <row r="70" spans="1:12">
      <c r="A70" s="69" t="s">
        <v>2397</v>
      </c>
      <c r="B70" s="54">
        <v>9720</v>
      </c>
      <c r="C70" s="70" t="s">
        <v>29</v>
      </c>
      <c r="D70" s="126" t="s">
        <v>4666</v>
      </c>
      <c r="E70" s="70" t="s">
        <v>4356</v>
      </c>
      <c r="F70" s="70" t="s">
        <v>140</v>
      </c>
      <c r="G70" s="72">
        <v>38560.667253</v>
      </c>
      <c r="H70" s="72">
        <v>100.6147</v>
      </c>
      <c r="I70" s="72">
        <v>140.71923127800002</v>
      </c>
      <c r="J70" s="73">
        <v>1.0796986835158794E-2</v>
      </c>
      <c r="K70" s="73">
        <f t="shared" si="1"/>
        <v>6.1247948393513535E-5</v>
      </c>
      <c r="L70" s="73">
        <f>I70/'סכום נכסי הקרן'!$C$41</f>
        <v>1.1676907101957572E-6</v>
      </c>
    </row>
    <row r="71" spans="1:12">
      <c r="A71" s="69" t="s">
        <v>2398</v>
      </c>
      <c r="B71" s="54">
        <v>8215</v>
      </c>
      <c r="C71" s="70" t="s">
        <v>29</v>
      </c>
      <c r="D71" s="126" t="s">
        <v>4666</v>
      </c>
      <c r="E71" s="70" t="s">
        <v>4541</v>
      </c>
      <c r="F71" s="70" t="s">
        <v>140</v>
      </c>
      <c r="G71" s="72">
        <v>52892187.020000003</v>
      </c>
      <c r="H71" s="72">
        <v>144.08940000000001</v>
      </c>
      <c r="I71" s="72">
        <v>276421.05060000002</v>
      </c>
      <c r="J71" s="73">
        <v>4.6523500508679712E-2</v>
      </c>
      <c r="K71" s="73">
        <f t="shared" si="1"/>
        <v>0.12031207169248127</v>
      </c>
      <c r="L71" s="73">
        <f>I71/'סכום נכסי הקרן'!$C$41</f>
        <v>2.2937468458060981E-3</v>
      </c>
    </row>
    <row r="72" spans="1:12">
      <c r="A72" s="69" t="s">
        <v>2399</v>
      </c>
      <c r="B72" s="54">
        <v>8255</v>
      </c>
      <c r="C72" s="70" t="s">
        <v>29</v>
      </c>
      <c r="D72" s="126" t="s">
        <v>4666</v>
      </c>
      <c r="E72" s="70" t="s">
        <v>4356</v>
      </c>
      <c r="F72" s="70" t="s">
        <v>140</v>
      </c>
      <c r="G72" s="72">
        <v>6115864.8399999989</v>
      </c>
      <c r="H72" s="72">
        <v>89.879499999999993</v>
      </c>
      <c r="I72" s="72">
        <v>19937.28801</v>
      </c>
      <c r="J72" s="73">
        <v>6.1221055736133123E-3</v>
      </c>
      <c r="K72" s="73">
        <f t="shared" si="1"/>
        <v>8.677690860396315E-3</v>
      </c>
      <c r="L72" s="73">
        <f>I72/'סכום נכסי הקרן'!$C$41</f>
        <v>1.6543997422627997E-4</v>
      </c>
    </row>
    <row r="73" spans="1:12">
      <c r="A73" s="69" t="s">
        <v>2400</v>
      </c>
      <c r="B73" s="54">
        <v>4637</v>
      </c>
      <c r="C73" s="70" t="s">
        <v>29</v>
      </c>
      <c r="D73" s="126" t="s">
        <v>4666</v>
      </c>
      <c r="E73" s="70" t="s">
        <v>4372</v>
      </c>
      <c r="F73" s="70" t="s">
        <v>143</v>
      </c>
      <c r="G73" s="72">
        <v>15047470.279999999</v>
      </c>
      <c r="H73" s="72">
        <v>25.128299999999999</v>
      </c>
      <c r="I73" s="72">
        <v>17472.424480000001</v>
      </c>
      <c r="J73" s="73">
        <v>8.3309402665919699E-2</v>
      </c>
      <c r="K73" s="73">
        <f t="shared" si="1"/>
        <v>7.6048607083878325E-3</v>
      </c>
      <c r="L73" s="73">
        <f>I73/'סכום נכסי הקרן'!$C$41</f>
        <v>1.4498649235502635E-4</v>
      </c>
    </row>
    <row r="74" spans="1:12">
      <c r="A74" s="69" t="s">
        <v>2401</v>
      </c>
      <c r="B74" s="54">
        <v>8735</v>
      </c>
      <c r="C74" s="70" t="s">
        <v>29</v>
      </c>
      <c r="D74" s="126" t="s">
        <v>4666</v>
      </c>
      <c r="E74" s="70" t="s">
        <v>4372</v>
      </c>
      <c r="F74" s="70" t="s">
        <v>142</v>
      </c>
      <c r="G74" s="72">
        <v>3649475.91</v>
      </c>
      <c r="H74" s="72">
        <v>92.373900000000006</v>
      </c>
      <c r="I74" s="72">
        <v>13523.758470000001</v>
      </c>
      <c r="J74" s="73">
        <v>0.14078852003038173</v>
      </c>
      <c r="K74" s="73">
        <f t="shared" si="1"/>
        <v>5.886206549981331E-3</v>
      </c>
      <c r="L74" s="73">
        <f>I74/'סכום נכסי הקרן'!$C$41</f>
        <v>1.1222039083736121E-4</v>
      </c>
    </row>
    <row r="75" spans="1:12">
      <c r="A75" s="69" t="s">
        <v>2402</v>
      </c>
      <c r="B75" s="54" t="s">
        <v>2403</v>
      </c>
      <c r="C75" s="70" t="s">
        <v>29</v>
      </c>
      <c r="D75" s="126" t="s">
        <v>4666</v>
      </c>
      <c r="E75" s="70" t="s">
        <v>4372</v>
      </c>
      <c r="F75" s="70" t="s">
        <v>140</v>
      </c>
      <c r="G75" s="72">
        <v>126925.97</v>
      </c>
      <c r="H75" s="72">
        <v>1690.0118</v>
      </c>
      <c r="I75" s="72">
        <v>7780.1467699999994</v>
      </c>
      <c r="J75" s="73">
        <v>0.15237212564951835</v>
      </c>
      <c r="K75" s="73">
        <f t="shared" si="1"/>
        <v>3.3863035175450075E-3</v>
      </c>
      <c r="L75" s="73">
        <f>I75/'סכום נכסי הקרן'!$C$41</f>
        <v>6.4559797724739553E-5</v>
      </c>
    </row>
    <row r="76" spans="1:12">
      <c r="A76" s="69" t="s">
        <v>2404</v>
      </c>
      <c r="B76" s="54" t="s">
        <v>2405</v>
      </c>
      <c r="C76" s="70" t="s">
        <v>29</v>
      </c>
      <c r="D76" s="126" t="s">
        <v>4666</v>
      </c>
      <c r="E76" s="70" t="s">
        <v>4372</v>
      </c>
      <c r="F76" s="70" t="s">
        <v>142</v>
      </c>
      <c r="G76" s="72">
        <v>18397522.719999999</v>
      </c>
      <c r="H76" s="72">
        <v>121.3205</v>
      </c>
      <c r="I76" s="72">
        <v>89538.777860000002</v>
      </c>
      <c r="J76" s="73">
        <v>0.32623660175638486</v>
      </c>
      <c r="K76" s="73">
        <f t="shared" si="1"/>
        <v>3.8971691330187991E-2</v>
      </c>
      <c r="L76" s="73">
        <f>I76/'סכום נכסי הקרן'!$C$41</f>
        <v>7.4299438790175799E-4</v>
      </c>
    </row>
    <row r="77" spans="1:12">
      <c r="A77" s="69" t="s">
        <v>2406</v>
      </c>
      <c r="B77" s="54">
        <v>5691</v>
      </c>
      <c r="C77" s="70" t="s">
        <v>29</v>
      </c>
      <c r="D77" s="126" t="s">
        <v>4666</v>
      </c>
      <c r="E77" s="70" t="s">
        <v>4372</v>
      </c>
      <c r="F77" s="70" t="s">
        <v>140</v>
      </c>
      <c r="G77" s="72">
        <v>16300295.699999999</v>
      </c>
      <c r="H77" s="72">
        <v>17.670999999999999</v>
      </c>
      <c r="I77" s="72">
        <v>10447.302380000001</v>
      </c>
      <c r="J77" s="73">
        <v>0.16805259337690145</v>
      </c>
      <c r="K77" s="73">
        <f t="shared" si="1"/>
        <v>4.547181157901258E-3</v>
      </c>
      <c r="L77" s="73">
        <f>I77/'סכום נכסי הקרן'!$C$41</f>
        <v>8.6691902911491004E-5</v>
      </c>
    </row>
    <row r="78" spans="1:12">
      <c r="A78" s="69" t="s">
        <v>2407</v>
      </c>
      <c r="B78" s="54">
        <v>8773</v>
      </c>
      <c r="C78" s="70" t="s">
        <v>29</v>
      </c>
      <c r="D78" s="126" t="s">
        <v>4666</v>
      </c>
      <c r="E78" s="70" t="s">
        <v>853</v>
      </c>
      <c r="F78" s="70" t="s">
        <v>140</v>
      </c>
      <c r="G78" s="72">
        <v>242827.00999999995</v>
      </c>
      <c r="H78" s="72">
        <v>2472.2510000000002</v>
      </c>
      <c r="I78" s="72">
        <v>21773.944370000001</v>
      </c>
      <c r="J78" s="73">
        <v>1.2029391997157545E-4</v>
      </c>
      <c r="K78" s="73">
        <f t="shared" si="1"/>
        <v>9.4770942747858106E-3</v>
      </c>
      <c r="L78" s="73">
        <f>I78/'סכום נכסי הקרן'!$C$41</f>
        <v>1.8068058171053397E-4</v>
      </c>
    </row>
    <row r="79" spans="1:12">
      <c r="A79" s="69" t="s">
        <v>2408</v>
      </c>
      <c r="B79" s="54">
        <v>8432</v>
      </c>
      <c r="C79" s="70" t="s">
        <v>29</v>
      </c>
      <c r="D79" s="126" t="s">
        <v>4666</v>
      </c>
      <c r="E79" s="70" t="s">
        <v>4544</v>
      </c>
      <c r="F79" s="70" t="s">
        <v>140</v>
      </c>
      <c r="G79" s="72">
        <v>318871.29999999993</v>
      </c>
      <c r="H79" s="72">
        <v>3687.6464000000001</v>
      </c>
      <c r="I79" s="72">
        <v>42649.334539999989</v>
      </c>
      <c r="J79" s="73">
        <v>7.7793021613631313E-3</v>
      </c>
      <c r="K79" s="73">
        <f t="shared" si="1"/>
        <v>1.8563093453538508E-2</v>
      </c>
      <c r="L79" s="73">
        <f>I79/'סכום נכסי הקרן'!$C$41</f>
        <v>3.5390494452036512E-4</v>
      </c>
    </row>
    <row r="80" spans="1:12">
      <c r="A80" s="69" t="s">
        <v>2409</v>
      </c>
      <c r="B80" s="54">
        <v>6629</v>
      </c>
      <c r="C80" s="70" t="s">
        <v>29</v>
      </c>
      <c r="D80" s="126" t="s">
        <v>4666</v>
      </c>
      <c r="E80" s="70" t="s">
        <v>4372</v>
      </c>
      <c r="F80" s="70" t="s">
        <v>143</v>
      </c>
      <c r="G80" s="72">
        <v>222113.01</v>
      </c>
      <c r="H80" s="72">
        <v>8053.2975999999999</v>
      </c>
      <c r="I80" s="72">
        <v>82655.987299999993</v>
      </c>
      <c r="J80" s="73">
        <v>0.32760030973451326</v>
      </c>
      <c r="K80" s="73">
        <f t="shared" si="1"/>
        <v>3.597596148435455E-2</v>
      </c>
      <c r="L80" s="73">
        <f>I80/'סכום נכסי הקרן'!$C$41</f>
        <v>6.8588086813517034E-4</v>
      </c>
    </row>
    <row r="81" spans="1:12">
      <c r="A81" s="69" t="s">
        <v>2410</v>
      </c>
      <c r="B81" s="54">
        <v>3865</v>
      </c>
      <c r="C81" s="70" t="s">
        <v>29</v>
      </c>
      <c r="D81" s="126" t="s">
        <v>4666</v>
      </c>
      <c r="E81" s="70" t="s">
        <v>4372</v>
      </c>
      <c r="F81" s="70" t="s">
        <v>140</v>
      </c>
      <c r="G81" s="72">
        <v>342654</v>
      </c>
      <c r="H81" s="72">
        <v>673.65</v>
      </c>
      <c r="I81" s="72">
        <v>8372.1630100000002</v>
      </c>
      <c r="J81" s="73">
        <v>7.9230274646962792E-2</v>
      </c>
      <c r="K81" s="73">
        <f t="shared" si="1"/>
        <v>3.6439781778336813E-3</v>
      </c>
      <c r="L81" s="73">
        <f>I81/'סכום נכסי הקרן'!$C$41</f>
        <v>6.9472359124164273E-5</v>
      </c>
    </row>
    <row r="82" spans="1:12">
      <c r="A82" s="69" t="s">
        <v>2411</v>
      </c>
      <c r="B82" s="54">
        <v>7024</v>
      </c>
      <c r="C82" s="70" t="s">
        <v>29</v>
      </c>
      <c r="D82" s="126" t="s">
        <v>4666</v>
      </c>
      <c r="E82" s="70" t="s">
        <v>4372</v>
      </c>
      <c r="F82" s="70" t="s">
        <v>140</v>
      </c>
      <c r="G82" s="72">
        <v>170000</v>
      </c>
      <c r="H82" s="72">
        <v>1E-4</v>
      </c>
      <c r="I82" s="72">
        <v>6.2E-4</v>
      </c>
      <c r="J82" s="73">
        <v>0.02</v>
      </c>
      <c r="K82" s="73">
        <f t="shared" si="1"/>
        <v>2.698545725349992E-10</v>
      </c>
      <c r="L82" s="73">
        <f>I82/'סכום נכסי הקרן'!$C$41</f>
        <v>5.1447711428377758E-12</v>
      </c>
    </row>
    <row r="83" spans="1:12">
      <c r="A83" s="69" t="s">
        <v>2412</v>
      </c>
      <c r="B83" s="54">
        <v>7943</v>
      </c>
      <c r="C83" s="70" t="s">
        <v>29</v>
      </c>
      <c r="D83" s="126" t="s">
        <v>4666</v>
      </c>
      <c r="E83" s="70" t="s">
        <v>4372</v>
      </c>
      <c r="F83" s="70" t="s">
        <v>140</v>
      </c>
      <c r="G83" s="72">
        <v>46273865.99000001</v>
      </c>
      <c r="H83" s="72">
        <v>44.387900000000002</v>
      </c>
      <c r="I83" s="72">
        <v>74498.570460000003</v>
      </c>
      <c r="J83" s="73">
        <v>0.62965202212471194</v>
      </c>
      <c r="K83" s="73">
        <f t="shared" si="1"/>
        <v>3.2425451428954546E-2</v>
      </c>
      <c r="L83" s="73">
        <f>I83/'סכום נכסי הקרן'!$C$41</f>
        <v>6.1819047658915282E-4</v>
      </c>
    </row>
    <row r="84" spans="1:12">
      <c r="A84" s="69" t="s">
        <v>2413</v>
      </c>
      <c r="B84" s="54" t="s">
        <v>2414</v>
      </c>
      <c r="C84" s="70" t="s">
        <v>29</v>
      </c>
      <c r="D84" s="126" t="s">
        <v>4666</v>
      </c>
      <c r="E84" s="70" t="s">
        <v>4372</v>
      </c>
      <c r="F84" s="70" t="s">
        <v>140</v>
      </c>
      <c r="G84" s="72">
        <v>1214.26</v>
      </c>
      <c r="H84" s="72">
        <v>1E-3</v>
      </c>
      <c r="I84" s="72">
        <v>4.0000000000000003E-5</v>
      </c>
      <c r="J84" s="73">
        <v>9.8000222753458738E-2</v>
      </c>
      <c r="K84" s="73">
        <f t="shared" si="1"/>
        <v>1.7409972421612854E-11</v>
      </c>
      <c r="L84" s="73">
        <f>I84/'סכום נכסי הקרן'!$C$41</f>
        <v>3.3192071889275977E-13</v>
      </c>
    </row>
    <row r="85" spans="1:12">
      <c r="A85" s="69" t="s">
        <v>2415</v>
      </c>
      <c r="B85" s="54">
        <v>4811</v>
      </c>
      <c r="C85" s="70" t="s">
        <v>29</v>
      </c>
      <c r="D85" s="126" t="s">
        <v>4666</v>
      </c>
      <c r="E85" s="70" t="s">
        <v>4372</v>
      </c>
      <c r="F85" s="70" t="s">
        <v>140</v>
      </c>
      <c r="G85" s="72">
        <v>325288.95</v>
      </c>
      <c r="H85" s="72">
        <v>1E-4</v>
      </c>
      <c r="I85" s="72">
        <v>1.1900000000000001E-3</v>
      </c>
      <c r="J85" s="73">
        <v>1.8868811335320038E-2</v>
      </c>
      <c r="K85" s="73">
        <f t="shared" si="1"/>
        <v>5.1794667954298235E-10</v>
      </c>
      <c r="L85" s="73">
        <f>I85/'סכום נכסי הקרן'!$C$41</f>
        <v>9.8746413870596023E-12</v>
      </c>
    </row>
    <row r="86" spans="1:12">
      <c r="A86" s="69" t="s">
        <v>2416</v>
      </c>
      <c r="B86" s="54">
        <v>5356</v>
      </c>
      <c r="C86" s="70" t="s">
        <v>29</v>
      </c>
      <c r="D86" s="126" t="s">
        <v>4666</v>
      </c>
      <c r="E86" s="70" t="s">
        <v>4372</v>
      </c>
      <c r="F86" s="70" t="s">
        <v>140</v>
      </c>
      <c r="G86" s="72">
        <v>4337822.5100000007</v>
      </c>
      <c r="H86" s="72">
        <v>232.58170000000001</v>
      </c>
      <c r="I86" s="72">
        <v>36592.735309999996</v>
      </c>
      <c r="J86" s="73">
        <v>0.18299066248481052</v>
      </c>
      <c r="K86" s="73">
        <f t="shared" si="1"/>
        <v>1.5926962814461969E-2</v>
      </c>
      <c r="L86" s="73">
        <f>I86/'סכום נכסי הקרן'!$C$41</f>
        <v>3.0364717525869177E-4</v>
      </c>
    </row>
    <row r="87" spans="1:12">
      <c r="A87" s="69" t="s">
        <v>2417</v>
      </c>
      <c r="B87" s="54" t="s">
        <v>2418</v>
      </c>
      <c r="C87" s="70" t="s">
        <v>29</v>
      </c>
      <c r="D87" s="126" t="s">
        <v>4666</v>
      </c>
      <c r="E87" s="70" t="s">
        <v>4372</v>
      </c>
      <c r="F87" s="70" t="s">
        <v>140</v>
      </c>
      <c r="G87" s="72">
        <v>31830380.859999999</v>
      </c>
      <c r="H87" s="72">
        <v>118.8896</v>
      </c>
      <c r="I87" s="72">
        <v>137256.60626</v>
      </c>
      <c r="J87" s="73">
        <v>0.1506122784135436</v>
      </c>
      <c r="K87" s="73">
        <f t="shared" si="1"/>
        <v>5.9740843241769349E-2</v>
      </c>
      <c r="L87" s="73">
        <f>I87/'סכום נכסי הקרן'!$C$41</f>
        <v>1.1389577855649916E-3</v>
      </c>
    </row>
    <row r="88" spans="1:12">
      <c r="A88" s="69" t="s">
        <v>2419</v>
      </c>
      <c r="B88" s="54">
        <v>5511</v>
      </c>
      <c r="C88" s="70" t="s">
        <v>29</v>
      </c>
      <c r="D88" s="126" t="s">
        <v>4666</v>
      </c>
      <c r="E88" s="70" t="s">
        <v>992</v>
      </c>
      <c r="F88" s="70" t="s">
        <v>143</v>
      </c>
      <c r="G88" s="72">
        <v>4009.44</v>
      </c>
      <c r="H88" s="72">
        <v>0</v>
      </c>
      <c r="I88" s="72">
        <v>0</v>
      </c>
      <c r="J88" s="73">
        <v>4.1632660181448219E-2</v>
      </c>
      <c r="K88" s="73">
        <f t="shared" si="1"/>
        <v>0</v>
      </c>
      <c r="L88" s="73">
        <f>I88/'סכום נכסי הקרן'!$C$41</f>
        <v>0</v>
      </c>
    </row>
    <row r="89" spans="1:12">
      <c r="A89" s="69" t="s">
        <v>2420</v>
      </c>
      <c r="B89" s="54">
        <v>8372</v>
      </c>
      <c r="C89" s="70" t="s">
        <v>29</v>
      </c>
      <c r="D89" s="126" t="s">
        <v>4666</v>
      </c>
      <c r="E89" s="70" t="s">
        <v>4544</v>
      </c>
      <c r="F89" s="70" t="s">
        <v>140</v>
      </c>
      <c r="G89" s="72">
        <v>102894.12</v>
      </c>
      <c r="H89" s="72">
        <v>4259.5958000000001</v>
      </c>
      <c r="I89" s="72">
        <v>15896.682599999998</v>
      </c>
      <c r="J89" s="73">
        <v>5.4484844266921816E-3</v>
      </c>
      <c r="K89" s="73">
        <f t="shared" si="1"/>
        <v>6.9190201415283217E-3</v>
      </c>
      <c r="L89" s="73">
        <f>I89/'סכום נכסי הקרן'!$C$41</f>
        <v>1.3191095791505061E-4</v>
      </c>
    </row>
    <row r="90" spans="1:12">
      <c r="A90" s="69" t="s">
        <v>2421</v>
      </c>
      <c r="B90" s="54">
        <v>7425</v>
      </c>
      <c r="C90" s="70" t="s">
        <v>29</v>
      </c>
      <c r="D90" s="126" t="s">
        <v>4666</v>
      </c>
      <c r="E90" s="70" t="s">
        <v>4372</v>
      </c>
      <c r="F90" s="70" t="s">
        <v>140</v>
      </c>
      <c r="G90" s="72">
        <v>15929227.5</v>
      </c>
      <c r="H90" s="72">
        <v>100.27370000000001</v>
      </c>
      <c r="I90" s="72">
        <v>57933.439130000006</v>
      </c>
      <c r="J90" s="73">
        <v>0.16103955416266491</v>
      </c>
      <c r="K90" s="73">
        <f t="shared" si="1"/>
        <v>2.5215489438562173E-2</v>
      </c>
      <c r="L90" s="73">
        <f>I90/'סכום נכסי הקרן'!$C$41</f>
        <v>4.8073271909898846E-4</v>
      </c>
    </row>
    <row r="91" spans="1:12">
      <c r="A91" s="129" t="s">
        <v>4666</v>
      </c>
      <c r="B91" s="128" t="s">
        <v>4666</v>
      </c>
      <c r="C91" s="128" t="s">
        <v>4666</v>
      </c>
      <c r="D91" s="128" t="s">
        <v>4666</v>
      </c>
      <c r="E91" s="128" t="s">
        <v>4666</v>
      </c>
      <c r="F91" s="128" t="s">
        <v>4666</v>
      </c>
      <c r="G91" s="128" t="s">
        <v>4666</v>
      </c>
      <c r="H91" s="128" t="s">
        <v>4666</v>
      </c>
      <c r="I91" s="128" t="s">
        <v>4666</v>
      </c>
      <c r="J91" s="128" t="s">
        <v>4666</v>
      </c>
      <c r="K91" s="128" t="s">
        <v>4666</v>
      </c>
      <c r="L91" s="128" t="s">
        <v>4666</v>
      </c>
    </row>
    <row r="92" spans="1:12">
      <c r="A92" s="129" t="s">
        <v>4666</v>
      </c>
      <c r="B92" s="128" t="s">
        <v>4666</v>
      </c>
      <c r="C92" s="128" t="s">
        <v>4666</v>
      </c>
      <c r="D92" s="128" t="s">
        <v>4666</v>
      </c>
      <c r="E92" s="128" t="s">
        <v>4666</v>
      </c>
      <c r="F92" s="128" t="s">
        <v>4666</v>
      </c>
      <c r="G92" s="128" t="s">
        <v>4666</v>
      </c>
      <c r="H92" s="128" t="s">
        <v>4666</v>
      </c>
      <c r="I92" s="128" t="s">
        <v>4666</v>
      </c>
      <c r="J92" s="128" t="s">
        <v>4666</v>
      </c>
      <c r="K92" s="128" t="s">
        <v>4666</v>
      </c>
      <c r="L92" s="128" t="s">
        <v>4666</v>
      </c>
    </row>
    <row r="93" spans="1:12">
      <c r="A93" s="129" t="s">
        <v>4666</v>
      </c>
      <c r="B93" s="128" t="s">
        <v>4666</v>
      </c>
      <c r="C93" s="128" t="s">
        <v>4666</v>
      </c>
      <c r="D93" s="128" t="s">
        <v>4666</v>
      </c>
      <c r="E93" s="128" t="s">
        <v>4666</v>
      </c>
      <c r="F93" s="128" t="s">
        <v>4666</v>
      </c>
      <c r="G93" s="128" t="s">
        <v>4666</v>
      </c>
      <c r="H93" s="128" t="s">
        <v>4666</v>
      </c>
      <c r="I93" s="128" t="s">
        <v>4666</v>
      </c>
      <c r="J93" s="128" t="s">
        <v>4666</v>
      </c>
      <c r="K93" s="128" t="s">
        <v>4666</v>
      </c>
      <c r="L93" s="128" t="s">
        <v>4666</v>
      </c>
    </row>
    <row r="94" spans="1:12">
      <c r="A94" s="83" t="s">
        <v>221</v>
      </c>
      <c r="B94" s="128" t="s">
        <v>4666</v>
      </c>
      <c r="C94" s="128" t="s">
        <v>4666</v>
      </c>
      <c r="D94" s="128" t="s">
        <v>4666</v>
      </c>
      <c r="E94" s="128" t="s">
        <v>4666</v>
      </c>
      <c r="F94" s="128" t="s">
        <v>4666</v>
      </c>
      <c r="G94" s="128" t="s">
        <v>4666</v>
      </c>
      <c r="H94" s="128" t="s">
        <v>4666</v>
      </c>
      <c r="I94" s="128" t="s">
        <v>4666</v>
      </c>
      <c r="J94" s="128" t="s">
        <v>4666</v>
      </c>
      <c r="K94" s="128" t="s">
        <v>4666</v>
      </c>
      <c r="L94" s="128" t="s">
        <v>4666</v>
      </c>
    </row>
    <row r="95" spans="1:12">
      <c r="A95" s="83" t="s">
        <v>120</v>
      </c>
      <c r="B95" s="128" t="s">
        <v>4666</v>
      </c>
      <c r="C95" s="128" t="s">
        <v>4666</v>
      </c>
      <c r="D95" s="128" t="s">
        <v>4666</v>
      </c>
      <c r="E95" s="128" t="s">
        <v>4666</v>
      </c>
      <c r="F95" s="128" t="s">
        <v>4666</v>
      </c>
      <c r="G95" s="128" t="s">
        <v>4666</v>
      </c>
      <c r="H95" s="128" t="s">
        <v>4666</v>
      </c>
      <c r="I95" s="128" t="s">
        <v>4666</v>
      </c>
      <c r="J95" s="128" t="s">
        <v>4666</v>
      </c>
      <c r="K95" s="128" t="s">
        <v>4666</v>
      </c>
      <c r="L95" s="128" t="s">
        <v>4666</v>
      </c>
    </row>
    <row r="96" spans="1:12">
      <c r="A96" s="83" t="s">
        <v>204</v>
      </c>
      <c r="B96" s="128" t="s">
        <v>4666</v>
      </c>
      <c r="C96" s="128" t="s">
        <v>4666</v>
      </c>
      <c r="D96" s="128" t="s">
        <v>4666</v>
      </c>
      <c r="E96" s="128" t="s">
        <v>4666</v>
      </c>
      <c r="F96" s="128" t="s">
        <v>4666</v>
      </c>
      <c r="G96" s="128" t="s">
        <v>4666</v>
      </c>
      <c r="H96" s="128" t="s">
        <v>4666</v>
      </c>
      <c r="I96" s="128" t="s">
        <v>4666</v>
      </c>
      <c r="J96" s="128" t="s">
        <v>4666</v>
      </c>
      <c r="K96" s="128" t="s">
        <v>4666</v>
      </c>
      <c r="L96" s="128" t="s">
        <v>4666</v>
      </c>
    </row>
    <row r="97" spans="1:12">
      <c r="A97" s="83" t="s">
        <v>212</v>
      </c>
      <c r="B97" s="128" t="s">
        <v>4666</v>
      </c>
      <c r="C97" s="128" t="s">
        <v>4666</v>
      </c>
      <c r="D97" s="128" t="s">
        <v>4666</v>
      </c>
      <c r="E97" s="128" t="s">
        <v>4666</v>
      </c>
      <c r="F97" s="128" t="s">
        <v>4666</v>
      </c>
      <c r="G97" s="128" t="s">
        <v>4666</v>
      </c>
      <c r="H97" s="128" t="s">
        <v>4666</v>
      </c>
      <c r="I97" s="128" t="s">
        <v>4666</v>
      </c>
      <c r="J97" s="128" t="s">
        <v>4666</v>
      </c>
      <c r="K97" s="128" t="s">
        <v>4666</v>
      </c>
      <c r="L97" s="128" t="s">
        <v>4666</v>
      </c>
    </row>
    <row r="98" spans="1:12" hidden="1">
      <c r="B98" s="1"/>
      <c r="C98" s="1"/>
      <c r="D98" s="1"/>
    </row>
    <row r="99" spans="1:12" hidden="1">
      <c r="B99" s="1"/>
      <c r="C99" s="1"/>
      <c r="D99" s="1"/>
    </row>
    <row r="100" spans="1:12" hidden="1">
      <c r="B100" s="1"/>
      <c r="C100" s="1"/>
      <c r="D100" s="1"/>
    </row>
    <row r="101" spans="1:12" hidden="1">
      <c r="B101" s="1"/>
      <c r="C101" s="1"/>
      <c r="D101" s="1"/>
    </row>
    <row r="102" spans="1:12" hidden="1">
      <c r="B102" s="1"/>
      <c r="C102" s="1"/>
      <c r="D102" s="1"/>
    </row>
    <row r="103" spans="1:12" hidden="1">
      <c r="B103" s="1"/>
      <c r="C103" s="1"/>
      <c r="D103" s="1"/>
    </row>
    <row r="104" spans="1:12" hidden="1">
      <c r="B104" s="1"/>
      <c r="C104" s="1"/>
      <c r="D104" s="1"/>
    </row>
    <row r="105" spans="1:12" hidden="1">
      <c r="B105" s="1"/>
      <c r="C105" s="1"/>
      <c r="D105" s="1"/>
    </row>
    <row r="106" spans="1:12" hidden="1">
      <c r="B106" s="1"/>
      <c r="C106" s="1"/>
      <c r="D106" s="1"/>
    </row>
    <row r="107" spans="1:12" hidden="1">
      <c r="B107" s="1"/>
      <c r="C107" s="1"/>
      <c r="D107" s="1"/>
    </row>
    <row r="108" spans="1:12" hidden="1">
      <c r="B108" s="1"/>
      <c r="C108" s="1"/>
      <c r="D108" s="1"/>
    </row>
    <row r="109" spans="1:12" hidden="1">
      <c r="B109" s="1"/>
      <c r="C109" s="1"/>
      <c r="D109" s="1"/>
    </row>
    <row r="110" spans="1:12" hidden="1">
      <c r="A110" s="1"/>
      <c r="B110" s="1"/>
      <c r="C110" s="1"/>
      <c r="D110" s="1"/>
    </row>
    <row r="111" spans="1:12" hidden="1">
      <c r="A111" s="1"/>
      <c r="B111" s="1"/>
      <c r="C111" s="1"/>
      <c r="D111" s="1"/>
    </row>
    <row r="112" spans="1:12" hidden="1">
      <c r="A112" s="1"/>
      <c r="B112" s="1"/>
      <c r="C112" s="1"/>
      <c r="D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pans="1:4" hidden="1">
      <c r="A385" s="1"/>
      <c r="B385" s="1"/>
      <c r="C385" s="1"/>
      <c r="D385" s="1"/>
    </row>
    <row r="386" spans="1:4" hidden="1">
      <c r="A386" s="1"/>
      <c r="B386" s="1"/>
      <c r="C386" s="1"/>
      <c r="D386" s="1"/>
    </row>
    <row r="387" spans="1:4" hidden="1">
      <c r="A387" s="1"/>
      <c r="B387" s="1"/>
      <c r="C387" s="1"/>
      <c r="D387" s="1"/>
    </row>
    <row r="388" spans="1:4" hidden="1">
      <c r="A388" s="1"/>
      <c r="B388" s="1"/>
      <c r="C388" s="1"/>
      <c r="D388" s="1"/>
    </row>
    <row r="389" spans="1:4" hidden="1">
      <c r="A389" s="1"/>
      <c r="B389" s="1"/>
      <c r="C389" s="1"/>
      <c r="D389" s="1"/>
    </row>
    <row r="390" spans="1:4" hidden="1">
      <c r="A390" s="1"/>
      <c r="B390" s="1"/>
      <c r="C390" s="1"/>
      <c r="D390" s="1"/>
    </row>
    <row r="391" spans="1:4" hidden="1">
      <c r="A391" s="1"/>
      <c r="B391" s="1"/>
      <c r="C391" s="1"/>
      <c r="D391" s="1"/>
    </row>
    <row r="392" spans="1:4" hidden="1">
      <c r="A392" s="1"/>
      <c r="B392" s="1"/>
      <c r="C392" s="1"/>
      <c r="D392" s="1"/>
    </row>
    <row r="393" spans="1:4" hidden="1">
      <c r="A393" s="1"/>
      <c r="B393" s="1"/>
      <c r="C393" s="1"/>
      <c r="D393" s="1"/>
    </row>
    <row r="394" spans="1:4" hidden="1">
      <c r="A394" s="1"/>
      <c r="B394" s="1"/>
      <c r="C394" s="1"/>
      <c r="D394" s="1"/>
    </row>
    <row r="395" spans="1:4" hidden="1">
      <c r="A395" s="1"/>
      <c r="B395" s="1"/>
      <c r="C395" s="1"/>
      <c r="D395" s="1"/>
    </row>
    <row r="396" spans="1:4" hidden="1">
      <c r="A396" s="1"/>
      <c r="B396" s="1"/>
      <c r="C396" s="1"/>
      <c r="D396" s="1"/>
    </row>
    <row r="397" spans="1:4" hidden="1">
      <c r="A397" s="1"/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1"/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5.42578125" style="2" bestFit="1" customWidth="1"/>
    <col min="2" max="2" width="41.7109375" style="2" bestFit="1" customWidth="1"/>
    <col min="3" max="3" width="12.28515625" style="1" bestFit="1" customWidth="1"/>
    <col min="4" max="4" width="15.140625" style="1" customWidth="1"/>
    <col min="5" max="5" width="15.42578125" style="1" bestFit="1" customWidth="1"/>
    <col min="6" max="6" width="13.140625" style="1" bestFit="1" customWidth="1"/>
    <col min="7" max="7" width="14.28515625" style="1" bestFit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154</v>
      </c>
      <c r="B1" s="36" t="s" vm="1">
        <v>231</v>
      </c>
    </row>
    <row r="2" spans="1:10">
      <c r="A2" s="36" t="s">
        <v>153</v>
      </c>
      <c r="B2" s="36" t="s">
        <v>232</v>
      </c>
    </row>
    <row r="3" spans="1:10">
      <c r="A3" s="36" t="s">
        <v>155</v>
      </c>
      <c r="B3" s="36" t="s">
        <v>233</v>
      </c>
    </row>
    <row r="4" spans="1:10">
      <c r="A4" s="36" t="s">
        <v>156</v>
      </c>
      <c r="B4" s="36" t="s">
        <v>234</v>
      </c>
    </row>
    <row r="5" spans="1:10" ht="18.75">
      <c r="A5" s="157" t="s">
        <v>106</v>
      </c>
      <c r="B5" s="158"/>
      <c r="C5" s="158"/>
      <c r="D5" s="158"/>
      <c r="E5" s="158"/>
      <c r="F5" s="158"/>
      <c r="G5" s="158"/>
      <c r="H5" s="158"/>
      <c r="I5" s="158"/>
      <c r="J5" s="159"/>
    </row>
    <row r="6" spans="1:10" s="3" customFormat="1">
      <c r="A6" s="37" t="s">
        <v>124</v>
      </c>
      <c r="B6" s="38" t="s">
        <v>50</v>
      </c>
      <c r="C6" s="38" t="s">
        <v>111</v>
      </c>
      <c r="D6" s="38" t="s">
        <v>112</v>
      </c>
      <c r="E6" s="38" t="s">
        <v>206</v>
      </c>
      <c r="F6" s="38" t="s">
        <v>205</v>
      </c>
      <c r="G6" s="38" t="s">
        <v>119</v>
      </c>
      <c r="H6" s="38" t="s">
        <v>65</v>
      </c>
      <c r="I6" s="38" t="s">
        <v>157</v>
      </c>
      <c r="J6" s="40" t="s">
        <v>159</v>
      </c>
    </row>
    <row r="7" spans="1:10" s="3" customFormat="1">
      <c r="A7" s="121" t="s">
        <v>4666</v>
      </c>
      <c r="B7" s="122" t="s">
        <v>4666</v>
      </c>
      <c r="C7" s="122" t="s">
        <v>4666</v>
      </c>
      <c r="D7" s="26" t="s">
        <v>21</v>
      </c>
      <c r="E7" s="26" t="s">
        <v>213</v>
      </c>
      <c r="F7" s="122" t="s">
        <v>4666</v>
      </c>
      <c r="G7" s="26" t="s">
        <v>209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23" t="s">
        <v>4666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9" t="s">
        <v>2422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61">
        <v>14691306.390079753</v>
      </c>
      <c r="H9" s="124" t="s">
        <v>4666</v>
      </c>
      <c r="I9" s="62">
        <f>IFERROR(G9/$G$9,0)</f>
        <v>1</v>
      </c>
      <c r="J9" s="62">
        <f>G9/'סכום נכסי הקרן'!$C$41</f>
        <v>0.12190872446172667</v>
      </c>
    </row>
    <row r="10" spans="1:10">
      <c r="A10" s="63" t="s">
        <v>2423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66">
        <v>1375219.5918832233</v>
      </c>
      <c r="H10" s="125" t="s">
        <v>4666</v>
      </c>
      <c r="I10" s="67">
        <f t="shared" ref="I10:I40" si="0">IFERROR(G10/$G$9,0)</f>
        <v>9.3607712981320354E-2</v>
      </c>
      <c r="J10" s="67">
        <f>G10/'סכום נכסי הקרן'!$C$41</f>
        <v>1.1411596889332177E-2</v>
      </c>
    </row>
    <row r="11" spans="1:10">
      <c r="A11" s="68" t="s">
        <v>191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66">
        <f>SUM(G12:G29)</f>
        <v>196176.472184724</v>
      </c>
      <c r="H11" s="125" t="s">
        <v>4666</v>
      </c>
      <c r="I11" s="67">
        <f t="shared" si="0"/>
        <v>1.3353235374438272E-2</v>
      </c>
      <c r="J11" s="67">
        <f>G11/'סכום נכסי הקרן'!$C$41</f>
        <v>1.6278758919349768E-3</v>
      </c>
    </row>
    <row r="12" spans="1:10">
      <c r="A12" s="69" t="s">
        <v>2424</v>
      </c>
      <c r="B12" s="54">
        <v>5224</v>
      </c>
      <c r="C12" s="70" t="s">
        <v>140</v>
      </c>
      <c r="D12" s="78">
        <v>40801</v>
      </c>
      <c r="E12" s="72">
        <v>8074703.6279209992</v>
      </c>
      <c r="F12" s="79">
        <v>120.56959999999999</v>
      </c>
      <c r="G12" s="72">
        <v>35311.158572071996</v>
      </c>
      <c r="H12" s="73">
        <v>0.10059999999999999</v>
      </c>
      <c r="I12" s="73">
        <f t="shared" si="0"/>
        <v>2.4035410898458776E-3</v>
      </c>
      <c r="J12" s="73">
        <f>G12/'סכום נכסי הקרן'!$C$41</f>
        <v>2.9301262845445931E-4</v>
      </c>
    </row>
    <row r="13" spans="1:10">
      <c r="A13" s="69" t="s">
        <v>2425</v>
      </c>
      <c r="B13" s="54">
        <v>7034</v>
      </c>
      <c r="C13" s="70" t="s">
        <v>140</v>
      </c>
      <c r="D13" s="78">
        <v>43850</v>
      </c>
      <c r="E13" s="72">
        <v>10618406.403658001</v>
      </c>
      <c r="F13" s="79">
        <v>66</v>
      </c>
      <c r="G13" s="72">
        <v>25418.553618072998</v>
      </c>
      <c r="H13" s="73">
        <v>0.14119999999999999</v>
      </c>
      <c r="I13" s="73">
        <f t="shared" si="0"/>
        <v>1.7301765372776362E-3</v>
      </c>
      <c r="J13" s="73">
        <f>G13/'סכום נכסי הקרן'!$C$41</f>
        <v>2.1092361475312369E-4</v>
      </c>
    </row>
    <row r="14" spans="1:10">
      <c r="A14" s="69" t="s">
        <v>2426</v>
      </c>
      <c r="B14" s="54">
        <v>83021</v>
      </c>
      <c r="C14" s="70" t="s">
        <v>140</v>
      </c>
      <c r="D14" s="78">
        <v>44255</v>
      </c>
      <c r="E14" s="72">
        <v>2774505.44</v>
      </c>
      <c r="F14" s="79">
        <v>100</v>
      </c>
      <c r="G14" s="72">
        <v>10063.13128</v>
      </c>
      <c r="H14" s="73">
        <v>6.3E-3</v>
      </c>
      <c r="I14" s="73">
        <f t="shared" si="0"/>
        <v>6.849718474862854E-4</v>
      </c>
      <c r="J14" s="73">
        <f>G14/'סכום נכסי הקרן'!$C$41</f>
        <v>8.3504044219245431E-5</v>
      </c>
    </row>
    <row r="15" spans="1:10">
      <c r="A15" s="69" t="s">
        <v>2427</v>
      </c>
      <c r="B15" s="54">
        <v>5039</v>
      </c>
      <c r="C15" s="70" t="s">
        <v>140</v>
      </c>
      <c r="D15" s="78">
        <v>39173</v>
      </c>
      <c r="E15" s="72">
        <v>3512431</v>
      </c>
      <c r="F15" s="79">
        <v>50.287500000000001</v>
      </c>
      <c r="G15" s="72">
        <v>6406.4199400000007</v>
      </c>
      <c r="H15" s="73">
        <v>2.01E-2</v>
      </c>
      <c r="I15" s="73">
        <f t="shared" si="0"/>
        <v>4.3606877223157704E-4</v>
      </c>
      <c r="J15" s="73">
        <f>G15/'סכום נכסי הקרן'!$C$41</f>
        <v>5.3160587800342768E-5</v>
      </c>
    </row>
    <row r="16" spans="1:10">
      <c r="A16" s="69" t="s">
        <v>2428</v>
      </c>
      <c r="B16" s="54">
        <v>8401</v>
      </c>
      <c r="C16" s="70" t="s">
        <v>140</v>
      </c>
      <c r="D16" s="78">
        <v>44621</v>
      </c>
      <c r="E16" s="72">
        <v>1690040.2789480002</v>
      </c>
      <c r="F16" s="79">
        <v>81.944800000000001</v>
      </c>
      <c r="G16" s="72">
        <v>5023.0327671150017</v>
      </c>
      <c r="H16" s="73">
        <v>4.9000000000000002E-2</v>
      </c>
      <c r="I16" s="73">
        <f t="shared" si="0"/>
        <v>3.4190511270711668E-4</v>
      </c>
      <c r="J16" s="73">
        <f>G16/'סכום נכסי הקרן'!$C$41</f>
        <v>4.1681216177067488E-5</v>
      </c>
    </row>
    <row r="17" spans="1:10">
      <c r="A17" s="69" t="s">
        <v>2429</v>
      </c>
      <c r="B17" s="54">
        <v>8507</v>
      </c>
      <c r="C17" s="70" t="s">
        <v>140</v>
      </c>
      <c r="D17" s="78">
        <v>44621</v>
      </c>
      <c r="E17" s="72">
        <v>1442167.6253130001</v>
      </c>
      <c r="F17" s="79">
        <v>100.4772</v>
      </c>
      <c r="G17" s="72">
        <v>5255.7030874369984</v>
      </c>
      <c r="H17" s="73">
        <v>2.9400000000000003E-2</v>
      </c>
      <c r="I17" s="73">
        <f t="shared" si="0"/>
        <v>3.5774239185331339E-4</v>
      </c>
      <c r="J17" s="73">
        <f>G17/'סכום נכסי הקרן'!$C$41</f>
        <v>4.3611918676724631E-5</v>
      </c>
    </row>
    <row r="18" spans="1:10">
      <c r="A18" s="69" t="s">
        <v>2430</v>
      </c>
      <c r="B18" s="54">
        <v>7992</v>
      </c>
      <c r="C18" s="70" t="s">
        <v>140</v>
      </c>
      <c r="D18" s="78">
        <v>44196</v>
      </c>
      <c r="E18" s="72">
        <v>9824851.299999997</v>
      </c>
      <c r="F18" s="79">
        <v>113.8103</v>
      </c>
      <c r="G18" s="72">
        <v>40555.999480000006</v>
      </c>
      <c r="H18" s="73">
        <v>6.2700000000000006E-2</v>
      </c>
      <c r="I18" s="73">
        <f t="shared" si="0"/>
        <v>2.7605441206634477E-3</v>
      </c>
      <c r="J18" s="73">
        <f>G18/'סכום נכסי הקרן'!$C$41</f>
        <v>3.3653441257039976E-4</v>
      </c>
    </row>
    <row r="19" spans="1:10">
      <c r="A19" s="69" t="s">
        <v>4360</v>
      </c>
      <c r="B19" s="54">
        <v>9867</v>
      </c>
      <c r="C19" s="70" t="s">
        <v>140</v>
      </c>
      <c r="D19" s="78">
        <v>45222</v>
      </c>
      <c r="E19" s="72">
        <v>1763219.993852</v>
      </c>
      <c r="F19" s="79">
        <v>102</v>
      </c>
      <c r="G19" s="72">
        <v>6523.1029003450003</v>
      </c>
      <c r="H19" s="73">
        <v>2.3999999999999998E-3</v>
      </c>
      <c r="I19" s="73">
        <f t="shared" si="0"/>
        <v>4.4401108568191731E-4</v>
      </c>
      <c r="J19" s="73">
        <f>G19/'סכום נכסי הקרן'!$C$41</f>
        <v>5.412882510234896E-5</v>
      </c>
    </row>
    <row r="20" spans="1:10">
      <c r="A20" s="69" t="s">
        <v>2431</v>
      </c>
      <c r="B20" s="54">
        <v>5086</v>
      </c>
      <c r="C20" s="70" t="s">
        <v>140</v>
      </c>
      <c r="D20" s="78">
        <v>39508</v>
      </c>
      <c r="E20" s="72">
        <v>979961</v>
      </c>
      <c r="F20" s="79">
        <v>10.014699999999999</v>
      </c>
      <c r="G20" s="72">
        <v>355.95433000000003</v>
      </c>
      <c r="H20" s="73">
        <v>1.3299999999999999E-2</v>
      </c>
      <c r="I20" s="73">
        <f t="shared" si="0"/>
        <v>2.4228909298383211E-5</v>
      </c>
      <c r="J20" s="73">
        <f>G20/'סכום נכסי הקרן'!$C$41</f>
        <v>2.9537154276647658E-6</v>
      </c>
    </row>
    <row r="21" spans="1:10">
      <c r="A21" s="69" t="s">
        <v>2432</v>
      </c>
      <c r="B21" s="54">
        <v>5122</v>
      </c>
      <c r="C21" s="70" t="s">
        <v>140</v>
      </c>
      <c r="D21" s="78">
        <v>40634</v>
      </c>
      <c r="E21" s="72">
        <v>1632000</v>
      </c>
      <c r="F21" s="79">
        <v>185.91460000000001</v>
      </c>
      <c r="G21" s="72">
        <v>11004.77598</v>
      </c>
      <c r="H21" s="73">
        <v>2.1499999999999998E-2</v>
      </c>
      <c r="I21" s="73">
        <f t="shared" si="0"/>
        <v>7.490672162028376E-4</v>
      </c>
      <c r="J21" s="73">
        <f>G21/'סכום נכסי הקרן'!$C$41</f>
        <v>9.1317828863384361E-5</v>
      </c>
    </row>
    <row r="22" spans="1:10">
      <c r="A22" s="69" t="s">
        <v>2433</v>
      </c>
      <c r="B22" s="54">
        <v>5077</v>
      </c>
      <c r="C22" s="70" t="s">
        <v>140</v>
      </c>
      <c r="D22" s="78">
        <v>38808</v>
      </c>
      <c r="E22" s="72">
        <v>1938820</v>
      </c>
      <c r="F22" s="79">
        <v>32.458399999999997</v>
      </c>
      <c r="G22" s="72">
        <v>2282.5071899999998</v>
      </c>
      <c r="H22" s="73">
        <v>1.8100000000000002E-2</v>
      </c>
      <c r="I22" s="73">
        <f t="shared" si="0"/>
        <v>1.5536448082937362E-4</v>
      </c>
      <c r="J22" s="73">
        <f>G22/'סכום נכסי הקרן'!$C$41</f>
        <v>1.894028568456732E-5</v>
      </c>
    </row>
    <row r="23" spans="1:10">
      <c r="A23" s="69" t="s">
        <v>2434</v>
      </c>
      <c r="B23" s="54">
        <v>5074</v>
      </c>
      <c r="C23" s="70" t="s">
        <v>140</v>
      </c>
      <c r="D23" s="78">
        <v>38261</v>
      </c>
      <c r="E23" s="72">
        <v>1220443</v>
      </c>
      <c r="F23" s="79">
        <v>13.8147</v>
      </c>
      <c r="G23" s="72">
        <v>611.51416000000006</v>
      </c>
      <c r="H23" s="73">
        <v>1.7600000000000001E-2</v>
      </c>
      <c r="I23" s="73">
        <f t="shared" si="0"/>
        <v>4.1624219369144913E-5</v>
      </c>
      <c r="J23" s="73">
        <f>G23/'סכום נכסי הקרן'!$C$41</f>
        <v>5.0743554900075532E-6</v>
      </c>
    </row>
    <row r="24" spans="1:10">
      <c r="A24" s="69" t="s">
        <v>2435</v>
      </c>
      <c r="B24" s="54">
        <v>5277</v>
      </c>
      <c r="C24" s="70" t="s">
        <v>140</v>
      </c>
      <c r="D24" s="78">
        <v>42481</v>
      </c>
      <c r="E24" s="72">
        <v>8249839.4900000002</v>
      </c>
      <c r="F24" s="79">
        <v>109.8112</v>
      </c>
      <c r="G24" s="72">
        <v>32857.891479999998</v>
      </c>
      <c r="H24" s="73">
        <v>3.3000000000000002E-2</v>
      </c>
      <c r="I24" s="73">
        <f t="shared" si="0"/>
        <v>2.2365534151671603E-3</v>
      </c>
      <c r="J24" s="73">
        <f>G24/'סכום נכסי הקרן'!$C$41</f>
        <v>2.7265537403354709E-4</v>
      </c>
    </row>
    <row r="25" spans="1:10">
      <c r="A25" s="69" t="s">
        <v>2436</v>
      </c>
      <c r="B25" s="54">
        <v>5123</v>
      </c>
      <c r="C25" s="70" t="s">
        <v>140</v>
      </c>
      <c r="D25" s="78">
        <v>40664</v>
      </c>
      <c r="E25" s="72">
        <v>2243395.48</v>
      </c>
      <c r="F25" s="79">
        <v>51.705599999999997</v>
      </c>
      <c r="G25" s="72">
        <v>4207.1788699999997</v>
      </c>
      <c r="H25" s="73">
        <v>9.4999999999999998E-3</v>
      </c>
      <c r="I25" s="73">
        <f t="shared" si="0"/>
        <v>2.8637200520444393E-4</v>
      </c>
      <c r="J25" s="73">
        <f>G25/'סכום נכסי הקרן'!$C$41</f>
        <v>3.4911245876020707E-5</v>
      </c>
    </row>
    <row r="26" spans="1:10">
      <c r="A26" s="69" t="s">
        <v>2437</v>
      </c>
      <c r="B26" s="54">
        <v>8402</v>
      </c>
      <c r="C26" s="70" t="s">
        <v>140</v>
      </c>
      <c r="D26" s="78">
        <v>44560</v>
      </c>
      <c r="E26" s="72">
        <v>923336.81373999978</v>
      </c>
      <c r="F26" s="79">
        <v>99.982100000000003</v>
      </c>
      <c r="G26" s="72">
        <v>3348.3431596819996</v>
      </c>
      <c r="H26" s="73">
        <v>2.9100000000000001E-2</v>
      </c>
      <c r="I26" s="73">
        <f t="shared" si="0"/>
        <v>2.2791323458769841E-4</v>
      </c>
      <c r="J26" s="73">
        <f>G26/'סכום נכסי הקרן'!$C$41</f>
        <v>2.7784611716532595E-5</v>
      </c>
    </row>
    <row r="27" spans="1:10">
      <c r="A27" s="69" t="s">
        <v>2438</v>
      </c>
      <c r="B27" s="54">
        <v>8291</v>
      </c>
      <c r="C27" s="70" t="s">
        <v>140</v>
      </c>
      <c r="D27" s="78">
        <v>44279</v>
      </c>
      <c r="E27" s="72">
        <v>1045093.91</v>
      </c>
      <c r="F27" s="79">
        <v>100.5746</v>
      </c>
      <c r="G27" s="72">
        <v>3812.3361800000002</v>
      </c>
      <c r="H27" s="73">
        <v>6.8000000000000005E-2</v>
      </c>
      <c r="I27" s="73">
        <f t="shared" si="0"/>
        <v>2.5949606377920654E-4</v>
      </c>
      <c r="J27" s="73">
        <f>G27/'סכום נכסי הקרן'!$C$41</f>
        <v>3.163483413816194E-5</v>
      </c>
    </row>
    <row r="28" spans="1:10">
      <c r="A28" s="69" t="s">
        <v>2439</v>
      </c>
      <c r="B28" s="54">
        <v>5226</v>
      </c>
      <c r="C28" s="70" t="s">
        <v>141</v>
      </c>
      <c r="D28" s="78">
        <v>40909</v>
      </c>
      <c r="E28" s="72">
        <v>4311711.47</v>
      </c>
      <c r="F28" s="79">
        <v>57.808194999999998</v>
      </c>
      <c r="G28" s="72">
        <v>2492.52279</v>
      </c>
      <c r="H28" s="73">
        <v>6.4399999999999999E-2</v>
      </c>
      <c r="I28" s="73">
        <f t="shared" si="0"/>
        <v>1.6965971056754123E-4</v>
      </c>
      <c r="J28" s="73">
        <f>G28/'סכום נכסי הקרן'!$C$41</f>
        <v>2.0682998907834679E-5</v>
      </c>
    </row>
    <row r="29" spans="1:10">
      <c r="A29" s="69" t="s">
        <v>2440</v>
      </c>
      <c r="B29" s="54">
        <v>5260</v>
      </c>
      <c r="C29" s="70" t="s">
        <v>141</v>
      </c>
      <c r="D29" s="78">
        <v>41959</v>
      </c>
      <c r="E29" s="72">
        <v>759174.1</v>
      </c>
      <c r="F29" s="79">
        <v>85.138081999999997</v>
      </c>
      <c r="G29" s="72">
        <v>646.34640000000002</v>
      </c>
      <c r="H29" s="73">
        <v>6.4399999999999999E-2</v>
      </c>
      <c r="I29" s="73">
        <f t="shared" si="0"/>
        <v>4.3995161685310907E-5</v>
      </c>
      <c r="J29" s="73">
        <f>G29/'סכום נכסי הקרן'!$C$41</f>
        <v>5.3633940435436807E-6</v>
      </c>
    </row>
    <row r="30" spans="1:10">
      <c r="A30" s="127" t="s">
        <v>4666</v>
      </c>
      <c r="B30" s="126" t="s">
        <v>4666</v>
      </c>
      <c r="C30" s="126" t="s">
        <v>4666</v>
      </c>
      <c r="D30" s="126" t="s">
        <v>4666</v>
      </c>
      <c r="E30" s="126" t="s">
        <v>4666</v>
      </c>
      <c r="F30" s="126" t="s">
        <v>4666</v>
      </c>
      <c r="G30" s="126" t="s">
        <v>4666</v>
      </c>
      <c r="H30" s="126" t="s">
        <v>4666</v>
      </c>
      <c r="I30" s="126" t="s">
        <v>4666</v>
      </c>
      <c r="J30" s="126" t="s">
        <v>4666</v>
      </c>
    </row>
    <row r="31" spans="1:10">
      <c r="A31" s="74" t="s">
        <v>194</v>
      </c>
      <c r="B31" s="126" t="s">
        <v>4666</v>
      </c>
      <c r="C31" s="126" t="s">
        <v>4666</v>
      </c>
      <c r="D31" s="126" t="s">
        <v>4666</v>
      </c>
      <c r="E31" s="126" t="s">
        <v>4666</v>
      </c>
      <c r="F31" s="126" t="s">
        <v>4666</v>
      </c>
      <c r="G31" s="72">
        <v>18403.525537460002</v>
      </c>
      <c r="H31" s="126" t="s">
        <v>4666</v>
      </c>
      <c r="I31" s="73">
        <f t="shared" si="0"/>
        <v>1.2526813510530901E-3</v>
      </c>
      <c r="J31" s="73">
        <f>G31/'סכום נכסי הקרן'!$C$41</f>
        <v>1.5271278566387464E-4</v>
      </c>
    </row>
    <row r="32" spans="1:10">
      <c r="A32" s="69" t="s">
        <v>2441</v>
      </c>
      <c r="B32" s="54">
        <v>992880</v>
      </c>
      <c r="C32" s="70" t="s">
        <v>141</v>
      </c>
      <c r="D32" s="78">
        <v>45158</v>
      </c>
      <c r="E32" s="72">
        <v>11179.865577999999</v>
      </c>
      <c r="F32" s="79">
        <v>164613.12</v>
      </c>
      <c r="G32" s="72">
        <v>18403.525537460002</v>
      </c>
      <c r="H32" s="73">
        <v>8.4760163593631539E-6</v>
      </c>
      <c r="I32" s="73">
        <f t="shared" si="0"/>
        <v>1.2526813510530901E-3</v>
      </c>
      <c r="J32" s="73">
        <f>G32/'סכום נכסי הקרן'!$C$41</f>
        <v>1.5271278566387464E-4</v>
      </c>
    </row>
    <row r="33" spans="1:10">
      <c r="A33" s="127" t="s">
        <v>4666</v>
      </c>
      <c r="B33" s="126" t="s">
        <v>4666</v>
      </c>
      <c r="C33" s="126" t="s">
        <v>4666</v>
      </c>
      <c r="D33" s="126" t="s">
        <v>4666</v>
      </c>
      <c r="E33" s="126" t="s">
        <v>4666</v>
      </c>
      <c r="F33" s="126" t="s">
        <v>4666</v>
      </c>
      <c r="G33" s="126" t="s">
        <v>4666</v>
      </c>
      <c r="H33" s="126" t="s">
        <v>4666</v>
      </c>
      <c r="I33" s="126" t="s">
        <v>4666</v>
      </c>
      <c r="J33" s="126" t="s">
        <v>4666</v>
      </c>
    </row>
    <row r="34" spans="1:10">
      <c r="A34" s="68" t="s">
        <v>195</v>
      </c>
      <c r="B34" s="126" t="s">
        <v>4666</v>
      </c>
      <c r="C34" s="126" t="s">
        <v>4666</v>
      </c>
      <c r="D34" s="126" t="s">
        <v>4666</v>
      </c>
      <c r="E34" s="126" t="s">
        <v>4666</v>
      </c>
      <c r="F34" s="126" t="s">
        <v>4666</v>
      </c>
      <c r="G34" s="72">
        <v>169970.47084000002</v>
      </c>
      <c r="H34" s="126" t="s">
        <v>4666</v>
      </c>
      <c r="I34" s="73">
        <f t="shared" si="0"/>
        <v>1.1569459265703689E-2</v>
      </c>
      <c r="J34" s="73">
        <f>G34/'סכום נכסי הקרן'!$C$41</f>
        <v>1.4104180217938416E-3</v>
      </c>
    </row>
    <row r="35" spans="1:10">
      <c r="A35" s="69" t="s">
        <v>2442</v>
      </c>
      <c r="B35" s="54">
        <v>8510</v>
      </c>
      <c r="C35" s="70" t="s">
        <v>141</v>
      </c>
      <c r="D35" s="78">
        <v>44655</v>
      </c>
      <c r="E35" s="72">
        <v>37903495.099999994</v>
      </c>
      <c r="F35" s="79">
        <v>94.706891999999996</v>
      </c>
      <c r="G35" s="72">
        <v>35897.225210000011</v>
      </c>
      <c r="H35" s="73">
        <v>3.8799999999999994E-2</v>
      </c>
      <c r="I35" s="73">
        <f t="shared" si="0"/>
        <v>2.4434331608684896E-3</v>
      </c>
      <c r="J35" s="73">
        <f>G35/'סכום נכסי הקרן'!$C$41</f>
        <v>2.9787581994896253E-4</v>
      </c>
    </row>
    <row r="36" spans="1:10">
      <c r="A36" s="69" t="s">
        <v>2443</v>
      </c>
      <c r="B36" s="54">
        <v>5265</v>
      </c>
      <c r="C36" s="70" t="s">
        <v>141</v>
      </c>
      <c r="D36" s="78">
        <v>42170</v>
      </c>
      <c r="E36" s="72">
        <v>34436565.649999999</v>
      </c>
      <c r="F36" s="79">
        <v>78.731003000000001</v>
      </c>
      <c r="G36" s="72">
        <v>27112.252499999999</v>
      </c>
      <c r="H36" s="73">
        <v>5.1200000000000002E-2</v>
      </c>
      <c r="I36" s="73">
        <f t="shared" si="0"/>
        <v>1.8454623285446854E-3</v>
      </c>
      <c r="J36" s="73">
        <f>G36/'סכום נכסי הקרן'!$C$41</f>
        <v>2.2497795851505055E-4</v>
      </c>
    </row>
    <row r="37" spans="1:10">
      <c r="A37" s="69" t="s">
        <v>2444</v>
      </c>
      <c r="B37" s="54">
        <v>7004</v>
      </c>
      <c r="C37" s="70" t="s">
        <v>141</v>
      </c>
      <c r="D37" s="78">
        <v>43614</v>
      </c>
      <c r="E37" s="72">
        <v>113050455.95000002</v>
      </c>
      <c r="F37" s="79">
        <v>94.613511000000003</v>
      </c>
      <c r="G37" s="72">
        <v>106960.99313000003</v>
      </c>
      <c r="H37" s="73">
        <v>9.5200000000000007E-2</v>
      </c>
      <c r="I37" s="73">
        <f t="shared" si="0"/>
        <v>7.2805637762905157E-3</v>
      </c>
      <c r="J37" s="73">
        <f>G37/'סכום נכסי הקרן'!$C$41</f>
        <v>8.8756424332982859E-4</v>
      </c>
    </row>
    <row r="38" spans="1:10">
      <c r="A38" s="127" t="s">
        <v>4666</v>
      </c>
      <c r="B38" s="126" t="s">
        <v>4666</v>
      </c>
      <c r="C38" s="126" t="s">
        <v>4666</v>
      </c>
      <c r="D38" s="126" t="s">
        <v>4666</v>
      </c>
      <c r="E38" s="126" t="s">
        <v>4666</v>
      </c>
      <c r="F38" s="126" t="s">
        <v>4666</v>
      </c>
      <c r="G38" s="126" t="s">
        <v>4666</v>
      </c>
      <c r="H38" s="126" t="s">
        <v>4666</v>
      </c>
      <c r="I38" s="126" t="s">
        <v>4666</v>
      </c>
      <c r="J38" s="126" t="s">
        <v>4666</v>
      </c>
    </row>
    <row r="39" spans="1:10">
      <c r="A39" s="68" t="s">
        <v>196</v>
      </c>
      <c r="B39" s="125" t="s">
        <v>4666</v>
      </c>
      <c r="C39" s="125" t="s">
        <v>4666</v>
      </c>
      <c r="D39" s="125" t="s">
        <v>4666</v>
      </c>
      <c r="E39" s="125" t="s">
        <v>4666</v>
      </c>
      <c r="F39" s="125" t="s">
        <v>4666</v>
      </c>
      <c r="G39" s="66">
        <f>SUM(G40:G81)</f>
        <v>990669.12319103908</v>
      </c>
      <c r="H39" s="125" t="s">
        <v>4666</v>
      </c>
      <c r="I39" s="67">
        <f t="shared" si="0"/>
        <v>6.7432336981276528E-2</v>
      </c>
      <c r="J39" s="67">
        <f>G39/'סכום נכסי הקרן'!$C$41</f>
        <v>8.2205901888607411E-3</v>
      </c>
    </row>
    <row r="40" spans="1:10">
      <c r="A40" s="69" t="s">
        <v>2445</v>
      </c>
      <c r="B40" s="54">
        <v>91381</v>
      </c>
      <c r="C40" s="70" t="s">
        <v>140</v>
      </c>
      <c r="D40" s="78">
        <v>44742</v>
      </c>
      <c r="E40" s="72">
        <v>2519720.9599999995</v>
      </c>
      <c r="F40" s="79">
        <v>100</v>
      </c>
      <c r="G40" s="72">
        <v>9139.0279100000007</v>
      </c>
      <c r="H40" s="73">
        <v>1.95E-2</v>
      </c>
      <c r="I40" s="73">
        <f t="shared" si="0"/>
        <v>6.2207047265524953E-4</v>
      </c>
      <c r="J40" s="73">
        <f>G40/'סכום נכסי הקרן'!$C$41</f>
        <v>7.5835817846704891E-5</v>
      </c>
    </row>
    <row r="41" spans="1:10">
      <c r="A41" s="69" t="s">
        <v>2446</v>
      </c>
      <c r="B41" s="54">
        <v>5028</v>
      </c>
      <c r="C41" s="70" t="s">
        <v>140</v>
      </c>
      <c r="D41" s="78">
        <v>38961</v>
      </c>
      <c r="E41" s="72">
        <v>1669667.85</v>
      </c>
      <c r="F41" s="79">
        <v>0</v>
      </c>
      <c r="G41" s="72">
        <v>0</v>
      </c>
      <c r="H41" s="73">
        <v>0.1</v>
      </c>
      <c r="I41" s="73">
        <f t="shared" ref="I41:I81" si="1">IFERROR(G41/$G$9,0)</f>
        <v>0</v>
      </c>
      <c r="J41" s="73">
        <f>G41/'סכום נכסי הקרן'!$C$41</f>
        <v>0</v>
      </c>
    </row>
    <row r="42" spans="1:10">
      <c r="A42" s="69" t="s">
        <v>2447</v>
      </c>
      <c r="B42" s="54">
        <v>72111</v>
      </c>
      <c r="C42" s="70" t="s">
        <v>140</v>
      </c>
      <c r="D42" s="78">
        <v>43466</v>
      </c>
      <c r="E42" s="72">
        <v>2500796.34</v>
      </c>
      <c r="F42" s="79">
        <v>100</v>
      </c>
      <c r="G42" s="72">
        <v>9070.3883499999993</v>
      </c>
      <c r="H42" s="73">
        <v>2.1000000000000001E-2</v>
      </c>
      <c r="I42" s="73">
        <f t="shared" si="1"/>
        <v>6.1739835173029562E-4</v>
      </c>
      <c r="J42" s="73">
        <f>G42/'סכום נכסי הקרן'!$C$41</f>
        <v>7.5266245544212805E-5</v>
      </c>
    </row>
    <row r="43" spans="1:10">
      <c r="A43" s="69" t="s">
        <v>2448</v>
      </c>
      <c r="B43" s="54">
        <v>5272</v>
      </c>
      <c r="C43" s="70" t="s">
        <v>140</v>
      </c>
      <c r="D43" s="78">
        <v>42403</v>
      </c>
      <c r="E43" s="72">
        <v>11383921.029700004</v>
      </c>
      <c r="F43" s="79">
        <v>113.42319999999999</v>
      </c>
      <c r="G43" s="72">
        <v>46831.851251453016</v>
      </c>
      <c r="H43" s="73">
        <v>1.15E-2</v>
      </c>
      <c r="I43" s="73">
        <f t="shared" si="1"/>
        <v>3.1877254485057939E-3</v>
      </c>
      <c r="J43" s="73">
        <f>G43/'סכום נכסי הקרן'!$C$41</f>
        <v>3.8861154336152686E-4</v>
      </c>
    </row>
    <row r="44" spans="1:10">
      <c r="A44" s="69" t="s">
        <v>2449</v>
      </c>
      <c r="B44" s="54">
        <v>5072</v>
      </c>
      <c r="C44" s="70" t="s">
        <v>140</v>
      </c>
      <c r="D44" s="78">
        <v>38596</v>
      </c>
      <c r="E44" s="72">
        <v>1938383</v>
      </c>
      <c r="F44" s="79">
        <v>4.1492000000000004</v>
      </c>
      <c r="G44" s="72">
        <v>291.71014000000002</v>
      </c>
      <c r="H44" s="73">
        <v>1.3599999999999999E-2</v>
      </c>
      <c r="I44" s="73">
        <f t="shared" si="1"/>
        <v>1.9855970071999598E-5</v>
      </c>
      <c r="J44" s="73">
        <f>G44/'סכום נכסי הקרן'!$C$41</f>
        <v>2.4206159844276899E-6</v>
      </c>
    </row>
    <row r="45" spans="1:10">
      <c r="A45" s="69" t="s">
        <v>2450</v>
      </c>
      <c r="B45" s="54">
        <v>5084</v>
      </c>
      <c r="C45" s="70" t="s">
        <v>140</v>
      </c>
      <c r="D45" s="78">
        <v>39356</v>
      </c>
      <c r="E45" s="72">
        <v>2430946</v>
      </c>
      <c r="F45" s="79">
        <v>2.1941000000000002</v>
      </c>
      <c r="G45" s="72">
        <v>193.45472000000001</v>
      </c>
      <c r="H45" s="73">
        <v>5.8999999999999999E-3</v>
      </c>
      <c r="I45" s="73">
        <f t="shared" si="1"/>
        <v>1.3167972599811106E-5</v>
      </c>
      <c r="J45" s="73">
        <f>G45/'סכום נכסי הקרן'!$C$41</f>
        <v>1.6052907433899387E-6</v>
      </c>
    </row>
    <row r="46" spans="1:10">
      <c r="A46" s="69" t="s">
        <v>2451</v>
      </c>
      <c r="B46" s="54">
        <v>8292</v>
      </c>
      <c r="C46" s="70" t="s">
        <v>140</v>
      </c>
      <c r="D46" s="78">
        <v>44317</v>
      </c>
      <c r="E46" s="72">
        <v>5087217.8099999996</v>
      </c>
      <c r="F46" s="79">
        <v>126.2667</v>
      </c>
      <c r="G46" s="72">
        <v>23297.89687</v>
      </c>
      <c r="H46" s="73">
        <v>1.3499999999999998E-2</v>
      </c>
      <c r="I46" s="73">
        <f t="shared" si="1"/>
        <v>1.5858288059210181E-3</v>
      </c>
      <c r="J46" s="73">
        <f>G46/'סכום נכסי הקרן'!$C$41</f>
        <v>1.9332636694449441E-4</v>
      </c>
    </row>
    <row r="47" spans="1:10">
      <c r="A47" s="69" t="s">
        <v>2452</v>
      </c>
      <c r="B47" s="54">
        <v>5099</v>
      </c>
      <c r="C47" s="70" t="s">
        <v>140</v>
      </c>
      <c r="D47" s="78">
        <v>39722</v>
      </c>
      <c r="E47" s="72">
        <v>3720536.41</v>
      </c>
      <c r="F47" s="79">
        <v>23.0932</v>
      </c>
      <c r="G47" s="72">
        <v>3116.2854300000004</v>
      </c>
      <c r="H47" s="73">
        <v>4.5499999999999999E-2</v>
      </c>
      <c r="I47" s="73">
        <f t="shared" si="1"/>
        <v>2.1211765293413661E-4</v>
      </c>
      <c r="J47" s="73">
        <f>G47/'סכום נכסי הקרן'!$C$41</f>
        <v>2.5858992505015825E-5</v>
      </c>
    </row>
    <row r="48" spans="1:10">
      <c r="A48" s="69" t="s">
        <v>2453</v>
      </c>
      <c r="B48" s="54">
        <v>5228</v>
      </c>
      <c r="C48" s="70" t="s">
        <v>140</v>
      </c>
      <c r="D48" s="78">
        <v>41081</v>
      </c>
      <c r="E48" s="72">
        <v>3304575.98</v>
      </c>
      <c r="F48" s="79">
        <v>66.092399999999998</v>
      </c>
      <c r="G48" s="72">
        <v>7921.6348399999997</v>
      </c>
      <c r="H48" s="73">
        <v>1.1299999999999999E-2</v>
      </c>
      <c r="I48" s="73">
        <f t="shared" si="1"/>
        <v>5.3920561110542577E-4</v>
      </c>
      <c r="J48" s="73">
        <f>G48/'סכום נכסי הקרן'!$C$41</f>
        <v>6.573386827246829E-5</v>
      </c>
    </row>
    <row r="49" spans="1:10">
      <c r="A49" s="69" t="s">
        <v>2454</v>
      </c>
      <c r="B49" s="54">
        <v>50431</v>
      </c>
      <c r="C49" s="70" t="s">
        <v>140</v>
      </c>
      <c r="D49" s="78">
        <v>38078</v>
      </c>
      <c r="E49" s="72">
        <v>1925000</v>
      </c>
      <c r="F49" s="79">
        <v>0</v>
      </c>
      <c r="G49" s="72">
        <v>0</v>
      </c>
      <c r="H49" s="73">
        <v>6.4000000000000001E-2</v>
      </c>
      <c r="I49" s="73">
        <f t="shared" si="1"/>
        <v>0</v>
      </c>
      <c r="J49" s="73">
        <f>G49/'סכום נכסי הקרן'!$C$41</f>
        <v>0</v>
      </c>
    </row>
    <row r="50" spans="1:10">
      <c r="A50" s="69" t="s">
        <v>2455</v>
      </c>
      <c r="B50" s="54">
        <v>7038</v>
      </c>
      <c r="C50" s="70" t="s">
        <v>140</v>
      </c>
      <c r="D50" s="78">
        <v>43556</v>
      </c>
      <c r="E50" s="72">
        <v>16970434.326794997</v>
      </c>
      <c r="F50" s="79">
        <v>117.4562</v>
      </c>
      <c r="G50" s="72">
        <v>72296.364564668009</v>
      </c>
      <c r="H50" s="73">
        <v>2.8199999999999999E-2</v>
      </c>
      <c r="I50" s="73">
        <f t="shared" si="1"/>
        <v>4.9210303457755018E-3</v>
      </c>
      <c r="J50" s="73">
        <f>G50/'סכום נכסי הקרן'!$C$41</f>
        <v>5.9991653249094113E-4</v>
      </c>
    </row>
    <row r="51" spans="1:10">
      <c r="A51" s="69" t="s">
        <v>2456</v>
      </c>
      <c r="B51" s="54">
        <v>9290</v>
      </c>
      <c r="C51" s="70" t="s">
        <v>140</v>
      </c>
      <c r="D51" s="78">
        <v>44853</v>
      </c>
      <c r="E51" s="72">
        <v>1549493.993707</v>
      </c>
      <c r="F51" s="79">
        <v>111.11109999999999</v>
      </c>
      <c r="G51" s="72">
        <v>6244.4601826519993</v>
      </c>
      <c r="H51" s="73">
        <v>1.6E-2</v>
      </c>
      <c r="I51" s="73">
        <f t="shared" si="1"/>
        <v>4.2504458193510592E-4</v>
      </c>
      <c r="J51" s="73">
        <f>G51/'סכום נכסי הקרן'!$C$41</f>
        <v>5.1816642823076629E-5</v>
      </c>
    </row>
    <row r="52" spans="1:10">
      <c r="A52" s="69" t="s">
        <v>2457</v>
      </c>
      <c r="B52" s="54">
        <v>83791</v>
      </c>
      <c r="C52" s="70" t="s">
        <v>141</v>
      </c>
      <c r="D52" s="78">
        <v>44308</v>
      </c>
      <c r="E52" s="72">
        <v>28421058.690000001</v>
      </c>
      <c r="F52" s="79">
        <v>100</v>
      </c>
      <c r="G52" s="72">
        <v>28421.058690000002</v>
      </c>
      <c r="H52" s="73">
        <v>1.1999999999999999E-2</v>
      </c>
      <c r="I52" s="73">
        <f t="shared" si="1"/>
        <v>1.9345494495432488E-3</v>
      </c>
      <c r="J52" s="73">
        <f>G52/'סכום נכסי הקרן'!$C$41</f>
        <v>2.3583845580195292E-4</v>
      </c>
    </row>
    <row r="53" spans="1:10">
      <c r="A53" s="69" t="s">
        <v>2458</v>
      </c>
      <c r="B53" s="54">
        <v>7079</v>
      </c>
      <c r="C53" s="70" t="s">
        <v>141</v>
      </c>
      <c r="D53" s="78">
        <v>44166</v>
      </c>
      <c r="E53" s="72">
        <v>63915438.600000009</v>
      </c>
      <c r="F53" s="79">
        <v>73.331999999999994</v>
      </c>
      <c r="G53" s="72">
        <v>46870.469439999993</v>
      </c>
      <c r="H53" s="73">
        <v>0.1668</v>
      </c>
      <c r="I53" s="73">
        <f t="shared" si="1"/>
        <v>3.1903540907464219E-3</v>
      </c>
      <c r="J53" s="73">
        <f>G53/'סכום נכסי הקרן'!$C$41</f>
        <v>3.8893199778414808E-4</v>
      </c>
    </row>
    <row r="54" spans="1:10">
      <c r="A54" s="69" t="s">
        <v>2459</v>
      </c>
      <c r="B54" s="54">
        <v>8279</v>
      </c>
      <c r="C54" s="70" t="s">
        <v>141</v>
      </c>
      <c r="D54" s="78">
        <v>44308</v>
      </c>
      <c r="E54" s="72">
        <v>6271761.5199999996</v>
      </c>
      <c r="F54" s="79">
        <v>101.042474</v>
      </c>
      <c r="G54" s="72">
        <v>6337.1446100000003</v>
      </c>
      <c r="H54" s="73">
        <v>7.0499999999999993E-2</v>
      </c>
      <c r="I54" s="73">
        <f t="shared" si="1"/>
        <v>4.3135337605368655E-4</v>
      </c>
      <c r="J54" s="73">
        <f>G54/'סכום נכסי הקרן'!$C$41</f>
        <v>5.2585739866964439E-5</v>
      </c>
    </row>
    <row r="55" spans="1:10">
      <c r="A55" s="69" t="s">
        <v>2460</v>
      </c>
      <c r="B55" s="54">
        <v>6662</v>
      </c>
      <c r="C55" s="70" t="s">
        <v>140</v>
      </c>
      <c r="D55" s="78">
        <v>43556</v>
      </c>
      <c r="E55" s="72">
        <v>9149210.1851209998</v>
      </c>
      <c r="F55" s="79">
        <v>133.20480000000001</v>
      </c>
      <c r="G55" s="72">
        <v>44202.927734021992</v>
      </c>
      <c r="H55" s="73">
        <v>6.1799999999999994E-2</v>
      </c>
      <c r="I55" s="73">
        <f t="shared" si="1"/>
        <v>3.0087812860447758E-3</v>
      </c>
      <c r="J55" s="73">
        <f>G55/'סכום נכסי הקרן'!$C$41</f>
        <v>3.6679668876603213E-4</v>
      </c>
    </row>
    <row r="56" spans="1:10">
      <c r="A56" s="69" t="s">
        <v>2461</v>
      </c>
      <c r="B56" s="54">
        <v>5322</v>
      </c>
      <c r="C56" s="70" t="s">
        <v>142</v>
      </c>
      <c r="D56" s="78">
        <v>42527</v>
      </c>
      <c r="E56" s="72">
        <v>7189875.3200000003</v>
      </c>
      <c r="F56" s="79">
        <v>317.93540000000002</v>
      </c>
      <c r="G56" s="72">
        <v>91701.801560000007</v>
      </c>
      <c r="H56" s="73">
        <v>7.7900000000000011E-2</v>
      </c>
      <c r="I56" s="73">
        <f t="shared" si="1"/>
        <v>6.2419092710449004E-3</v>
      </c>
      <c r="J56" s="73">
        <f>G56/'סכום נכסי הקרן'!$C$41</f>
        <v>7.6094319743890988E-4</v>
      </c>
    </row>
    <row r="57" spans="1:10">
      <c r="A57" s="69" t="s">
        <v>2462</v>
      </c>
      <c r="B57" s="54">
        <v>5259</v>
      </c>
      <c r="C57" s="70" t="s">
        <v>141</v>
      </c>
      <c r="D57" s="78">
        <v>41881</v>
      </c>
      <c r="E57" s="72">
        <v>25949826.75</v>
      </c>
      <c r="F57" s="79">
        <v>73.258645000000001</v>
      </c>
      <c r="G57" s="72">
        <v>19010.479780000001</v>
      </c>
      <c r="H57" s="73">
        <v>2.53E-2</v>
      </c>
      <c r="I57" s="73">
        <f t="shared" si="1"/>
        <v>1.2939951883950056E-3</v>
      </c>
      <c r="J57" s="73">
        <f>G57/'סכום נכסי הקרן'!$C$41</f>
        <v>1.5774930287684684E-4</v>
      </c>
    </row>
    <row r="58" spans="1:10">
      <c r="A58" s="69" t="s">
        <v>2463</v>
      </c>
      <c r="B58" s="54">
        <v>8283</v>
      </c>
      <c r="C58" s="70" t="s">
        <v>141</v>
      </c>
      <c r="D58" s="78">
        <v>44317</v>
      </c>
      <c r="E58" s="72">
        <v>47495663.999999993</v>
      </c>
      <c r="F58" s="79">
        <v>107.82</v>
      </c>
      <c r="G58" s="72">
        <v>51209.824930000002</v>
      </c>
      <c r="H58" s="73">
        <v>3.5799999999999998E-2</v>
      </c>
      <c r="I58" s="73">
        <f t="shared" si="1"/>
        <v>3.4857230235548851E-3</v>
      </c>
      <c r="J58" s="73">
        <f>G58/'סכום נכסי הקרן'!$C$41</f>
        <v>4.2494004762844926E-4</v>
      </c>
    </row>
    <row r="59" spans="1:10">
      <c r="A59" s="69" t="s">
        <v>2464</v>
      </c>
      <c r="B59" s="54">
        <v>5279</v>
      </c>
      <c r="C59" s="70" t="s">
        <v>141</v>
      </c>
      <c r="D59" s="78">
        <v>42589</v>
      </c>
      <c r="E59" s="72">
        <v>14622036.060000001</v>
      </c>
      <c r="F59" s="79">
        <v>127.46997500000001</v>
      </c>
      <c r="G59" s="72">
        <v>18638.709360000001</v>
      </c>
      <c r="H59" s="73">
        <v>3.2399999999999998E-2</v>
      </c>
      <c r="I59" s="73">
        <f t="shared" si="1"/>
        <v>1.2686897179263591E-3</v>
      </c>
      <c r="J59" s="73">
        <f>G59/'סכום נכסי הקרן'!$C$41</f>
        <v>1.5466434525011023E-4</v>
      </c>
    </row>
    <row r="60" spans="1:10">
      <c r="A60" s="69" t="s">
        <v>2465</v>
      </c>
      <c r="B60" s="54">
        <v>85741</v>
      </c>
      <c r="C60" s="70" t="s">
        <v>140</v>
      </c>
      <c r="D60" s="78">
        <v>44404</v>
      </c>
      <c r="E60" s="72">
        <v>1394504.49</v>
      </c>
      <c r="F60" s="79">
        <v>100</v>
      </c>
      <c r="G60" s="72">
        <v>5057.8677200000011</v>
      </c>
      <c r="H60" s="73">
        <v>7.9000000000000008E-3</v>
      </c>
      <c r="I60" s="73">
        <f t="shared" si="1"/>
        <v>3.4427623968249046E-4</v>
      </c>
      <c r="J60" s="73">
        <f>G60/'סכום נכסי הקרן'!$C$41</f>
        <v>4.1970277242172097E-5</v>
      </c>
    </row>
    <row r="61" spans="1:10">
      <c r="A61" s="69" t="s">
        <v>2466</v>
      </c>
      <c r="B61" s="54">
        <v>72112</v>
      </c>
      <c r="C61" s="70" t="s">
        <v>140</v>
      </c>
      <c r="D61" s="78">
        <v>43466</v>
      </c>
      <c r="E61" s="72">
        <v>1113036.1700000002</v>
      </c>
      <c r="F61" s="79">
        <v>100</v>
      </c>
      <c r="G61" s="72">
        <v>4036.9822000000004</v>
      </c>
      <c r="H61" s="73">
        <v>5.4999999999999997E-3</v>
      </c>
      <c r="I61" s="73">
        <f t="shared" si="1"/>
        <v>2.7478714913508007E-4</v>
      </c>
      <c r="J61" s="73">
        <f>G61/'סכום נכסי הקרן'!$C$41</f>
        <v>3.3498950849531873E-5</v>
      </c>
    </row>
    <row r="62" spans="1:10">
      <c r="A62" s="69" t="s">
        <v>2467</v>
      </c>
      <c r="B62" s="54">
        <v>5067</v>
      </c>
      <c r="C62" s="70" t="s">
        <v>140</v>
      </c>
      <c r="D62" s="78">
        <v>38322</v>
      </c>
      <c r="E62" s="72">
        <v>2149426.58</v>
      </c>
      <c r="F62" s="79">
        <v>2.2959999999999998</v>
      </c>
      <c r="G62" s="72">
        <v>178.99545999999998</v>
      </c>
      <c r="H62" s="73">
        <v>5.4199999999999998E-2</v>
      </c>
      <c r="I62" s="73">
        <f t="shared" si="1"/>
        <v>1.2183767409606675E-5</v>
      </c>
      <c r="J62" s="73">
        <f>G62/'סכום נכסי הקרן'!$C$41</f>
        <v>1.4853075440435053E-6</v>
      </c>
    </row>
    <row r="63" spans="1:10">
      <c r="A63" s="69" t="s">
        <v>2468</v>
      </c>
      <c r="B63" s="54">
        <v>5081</v>
      </c>
      <c r="C63" s="70" t="s">
        <v>140</v>
      </c>
      <c r="D63" s="78">
        <v>39295</v>
      </c>
      <c r="E63" s="72">
        <v>3039184</v>
      </c>
      <c r="F63" s="79">
        <v>3.7614000000000001</v>
      </c>
      <c r="G63" s="72">
        <v>414.62365999999997</v>
      </c>
      <c r="H63" s="73">
        <v>2.5000000000000001E-2</v>
      </c>
      <c r="I63" s="73">
        <f t="shared" si="1"/>
        <v>2.8222381930579907E-5</v>
      </c>
      <c r="J63" s="73">
        <f>G63/'סכום נכסי הקרן'!$C$41</f>
        <v>3.4405545824286795E-6</v>
      </c>
    </row>
    <row r="64" spans="1:10">
      <c r="A64" s="69" t="s">
        <v>2469</v>
      </c>
      <c r="B64" s="54">
        <v>5078</v>
      </c>
      <c r="C64" s="70" t="s">
        <v>140</v>
      </c>
      <c r="D64" s="78">
        <v>39052</v>
      </c>
      <c r="E64" s="72">
        <v>7462294.5599999996</v>
      </c>
      <c r="F64" s="79">
        <v>1.0427999999999999</v>
      </c>
      <c r="G64" s="72">
        <v>282.24157000000002</v>
      </c>
      <c r="H64" s="73">
        <v>8.5400000000000004E-2</v>
      </c>
      <c r="I64" s="73">
        <f t="shared" si="1"/>
        <v>1.9211468504297379E-5</v>
      </c>
      <c r="J64" s="73">
        <f>G64/'סכום נכסי הקרן'!$C$41</f>
        <v>2.3420456203955293E-6</v>
      </c>
    </row>
    <row r="65" spans="1:10">
      <c r="A65" s="69" t="s">
        <v>2470</v>
      </c>
      <c r="B65" s="54">
        <v>7067</v>
      </c>
      <c r="C65" s="70" t="s">
        <v>141</v>
      </c>
      <c r="D65" s="78">
        <v>44048</v>
      </c>
      <c r="E65" s="72">
        <v>49882897.979999997</v>
      </c>
      <c r="F65" s="79">
        <v>125.3601</v>
      </c>
      <c r="G65" s="72">
        <v>62533.250770000006</v>
      </c>
      <c r="H65" s="73">
        <v>0.16370000000000001</v>
      </c>
      <c r="I65" s="73">
        <f t="shared" si="1"/>
        <v>4.2564799283081687E-3</v>
      </c>
      <c r="J65" s="73">
        <f>G65/'סכום נכסי הקרן'!$C$41</f>
        <v>5.1890203875699058E-4</v>
      </c>
    </row>
    <row r="66" spans="1:10">
      <c r="A66" s="69" t="s">
        <v>2471</v>
      </c>
      <c r="B66" s="54">
        <v>5289</v>
      </c>
      <c r="C66" s="70" t="s">
        <v>140</v>
      </c>
      <c r="D66" s="78">
        <v>42736</v>
      </c>
      <c r="E66" s="72">
        <v>8217195.4577520005</v>
      </c>
      <c r="F66" s="79">
        <v>112.22150000000001</v>
      </c>
      <c r="G66" s="72">
        <v>33446.235416401003</v>
      </c>
      <c r="H66" s="73">
        <v>4.7600000000000003E-2</v>
      </c>
      <c r="I66" s="73">
        <f t="shared" si="1"/>
        <v>2.2766004961264331E-3</v>
      </c>
      <c r="J66" s="73">
        <f>G66/'סכום נכסי הקרן'!$C$41</f>
        <v>2.7753746259170752E-4</v>
      </c>
    </row>
    <row r="67" spans="1:10">
      <c r="A67" s="69" t="s">
        <v>2472</v>
      </c>
      <c r="B67" s="54">
        <v>8405</v>
      </c>
      <c r="C67" s="70" t="s">
        <v>140</v>
      </c>
      <c r="D67" s="78">
        <v>44581</v>
      </c>
      <c r="E67" s="72">
        <v>1375241.4253239997</v>
      </c>
      <c r="F67" s="79">
        <v>108.9652</v>
      </c>
      <c r="G67" s="72">
        <v>5435.1848948800007</v>
      </c>
      <c r="H67" s="73">
        <v>4.1700000000000001E-2</v>
      </c>
      <c r="I67" s="73">
        <f t="shared" si="1"/>
        <v>3.6995926370102033E-4</v>
      </c>
      <c r="J67" s="73">
        <f>G67/'סכום נכסי הקרן'!$C$41</f>
        <v>4.5101261940590963E-5</v>
      </c>
    </row>
    <row r="68" spans="1:10">
      <c r="A68" s="69" t="s">
        <v>2473</v>
      </c>
      <c r="B68" s="54">
        <v>5230</v>
      </c>
      <c r="C68" s="70" t="s">
        <v>140</v>
      </c>
      <c r="D68" s="78">
        <v>40372</v>
      </c>
      <c r="E68" s="72">
        <v>4442570.867571</v>
      </c>
      <c r="F68" s="79">
        <v>18.6633</v>
      </c>
      <c r="G68" s="72">
        <v>3007.255696963</v>
      </c>
      <c r="H68" s="73">
        <v>4.4499999999999998E-2</v>
      </c>
      <c r="I68" s="73">
        <f t="shared" si="1"/>
        <v>2.0469627527431035E-4</v>
      </c>
      <c r="J68" s="73">
        <f>G68/'סכום נכסי הקרן'!$C$41</f>
        <v>2.4954261820757652E-5</v>
      </c>
    </row>
    <row r="69" spans="1:10">
      <c r="A69" s="69" t="s">
        <v>2474</v>
      </c>
      <c r="B69" s="54">
        <v>5049</v>
      </c>
      <c r="C69" s="70" t="s">
        <v>140</v>
      </c>
      <c r="D69" s="78">
        <v>38565</v>
      </c>
      <c r="E69" s="72">
        <v>1313941.82</v>
      </c>
      <c r="F69" s="79">
        <v>0</v>
      </c>
      <c r="G69" s="72">
        <v>0</v>
      </c>
      <c r="H69" s="73">
        <v>2.2499999999999999E-2</v>
      </c>
      <c r="I69" s="73">
        <f t="shared" si="1"/>
        <v>0</v>
      </c>
      <c r="J69" s="73">
        <f>G69/'סכום נכסי הקרן'!$C$41</f>
        <v>0</v>
      </c>
    </row>
    <row r="70" spans="1:10">
      <c r="A70" s="69" t="s">
        <v>2475</v>
      </c>
      <c r="B70" s="54">
        <v>5047</v>
      </c>
      <c r="C70" s="70" t="s">
        <v>140</v>
      </c>
      <c r="D70" s="78">
        <v>38139</v>
      </c>
      <c r="E70" s="72">
        <v>6341868.7599999998</v>
      </c>
      <c r="F70" s="79">
        <v>0.75690000000000002</v>
      </c>
      <c r="G70" s="72">
        <v>174.1018</v>
      </c>
      <c r="H70" s="73">
        <v>4.8000000000000001E-2</v>
      </c>
      <c r="I70" s="73">
        <f t="shared" si="1"/>
        <v>1.1850668373342315E-5</v>
      </c>
      <c r="J70" s="73">
        <f>G70/'סכום נכסי הקרן'!$C$41</f>
        <v>1.4446998654130869E-6</v>
      </c>
    </row>
    <row r="71" spans="1:10">
      <c r="A71" s="69" t="s">
        <v>2476</v>
      </c>
      <c r="B71" s="54">
        <v>5256</v>
      </c>
      <c r="C71" s="70" t="s">
        <v>140</v>
      </c>
      <c r="D71" s="78">
        <v>41603</v>
      </c>
      <c r="E71" s="72">
        <v>6638533</v>
      </c>
      <c r="F71" s="79">
        <v>124.2281</v>
      </c>
      <c r="G71" s="72">
        <v>29911.591210000002</v>
      </c>
      <c r="H71" s="73">
        <v>2.76E-2</v>
      </c>
      <c r="I71" s="73">
        <f t="shared" si="1"/>
        <v>2.0360062213526284E-3</v>
      </c>
      <c r="J71" s="73">
        <f>G71/'סכום נכסי הקרן'!$C$41</f>
        <v>2.4820692144123885E-4</v>
      </c>
    </row>
    <row r="72" spans="1:10">
      <c r="A72" s="69" t="s">
        <v>2477</v>
      </c>
      <c r="B72" s="54">
        <v>5310</v>
      </c>
      <c r="C72" s="70" t="s">
        <v>140</v>
      </c>
      <c r="D72" s="78">
        <v>42979</v>
      </c>
      <c r="E72" s="72">
        <v>13702986.859999999</v>
      </c>
      <c r="F72" s="79">
        <v>119.8379</v>
      </c>
      <c r="G72" s="72">
        <v>59560.315149999995</v>
      </c>
      <c r="H72" s="73">
        <v>3.5100000000000006E-2</v>
      </c>
      <c r="I72" s="73">
        <f t="shared" si="1"/>
        <v>4.0541197337098534E-3</v>
      </c>
      <c r="J72" s="73">
        <f>G72/'סכום נכסי הקרן'!$C$41</f>
        <v>4.9423256555168312E-4</v>
      </c>
    </row>
    <row r="73" spans="1:10">
      <c r="A73" s="69" t="s">
        <v>2478</v>
      </c>
      <c r="B73" s="54">
        <v>5083</v>
      </c>
      <c r="C73" s="70" t="s">
        <v>140</v>
      </c>
      <c r="D73" s="78">
        <v>38961</v>
      </c>
      <c r="E73" s="72">
        <v>3693864</v>
      </c>
      <c r="F73" s="79">
        <v>1.8100000000000002E-2</v>
      </c>
      <c r="G73" s="72">
        <v>2.4249800000000001</v>
      </c>
      <c r="H73" s="73">
        <v>2.9100000000000001E-2</v>
      </c>
      <c r="I73" s="73">
        <f t="shared" si="1"/>
        <v>1.650622439974064E-7</v>
      </c>
      <c r="J73" s="73">
        <f>G73/'סכום נכסי הקרן'!$C$41</f>
        <v>2.0122527622514112E-8</v>
      </c>
    </row>
    <row r="74" spans="1:10">
      <c r="A74" s="69" t="s">
        <v>2479</v>
      </c>
      <c r="B74" s="54">
        <v>2162</v>
      </c>
      <c r="C74" s="70" t="s">
        <v>140</v>
      </c>
      <c r="D74" s="78">
        <v>38504</v>
      </c>
      <c r="E74" s="72">
        <v>895491</v>
      </c>
      <c r="F74" s="79">
        <v>0</v>
      </c>
      <c r="G74" s="72">
        <v>0</v>
      </c>
      <c r="H74" s="73">
        <v>5.7999999999999996E-3</v>
      </c>
      <c r="I74" s="73">
        <f t="shared" si="1"/>
        <v>0</v>
      </c>
      <c r="J74" s="73">
        <f>G74/'סכום נכסי הקרן'!$C$41</f>
        <v>0</v>
      </c>
    </row>
    <row r="75" spans="1:10">
      <c r="A75" s="69" t="s">
        <v>2480</v>
      </c>
      <c r="B75" s="54">
        <v>6645</v>
      </c>
      <c r="C75" s="70" t="s">
        <v>140</v>
      </c>
      <c r="D75" s="78">
        <v>43466</v>
      </c>
      <c r="E75" s="72">
        <v>8399593.9700000007</v>
      </c>
      <c r="F75" s="79">
        <v>159.67689999999999</v>
      </c>
      <c r="G75" s="72">
        <v>48646.090209999995</v>
      </c>
      <c r="H75" s="73">
        <v>0.1268</v>
      </c>
      <c r="I75" s="73">
        <f t="shared" si="1"/>
        <v>3.3112160973545602E-3</v>
      </c>
      <c r="J75" s="73">
        <f>G75/'סכום נכסי הקרן'!$C$41</f>
        <v>4.03666130845631E-4</v>
      </c>
    </row>
    <row r="76" spans="1:10">
      <c r="A76" s="69" t="s">
        <v>2481</v>
      </c>
      <c r="B76" s="54">
        <v>5094</v>
      </c>
      <c r="C76" s="70" t="s">
        <v>140</v>
      </c>
      <c r="D76" s="78">
        <v>39630</v>
      </c>
      <c r="E76" s="72">
        <v>4491636</v>
      </c>
      <c r="F76" s="79">
        <v>6.0240999999999998</v>
      </c>
      <c r="G76" s="72">
        <v>981.39598000000001</v>
      </c>
      <c r="H76" s="73">
        <v>3.0499999999999999E-2</v>
      </c>
      <c r="I76" s="73">
        <f t="shared" si="1"/>
        <v>6.6801137621272654E-5</v>
      </c>
      <c r="J76" s="73">
        <f>G76/'סכום נכסי הקרן'!$C$41</f>
        <v>8.143641480001611E-6</v>
      </c>
    </row>
    <row r="77" spans="1:10">
      <c r="A77" s="69" t="s">
        <v>2482</v>
      </c>
      <c r="B77" s="54">
        <v>5257</v>
      </c>
      <c r="C77" s="70" t="s">
        <v>140</v>
      </c>
      <c r="D77" s="78">
        <v>41883</v>
      </c>
      <c r="E77" s="72">
        <v>7787803.8499999996</v>
      </c>
      <c r="F77" s="79">
        <v>119.3913</v>
      </c>
      <c r="G77" s="72">
        <v>33723.701829999998</v>
      </c>
      <c r="H77" s="73">
        <v>2.5000000000000001E-2</v>
      </c>
      <c r="I77" s="73">
        <f t="shared" si="1"/>
        <v>2.295486931834176E-3</v>
      </c>
      <c r="J77" s="73">
        <f>G77/'סכום נכסי הקרן'!$C$41</f>
        <v>2.7983988387846688E-4</v>
      </c>
    </row>
    <row r="78" spans="1:10">
      <c r="A78" s="69" t="s">
        <v>2483</v>
      </c>
      <c r="B78" s="54">
        <v>7029</v>
      </c>
      <c r="C78" s="70" t="s">
        <v>141</v>
      </c>
      <c r="D78" s="78">
        <v>43739</v>
      </c>
      <c r="E78" s="72">
        <v>124361807.34999999</v>
      </c>
      <c r="F78" s="79">
        <v>107.327808</v>
      </c>
      <c r="G78" s="72">
        <v>133474.79186</v>
      </c>
      <c r="H78" s="73">
        <v>8.43E-2</v>
      </c>
      <c r="I78" s="73">
        <f t="shared" si="1"/>
        <v>9.0852908731199229E-3</v>
      </c>
      <c r="J78" s="73">
        <f>G78/'סכום נכסי הקרן'!$C$41</f>
        <v>1.1075762217058168E-3</v>
      </c>
    </row>
    <row r="79" spans="1:10">
      <c r="A79" s="69" t="s">
        <v>2484</v>
      </c>
      <c r="B79" s="54">
        <v>7076</v>
      </c>
      <c r="C79" s="70" t="s">
        <v>141</v>
      </c>
      <c r="D79" s="78">
        <v>44104</v>
      </c>
      <c r="E79" s="72">
        <v>80040434.000000015</v>
      </c>
      <c r="F79" s="79">
        <v>70.489953999999997</v>
      </c>
      <c r="G79" s="72">
        <v>56420.501909999999</v>
      </c>
      <c r="H79" s="73">
        <v>0.15510000000000002</v>
      </c>
      <c r="I79" s="73">
        <f t="shared" si="1"/>
        <v>3.8404006023656087E-3</v>
      </c>
      <c r="J79" s="73">
        <f>G79/'סכום נכסי הקרן'!$C$41</f>
        <v>4.6817833885643806E-4</v>
      </c>
    </row>
    <row r="80" spans="1:10">
      <c r="A80" s="69" t="s">
        <v>2485</v>
      </c>
      <c r="B80" s="54">
        <v>5221</v>
      </c>
      <c r="C80" s="70" t="s">
        <v>140</v>
      </c>
      <c r="D80" s="78">
        <v>41737</v>
      </c>
      <c r="E80" s="72">
        <v>1875000</v>
      </c>
      <c r="F80" s="79">
        <v>215.4169</v>
      </c>
      <c r="G80" s="72">
        <v>14649.69557</v>
      </c>
      <c r="H80" s="73">
        <v>2.64E-2</v>
      </c>
      <c r="I80" s="73">
        <f t="shared" si="1"/>
        <v>9.971676569138976E-4</v>
      </c>
      <c r="J80" s="73">
        <f>G80/'סכום נכסי הקרן'!$C$41</f>
        <v>1.2156343712886193E-4</v>
      </c>
    </row>
    <row r="81" spans="1:10">
      <c r="A81" s="69" t="s">
        <v>2486</v>
      </c>
      <c r="B81" s="54">
        <v>5261</v>
      </c>
      <c r="C81" s="70" t="s">
        <v>140</v>
      </c>
      <c r="D81" s="78">
        <v>42005</v>
      </c>
      <c r="E81" s="72">
        <v>2786173</v>
      </c>
      <c r="F81" s="79">
        <v>137.90960000000001</v>
      </c>
      <c r="G81" s="72">
        <v>13936.38494</v>
      </c>
      <c r="H81" s="73">
        <v>0.14000000000000001</v>
      </c>
      <c r="I81" s="73">
        <f t="shared" si="1"/>
        <v>9.4861440977165169E-4</v>
      </c>
      <c r="J81" s="73">
        <f>G81/'סכום נכסי הקרן'!$C$41</f>
        <v>1.1564437270127574E-4</v>
      </c>
    </row>
    <row r="82" spans="1:10">
      <c r="A82" s="127" t="s">
        <v>4666</v>
      </c>
      <c r="B82" s="126" t="s">
        <v>4666</v>
      </c>
      <c r="C82" s="126" t="s">
        <v>4666</v>
      </c>
      <c r="D82" s="126" t="s">
        <v>4666</v>
      </c>
      <c r="E82" s="126" t="s">
        <v>4666</v>
      </c>
      <c r="F82" s="126" t="s">
        <v>4666</v>
      </c>
      <c r="G82" s="126" t="s">
        <v>4666</v>
      </c>
      <c r="H82" s="126" t="s">
        <v>4666</v>
      </c>
      <c r="I82" s="126" t="s">
        <v>4666</v>
      </c>
      <c r="J82" s="126" t="s">
        <v>4666</v>
      </c>
    </row>
    <row r="83" spans="1:10">
      <c r="A83" s="63" t="s">
        <v>2487</v>
      </c>
      <c r="B83" s="125" t="s">
        <v>4666</v>
      </c>
      <c r="C83" s="125" t="s">
        <v>4666</v>
      </c>
      <c r="D83" s="125" t="s">
        <v>4666</v>
      </c>
      <c r="E83" s="125" t="s">
        <v>4666</v>
      </c>
      <c r="F83" s="125" t="s">
        <v>4666</v>
      </c>
      <c r="G83" s="66">
        <v>13316086.798196552</v>
      </c>
      <c r="H83" s="125" t="s">
        <v>4666</v>
      </c>
      <c r="I83" s="67">
        <f t="shared" ref="I83:I129" si="2">IFERROR(G83/$G$9,0)</f>
        <v>0.90639228701868113</v>
      </c>
      <c r="J83" s="67">
        <f>G83/'סכום נכסי הקרן'!$C$41</f>
        <v>0.11049712757239467</v>
      </c>
    </row>
    <row r="84" spans="1:10">
      <c r="A84" s="68" t="s">
        <v>191</v>
      </c>
      <c r="B84" s="125" t="s">
        <v>4666</v>
      </c>
      <c r="C84" s="125" t="s">
        <v>4666</v>
      </c>
      <c r="D84" s="125" t="s">
        <v>4666</v>
      </c>
      <c r="E84" s="125" t="s">
        <v>4666</v>
      </c>
      <c r="F84" s="125" t="s">
        <v>4666</v>
      </c>
      <c r="G84" s="66">
        <v>450329.28176588297</v>
      </c>
      <c r="H84" s="125" t="s">
        <v>4666</v>
      </c>
      <c r="I84" s="67">
        <f t="shared" si="2"/>
        <v>3.0652773130507033E-2</v>
      </c>
      <c r="J84" s="67">
        <f>G84/'סכום נכסי הקרן'!$C$41</f>
        <v>3.7368404735548008E-3</v>
      </c>
    </row>
    <row r="85" spans="1:10">
      <c r="A85" s="69" t="s">
        <v>2488</v>
      </c>
      <c r="B85" s="54">
        <v>8888</v>
      </c>
      <c r="C85" s="70" t="s">
        <v>140</v>
      </c>
      <c r="D85" s="78">
        <v>44476</v>
      </c>
      <c r="E85" s="72">
        <v>951154.81070000003</v>
      </c>
      <c r="F85" s="79">
        <v>89.915700000000001</v>
      </c>
      <c r="G85" s="72">
        <v>3101.9464254750001</v>
      </c>
      <c r="H85" s="73">
        <v>9.1200000000000003E-2</v>
      </c>
      <c r="I85" s="73">
        <f t="shared" si="2"/>
        <v>2.1114163322940273E-4</v>
      </c>
      <c r="J85" s="73">
        <f>G85/'סכום נכסי הקרן'!$C$41</f>
        <v>2.5740007187762207E-5</v>
      </c>
    </row>
    <row r="86" spans="1:10">
      <c r="A86" s="69" t="s">
        <v>2489</v>
      </c>
      <c r="B86" s="54">
        <v>84032</v>
      </c>
      <c r="C86" s="70" t="s">
        <v>140</v>
      </c>
      <c r="D86" s="78">
        <v>44314</v>
      </c>
      <c r="E86" s="72">
        <v>4496670.63</v>
      </c>
      <c r="F86" s="79">
        <v>100</v>
      </c>
      <c r="G86" s="72">
        <v>16309.42439</v>
      </c>
      <c r="H86" s="73">
        <v>2.8E-3</v>
      </c>
      <c r="I86" s="73">
        <f t="shared" si="2"/>
        <v>1.1101411921415562E-3</v>
      </c>
      <c r="J86" s="73">
        <f>G86/'סכום נכסי הקרן'!$C$41</f>
        <v>1.3533589670639774E-4</v>
      </c>
    </row>
    <row r="87" spans="1:10">
      <c r="A87" s="69" t="s">
        <v>2490</v>
      </c>
      <c r="B87" s="54">
        <v>84034</v>
      </c>
      <c r="C87" s="70" t="s">
        <v>140</v>
      </c>
      <c r="D87" s="78">
        <v>44314</v>
      </c>
      <c r="E87" s="72">
        <v>2587516.15</v>
      </c>
      <c r="F87" s="79">
        <v>100</v>
      </c>
      <c r="G87" s="72">
        <v>9384.9210900000016</v>
      </c>
      <c r="H87" s="73">
        <v>1.9000000000000002E-3</v>
      </c>
      <c r="I87" s="73">
        <f t="shared" si="2"/>
        <v>6.3880779835461963E-4</v>
      </c>
      <c r="J87" s="73">
        <f>G87/'סכום נכסי הקרן'!$C$41</f>
        <v>7.7876243873615568E-5</v>
      </c>
    </row>
    <row r="88" spans="1:10">
      <c r="A88" s="69" t="s">
        <v>2491</v>
      </c>
      <c r="B88" s="54">
        <v>9239</v>
      </c>
      <c r="C88" s="70" t="s">
        <v>140</v>
      </c>
      <c r="D88" s="78">
        <v>44742</v>
      </c>
      <c r="E88" s="72">
        <v>2152586.1120189996</v>
      </c>
      <c r="F88" s="79">
        <v>106.13509999999999</v>
      </c>
      <c r="G88" s="72">
        <v>8286.4234601139997</v>
      </c>
      <c r="H88" s="73">
        <v>9.0000000000000011E-3</v>
      </c>
      <c r="I88" s="73">
        <f t="shared" si="2"/>
        <v>5.6403584814685879E-4</v>
      </c>
      <c r="J88" s="73">
        <f>G88/'סכום נכסי הקרן'!$C$41</f>
        <v>6.8760890798271707E-5</v>
      </c>
    </row>
    <row r="89" spans="1:10">
      <c r="A89" s="69" t="s">
        <v>2492</v>
      </c>
      <c r="B89" s="54">
        <v>97211</v>
      </c>
      <c r="C89" s="70" t="s">
        <v>140</v>
      </c>
      <c r="D89" s="78">
        <v>45166</v>
      </c>
      <c r="E89" s="72">
        <v>1492957.26</v>
      </c>
      <c r="F89" s="79">
        <v>100</v>
      </c>
      <c r="G89" s="72">
        <v>5414.9560199999996</v>
      </c>
      <c r="H89" s="73">
        <v>1.3199999999999998E-2</v>
      </c>
      <c r="I89" s="73">
        <f t="shared" si="2"/>
        <v>3.6858233544543234E-4</v>
      </c>
      <c r="J89" s="73">
        <f>G89/'סכום נכסי הקרן'!$C$41</f>
        <v>4.4933402373276921E-5</v>
      </c>
    </row>
    <row r="90" spans="1:10">
      <c r="A90" s="69" t="s">
        <v>2493</v>
      </c>
      <c r="B90" s="54">
        <v>9616</v>
      </c>
      <c r="C90" s="70" t="s">
        <v>140</v>
      </c>
      <c r="D90" s="78">
        <v>45093</v>
      </c>
      <c r="E90" s="72">
        <v>471763.70052100002</v>
      </c>
      <c r="F90" s="79">
        <v>98.447900000000004</v>
      </c>
      <c r="G90" s="72">
        <v>1684.5291496780001</v>
      </c>
      <c r="H90" s="73">
        <v>9.0700000000000003E-2</v>
      </c>
      <c r="I90" s="73">
        <f t="shared" si="2"/>
        <v>1.1466163082783923E-4</v>
      </c>
      <c r="J90" s="73">
        <f>G90/'סכום נכסי הקרן'!$C$41</f>
        <v>1.3978253158923275E-5</v>
      </c>
    </row>
    <row r="91" spans="1:10">
      <c r="A91" s="69" t="s">
        <v>2494</v>
      </c>
      <c r="B91" s="54">
        <v>8287</v>
      </c>
      <c r="C91" s="70" t="s">
        <v>140</v>
      </c>
      <c r="D91" s="78">
        <v>43800</v>
      </c>
      <c r="E91" s="72">
        <v>6098199.8899999997</v>
      </c>
      <c r="F91" s="79">
        <v>123.3766</v>
      </c>
      <c r="G91" s="72">
        <v>27288.647359999999</v>
      </c>
      <c r="H91" s="73">
        <v>4.5600000000000002E-2</v>
      </c>
      <c r="I91" s="73">
        <f t="shared" si="2"/>
        <v>1.8574690797018942E-3</v>
      </c>
      <c r="J91" s="73">
        <f>G91/'סכום נכסי הקרן'!$C$41</f>
        <v>2.2644168623355525E-4</v>
      </c>
    </row>
    <row r="92" spans="1:10">
      <c r="A92" s="69" t="s">
        <v>2495</v>
      </c>
      <c r="B92" s="54">
        <v>1181106</v>
      </c>
      <c r="C92" s="70" t="s">
        <v>140</v>
      </c>
      <c r="D92" s="78">
        <v>44287</v>
      </c>
      <c r="E92" s="72">
        <v>8778684.6899999995</v>
      </c>
      <c r="F92" s="79">
        <v>107.2026</v>
      </c>
      <c r="G92" s="72">
        <v>34133.618010000006</v>
      </c>
      <c r="H92" s="73">
        <v>4.5799999999999993E-2</v>
      </c>
      <c r="I92" s="73">
        <f t="shared" si="2"/>
        <v>2.3233888875293348E-3</v>
      </c>
      <c r="J92" s="73">
        <f>G92/'סכום נכסי הקרן'!$C$41</f>
        <v>2.8324137570725133E-4</v>
      </c>
    </row>
    <row r="93" spans="1:10">
      <c r="A93" s="69" t="s">
        <v>2496</v>
      </c>
      <c r="B93" s="54">
        <v>7046</v>
      </c>
      <c r="C93" s="70" t="s">
        <v>140</v>
      </c>
      <c r="D93" s="78">
        <v>43795</v>
      </c>
      <c r="E93" s="72">
        <v>26908412.119999994</v>
      </c>
      <c r="F93" s="79">
        <v>146.4255</v>
      </c>
      <c r="G93" s="72">
        <v>142906.61812</v>
      </c>
      <c r="H93" s="73">
        <v>2.8E-3</v>
      </c>
      <c r="I93" s="73">
        <f t="shared" si="2"/>
        <v>9.7272913875444816E-3</v>
      </c>
      <c r="J93" s="73">
        <f>G93/'סכום נכסי הקרן'!$C$41</f>
        <v>1.1858416855230871E-3</v>
      </c>
    </row>
    <row r="94" spans="1:10">
      <c r="A94" s="69" t="s">
        <v>2497</v>
      </c>
      <c r="B94" s="54">
        <v>8315</v>
      </c>
      <c r="C94" s="70" t="s">
        <v>140</v>
      </c>
      <c r="D94" s="78">
        <v>44337</v>
      </c>
      <c r="E94" s="72">
        <v>31023841.870000001</v>
      </c>
      <c r="F94" s="79">
        <v>95.038200000000003</v>
      </c>
      <c r="G94" s="72">
        <v>106940.28466999999</v>
      </c>
      <c r="H94" s="73">
        <v>2.4000000000000002E-3</v>
      </c>
      <c r="I94" s="73">
        <f t="shared" si="2"/>
        <v>7.2791542038910164E-3</v>
      </c>
      <c r="J94" s="73">
        <f>G94/'סכום נכסי הקרן'!$C$41</f>
        <v>8.8739240415656919E-4</v>
      </c>
    </row>
    <row r="95" spans="1:10">
      <c r="A95" s="69" t="s">
        <v>2498</v>
      </c>
      <c r="B95" s="54">
        <v>8338</v>
      </c>
      <c r="C95" s="70" t="s">
        <v>140</v>
      </c>
      <c r="D95" s="78">
        <v>44561</v>
      </c>
      <c r="E95" s="72">
        <v>1493543.7685150001</v>
      </c>
      <c r="F95" s="79">
        <v>80.141499999999994</v>
      </c>
      <c r="G95" s="72">
        <v>4341.3317637669998</v>
      </c>
      <c r="H95" s="73">
        <v>6.0999999999999999E-2</v>
      </c>
      <c r="I95" s="73">
        <f t="shared" si="2"/>
        <v>2.9550345275614613E-4</v>
      </c>
      <c r="J95" s="73">
        <f>G95/'סכום נכסי הקרן'!$C$41</f>
        <v>3.602444899953788E-5</v>
      </c>
    </row>
    <row r="96" spans="1:10">
      <c r="A96" s="69" t="s">
        <v>2499</v>
      </c>
      <c r="B96" s="54">
        <v>84031</v>
      </c>
      <c r="C96" s="70" t="s">
        <v>140</v>
      </c>
      <c r="D96" s="78">
        <v>44314</v>
      </c>
      <c r="E96" s="72">
        <v>2706318.55</v>
      </c>
      <c r="F96" s="79">
        <v>100</v>
      </c>
      <c r="G96" s="72">
        <v>9815.8173599999991</v>
      </c>
      <c r="H96" s="73">
        <v>2.3999999999999998E-3</v>
      </c>
      <c r="I96" s="73">
        <f t="shared" si="2"/>
        <v>6.681378156150968E-4</v>
      </c>
      <c r="J96" s="73">
        <f>G96/'סכום נכסי הקרן'!$C$41</f>
        <v>8.1451828866280763E-5</v>
      </c>
    </row>
    <row r="97" spans="1:10">
      <c r="A97" s="69" t="s">
        <v>2500</v>
      </c>
      <c r="B97" s="54">
        <v>84033</v>
      </c>
      <c r="C97" s="70" t="s">
        <v>140</v>
      </c>
      <c r="D97" s="78">
        <v>44314</v>
      </c>
      <c r="E97" s="72">
        <v>2651372.459999999</v>
      </c>
      <c r="F97" s="79">
        <v>100</v>
      </c>
      <c r="G97" s="72">
        <v>9616.5278500000022</v>
      </c>
      <c r="H97" s="73">
        <v>1.1000000000000001E-3</v>
      </c>
      <c r="I97" s="73">
        <f t="shared" si="2"/>
        <v>6.5457268364462981E-4</v>
      </c>
      <c r="J97" s="73">
        <f>G97/'סכום נכסי הקרן'!$C$41</f>
        <v>7.9798120930606143E-5</v>
      </c>
    </row>
    <row r="98" spans="1:10">
      <c r="A98" s="69" t="s">
        <v>2501</v>
      </c>
      <c r="B98" s="54">
        <v>84036</v>
      </c>
      <c r="C98" s="70" t="s">
        <v>140</v>
      </c>
      <c r="D98" s="78">
        <v>44314</v>
      </c>
      <c r="E98" s="72">
        <v>4046706.5600000005</v>
      </c>
      <c r="F98" s="79">
        <v>100</v>
      </c>
      <c r="G98" s="72">
        <v>14677.404710000001</v>
      </c>
      <c r="H98" s="73">
        <v>3.1999999999999997E-3</v>
      </c>
      <c r="I98" s="73">
        <f t="shared" si="2"/>
        <v>9.9905374786212744E-4</v>
      </c>
      <c r="J98" s="73">
        <f>G98/'סכום נכסי הקרן'!$C$41</f>
        <v>1.2179336807057944E-4</v>
      </c>
    </row>
    <row r="99" spans="1:10">
      <c r="A99" s="69" t="s">
        <v>2502</v>
      </c>
      <c r="B99" s="54">
        <v>4024</v>
      </c>
      <c r="C99" s="70" t="s">
        <v>142</v>
      </c>
      <c r="D99" s="78">
        <v>39223</v>
      </c>
      <c r="E99" s="72">
        <v>400683.15</v>
      </c>
      <c r="F99" s="79">
        <v>5.5269000000000004</v>
      </c>
      <c r="G99" s="72">
        <v>88.83832000000001</v>
      </c>
      <c r="H99" s="73">
        <v>7.6E-3</v>
      </c>
      <c r="I99" s="73">
        <f t="shared" si="2"/>
        <v>6.0469993369675912E-6</v>
      </c>
      <c r="J99" s="73">
        <f>G99/'סכום נכסי הקרן'!$C$41</f>
        <v>7.3718197599062595E-7</v>
      </c>
    </row>
    <row r="100" spans="1:10">
      <c r="A100" s="69" t="s">
        <v>2503</v>
      </c>
      <c r="B100" s="54">
        <v>84035</v>
      </c>
      <c r="C100" s="70" t="s">
        <v>140</v>
      </c>
      <c r="D100" s="78">
        <v>44314</v>
      </c>
      <c r="E100" s="72">
        <v>1124167.6700000002</v>
      </c>
      <c r="F100" s="79">
        <v>100</v>
      </c>
      <c r="G100" s="72">
        <v>4077.3560800000005</v>
      </c>
      <c r="H100" s="73">
        <v>1.9000000000000002E-3</v>
      </c>
      <c r="I100" s="73">
        <f t="shared" si="2"/>
        <v>2.7753529684420843E-4</v>
      </c>
      <c r="J100" s="73">
        <f>G100/'סכום נכסי הקרן'!$C$41</f>
        <v>3.383397403138412E-5</v>
      </c>
    </row>
    <row r="101" spans="1:10">
      <c r="A101" s="69" t="s">
        <v>2504</v>
      </c>
      <c r="B101" s="54">
        <v>8316</v>
      </c>
      <c r="C101" s="70" t="s">
        <v>140</v>
      </c>
      <c r="D101" s="78">
        <v>44378</v>
      </c>
      <c r="E101" s="72">
        <v>15270507.770000003</v>
      </c>
      <c r="F101" s="79">
        <v>94.356899999999996</v>
      </c>
      <c r="G101" s="72">
        <v>52260.636859999999</v>
      </c>
      <c r="H101" s="73">
        <v>7.3599999999999999E-2</v>
      </c>
      <c r="I101" s="73">
        <f t="shared" si="2"/>
        <v>3.5572491290011342E-3</v>
      </c>
      <c r="J101" s="73">
        <f>G101/'סכום נכסי הקרן'!$C$41</f>
        <v>4.3365970390911641E-4</v>
      </c>
    </row>
    <row r="102" spans="1:10">
      <c r="A102" s="127" t="s">
        <v>4666</v>
      </c>
      <c r="B102" s="126" t="s">
        <v>4666</v>
      </c>
      <c r="C102" s="126" t="s">
        <v>4666</v>
      </c>
      <c r="D102" s="126" t="s">
        <v>4666</v>
      </c>
      <c r="E102" s="126" t="s">
        <v>4666</v>
      </c>
      <c r="F102" s="126" t="s">
        <v>4666</v>
      </c>
      <c r="G102" s="126" t="s">
        <v>4666</v>
      </c>
      <c r="H102" s="126" t="s">
        <v>4666</v>
      </c>
      <c r="I102" s="126" t="s">
        <v>4666</v>
      </c>
      <c r="J102" s="126" t="s">
        <v>4666</v>
      </c>
    </row>
    <row r="103" spans="1:10">
      <c r="A103" s="68" t="s">
        <v>2505</v>
      </c>
      <c r="B103" s="126" t="s">
        <v>4666</v>
      </c>
      <c r="C103" s="126" t="s">
        <v>4666</v>
      </c>
      <c r="D103" s="126" t="s">
        <v>4666</v>
      </c>
      <c r="E103" s="126" t="s">
        <v>4666</v>
      </c>
      <c r="F103" s="126" t="s">
        <v>4666</v>
      </c>
      <c r="G103" s="72">
        <v>36220.984415468003</v>
      </c>
      <c r="H103" s="126" t="s">
        <v>4666</v>
      </c>
      <c r="I103" s="73">
        <f t="shared" si="2"/>
        <v>2.4654706296184849E-3</v>
      </c>
      <c r="J103" s="73">
        <f>G103/'סכום נכסי הקרן'!$C$41</f>
        <v>3.0056237965463964E-4</v>
      </c>
    </row>
    <row r="104" spans="1:10">
      <c r="A104" s="69" t="s">
        <v>2506</v>
      </c>
      <c r="B104" s="54" t="s">
        <v>2507</v>
      </c>
      <c r="C104" s="70" t="s">
        <v>143</v>
      </c>
      <c r="D104" s="78">
        <v>42268</v>
      </c>
      <c r="E104" s="72">
        <v>6925.02</v>
      </c>
      <c r="F104" s="79">
        <v>14304.32</v>
      </c>
      <c r="G104" s="72">
        <v>4577.3560099999995</v>
      </c>
      <c r="H104" s="73">
        <v>1.2440831176401776E-2</v>
      </c>
      <c r="I104" s="73">
        <f t="shared" si="2"/>
        <v>3.1156902514066693E-4</v>
      </c>
      <c r="J104" s="73">
        <f>G104/'סכום נכסי הקרן'!$C$41</f>
        <v>3.798298243668235E-5</v>
      </c>
    </row>
    <row r="105" spans="1:10">
      <c r="A105" s="69" t="s">
        <v>2508</v>
      </c>
      <c r="B105" s="54" t="s">
        <v>2509</v>
      </c>
      <c r="C105" s="70" t="s">
        <v>140</v>
      </c>
      <c r="D105" s="78">
        <v>44616</v>
      </c>
      <c r="E105" s="72">
        <v>4805.2185719999998</v>
      </c>
      <c r="F105" s="79">
        <v>100927.1</v>
      </c>
      <c r="G105" s="72">
        <v>17590.107639910995</v>
      </c>
      <c r="H105" s="73">
        <v>6.2376268226634734E-3</v>
      </c>
      <c r="I105" s="73">
        <f t="shared" si="2"/>
        <v>1.1973140558683498E-3</v>
      </c>
      <c r="J105" s="73">
        <f>G105/'סכום נכסי הקרן'!$C$41</f>
        <v>1.4596302933100706E-4</v>
      </c>
    </row>
    <row r="106" spans="1:10">
      <c r="A106" s="69" t="s">
        <v>2510</v>
      </c>
      <c r="B106" s="54">
        <v>9628</v>
      </c>
      <c r="C106" s="70" t="s">
        <v>140</v>
      </c>
      <c r="D106" s="78">
        <v>45103</v>
      </c>
      <c r="E106" s="72">
        <v>1622.113652</v>
      </c>
      <c r="F106" s="79">
        <v>130547.18</v>
      </c>
      <c r="G106" s="72">
        <v>7680.6167210000003</v>
      </c>
      <c r="H106" s="73">
        <v>5.2169295257089444E-2</v>
      </c>
      <c r="I106" s="73">
        <f t="shared" si="2"/>
        <v>5.2280011845551777E-4</v>
      </c>
      <c r="J106" s="73">
        <f>G106/'סכום נכסי הקרן'!$C$41</f>
        <v>6.3733895589351778E-5</v>
      </c>
    </row>
    <row r="107" spans="1:10">
      <c r="A107" s="69" t="s">
        <v>2511</v>
      </c>
      <c r="B107" s="54">
        <v>9768</v>
      </c>
      <c r="C107" s="70" t="s">
        <v>140</v>
      </c>
      <c r="D107" s="78">
        <v>45103</v>
      </c>
      <c r="E107" s="72">
        <v>1344.7404180000001</v>
      </c>
      <c r="F107" s="79">
        <v>130662.52</v>
      </c>
      <c r="G107" s="72">
        <v>6372.9040445570017</v>
      </c>
      <c r="H107" s="73">
        <v>4.328687719002685E-2</v>
      </c>
      <c r="I107" s="73">
        <f t="shared" si="2"/>
        <v>4.337874301539501E-4</v>
      </c>
      <c r="J107" s="73">
        <f>G107/'סכום נכסי הקרן'!$C$41</f>
        <v>5.2882472297598403E-5</v>
      </c>
    </row>
    <row r="108" spans="1:10">
      <c r="A108" s="127" t="s">
        <v>4666</v>
      </c>
      <c r="B108" s="126" t="s">
        <v>4666</v>
      </c>
      <c r="C108" s="126" t="s">
        <v>4666</v>
      </c>
      <c r="D108" s="126" t="s">
        <v>4666</v>
      </c>
      <c r="E108" s="126" t="s">
        <v>4666</v>
      </c>
      <c r="F108" s="126" t="s">
        <v>4666</v>
      </c>
      <c r="G108" s="126" t="s">
        <v>4666</v>
      </c>
      <c r="H108" s="126" t="s">
        <v>4666</v>
      </c>
      <c r="I108" s="126" t="s">
        <v>4666</v>
      </c>
      <c r="J108" s="126" t="s">
        <v>4666</v>
      </c>
    </row>
    <row r="109" spans="1:10">
      <c r="A109" s="68" t="s">
        <v>195</v>
      </c>
      <c r="B109" s="125" t="s">
        <v>4666</v>
      </c>
      <c r="C109" s="125" t="s">
        <v>4666</v>
      </c>
      <c r="D109" s="125" t="s">
        <v>4666</v>
      </c>
      <c r="E109" s="125" t="s">
        <v>4666</v>
      </c>
      <c r="F109" s="125" t="s">
        <v>4666</v>
      </c>
      <c r="G109" s="66">
        <v>804032.31102999998</v>
      </c>
      <c r="H109" s="125" t="s">
        <v>4666</v>
      </c>
      <c r="I109" s="67">
        <f t="shared" si="2"/>
        <v>5.4728442092319279E-2</v>
      </c>
      <c r="J109" s="67">
        <f>G109/'סכום נכסי הקרן'!$C$41</f>
        <v>6.6718745672521146E-3</v>
      </c>
    </row>
    <row r="110" spans="1:10">
      <c r="A110" s="69" t="s">
        <v>2512</v>
      </c>
      <c r="B110" s="54">
        <v>5264</v>
      </c>
      <c r="C110" s="70" t="s">
        <v>140</v>
      </c>
      <c r="D110" s="78">
        <v>42095</v>
      </c>
      <c r="E110" s="72">
        <v>18714231.300000001</v>
      </c>
      <c r="F110" s="79">
        <v>65.752700000000004</v>
      </c>
      <c r="G110" s="72">
        <v>44630.642530000005</v>
      </c>
      <c r="H110" s="73">
        <v>1E-3</v>
      </c>
      <c r="I110" s="73">
        <f t="shared" si="2"/>
        <v>3.0378947484300421E-3</v>
      </c>
      <c r="J110" s="73">
        <f>G110/'סכום נכסי הקרן'!$C$41</f>
        <v>3.7034587383008447E-4</v>
      </c>
    </row>
    <row r="111" spans="1:10">
      <c r="A111" s="69" t="s">
        <v>2513</v>
      </c>
      <c r="B111" s="54">
        <v>7064</v>
      </c>
      <c r="C111" s="70" t="s">
        <v>140</v>
      </c>
      <c r="D111" s="78">
        <v>43466</v>
      </c>
      <c r="E111" s="72">
        <v>25345403.300000004</v>
      </c>
      <c r="F111" s="79">
        <v>113.7073</v>
      </c>
      <c r="G111" s="72">
        <v>104528.59403000001</v>
      </c>
      <c r="H111" s="73">
        <v>1E-3</v>
      </c>
      <c r="I111" s="73">
        <f t="shared" si="2"/>
        <v>7.1149965329551992E-3</v>
      </c>
      <c r="J111" s="73">
        <f>G111/'סכום נכסי הקרן'!$C$41</f>
        <v>8.6738015188217584E-4</v>
      </c>
    </row>
    <row r="112" spans="1:10">
      <c r="A112" s="69" t="s">
        <v>2514</v>
      </c>
      <c r="B112" s="54">
        <v>7031</v>
      </c>
      <c r="C112" s="70" t="s">
        <v>140</v>
      </c>
      <c r="D112" s="78">
        <v>43090</v>
      </c>
      <c r="E112" s="72">
        <v>31209750.75</v>
      </c>
      <c r="F112" s="79">
        <v>113.4705</v>
      </c>
      <c r="G112" s="72">
        <v>128446.071</v>
      </c>
      <c r="H112" s="73">
        <v>2E-3</v>
      </c>
      <c r="I112" s="73">
        <f t="shared" si="2"/>
        <v>8.7429985863430558E-3</v>
      </c>
      <c r="J112" s="73">
        <f>G112/'סכום נכסי הקרן'!$C$41</f>
        <v>1.0658478056317614E-3</v>
      </c>
    </row>
    <row r="113" spans="1:10">
      <c r="A113" s="69" t="s">
        <v>2515</v>
      </c>
      <c r="B113" s="54">
        <v>5274</v>
      </c>
      <c r="C113" s="70" t="s">
        <v>140</v>
      </c>
      <c r="D113" s="78">
        <v>42460</v>
      </c>
      <c r="E113" s="72">
        <v>19380140.550000001</v>
      </c>
      <c r="F113" s="79">
        <v>55.3568</v>
      </c>
      <c r="G113" s="72">
        <v>38911.274400000002</v>
      </c>
      <c r="H113" s="73">
        <v>1.9E-3</v>
      </c>
      <c r="I113" s="73">
        <f t="shared" si="2"/>
        <v>2.6485918519999476E-3</v>
      </c>
      <c r="J113" s="73">
        <f>G113/'סכום נכסי הקרן'!$C$41</f>
        <v>3.2288645429703596E-4</v>
      </c>
    </row>
    <row r="114" spans="1:10">
      <c r="A114" s="69" t="s">
        <v>2516</v>
      </c>
      <c r="B114" s="54">
        <v>5344</v>
      </c>
      <c r="C114" s="70" t="s">
        <v>140</v>
      </c>
      <c r="D114" s="78">
        <v>43431</v>
      </c>
      <c r="E114" s="72">
        <v>24432700.020000003</v>
      </c>
      <c r="F114" s="79">
        <v>77.903300000000002</v>
      </c>
      <c r="G114" s="72">
        <v>69035.881229999984</v>
      </c>
      <c r="H114" s="73">
        <v>1.78E-2</v>
      </c>
      <c r="I114" s="73">
        <f t="shared" si="2"/>
        <v>4.6990975068504585E-3</v>
      </c>
      <c r="J114" s="73">
        <f>G114/'סכום נכסי הקרן'!$C$41</f>
        <v>5.7286098318141932E-4</v>
      </c>
    </row>
    <row r="115" spans="1:10">
      <c r="A115" s="69" t="s">
        <v>2517</v>
      </c>
      <c r="B115" s="54">
        <v>5079</v>
      </c>
      <c r="C115" s="70" t="s">
        <v>142</v>
      </c>
      <c r="D115" s="78">
        <v>38838</v>
      </c>
      <c r="E115" s="72">
        <v>9100000</v>
      </c>
      <c r="F115" s="79">
        <v>12.6997</v>
      </c>
      <c r="G115" s="72">
        <v>4636.0965999999999</v>
      </c>
      <c r="H115" s="73">
        <v>5.0200000000000002E-2</v>
      </c>
      <c r="I115" s="73">
        <f t="shared" si="2"/>
        <v>3.1556734826049954E-4</v>
      </c>
      <c r="J115" s="73">
        <f>G115/'סכום נכסי הקרן'!$C$41</f>
        <v>3.8470412908206978E-5</v>
      </c>
    </row>
    <row r="116" spans="1:10">
      <c r="A116" s="69" t="s">
        <v>2518</v>
      </c>
      <c r="B116" s="54">
        <v>7989</v>
      </c>
      <c r="C116" s="70" t="s">
        <v>140</v>
      </c>
      <c r="D116" s="78">
        <v>43830</v>
      </c>
      <c r="E116" s="72">
        <v>18366317.98</v>
      </c>
      <c r="F116" s="79">
        <v>126.8155</v>
      </c>
      <c r="G116" s="72">
        <v>84477.682809999984</v>
      </c>
      <c r="H116" s="73">
        <v>2.2800000000000001E-2</v>
      </c>
      <c r="I116" s="73">
        <f t="shared" si="2"/>
        <v>5.7501818127653507E-3</v>
      </c>
      <c r="J116" s="73">
        <f>G116/'סכום נכסי הקרן'!$C$41</f>
        <v>7.0099733021724317E-4</v>
      </c>
    </row>
    <row r="117" spans="1:10">
      <c r="A117" s="69" t="s">
        <v>2519</v>
      </c>
      <c r="B117" s="54">
        <v>8404</v>
      </c>
      <c r="C117" s="70" t="s">
        <v>140</v>
      </c>
      <c r="D117" s="78">
        <v>44469</v>
      </c>
      <c r="E117" s="72">
        <v>23610762.010000002</v>
      </c>
      <c r="F117" s="79">
        <v>109.3446</v>
      </c>
      <c r="G117" s="72">
        <v>93638.597319999986</v>
      </c>
      <c r="H117" s="73">
        <v>6.0699999999999997E-2</v>
      </c>
      <c r="I117" s="73">
        <f t="shared" si="2"/>
        <v>6.3737420508246344E-3</v>
      </c>
      <c r="J117" s="73">
        <f>G117/'סכום נכסי הקרן'!$C$41</f>
        <v>7.7701476346410099E-4</v>
      </c>
    </row>
    <row r="118" spans="1:10">
      <c r="A118" s="69" t="s">
        <v>2520</v>
      </c>
      <c r="B118" s="54">
        <v>9526</v>
      </c>
      <c r="C118" s="70" t="s">
        <v>140</v>
      </c>
      <c r="D118" s="78">
        <v>44645</v>
      </c>
      <c r="E118" s="72">
        <v>2737911.28</v>
      </c>
      <c r="F118" s="79">
        <v>86.201099999999997</v>
      </c>
      <c r="G118" s="72">
        <v>8560.1176599999999</v>
      </c>
      <c r="H118" s="73">
        <v>5.5999999999999999E-3</v>
      </c>
      <c r="I118" s="73">
        <f t="shared" si="2"/>
        <v>5.8266551882548616E-4</v>
      </c>
      <c r="J118" s="73">
        <f>G118/'סכום נכסי הקרן'!$C$41</f>
        <v>7.1032010187845203E-5</v>
      </c>
    </row>
    <row r="119" spans="1:10">
      <c r="A119" s="69" t="s">
        <v>2521</v>
      </c>
      <c r="B119" s="54">
        <v>5048</v>
      </c>
      <c r="C119" s="70" t="s">
        <v>142</v>
      </c>
      <c r="D119" s="78">
        <v>37895</v>
      </c>
      <c r="E119" s="72">
        <v>4692574</v>
      </c>
      <c r="F119" s="79">
        <v>1E-4</v>
      </c>
      <c r="G119" s="72">
        <v>1.881E-2</v>
      </c>
      <c r="H119" s="73">
        <v>2.58E-2</v>
      </c>
      <c r="I119" s="73">
        <f t="shared" si="2"/>
        <v>1.280349037761637E-9</v>
      </c>
      <c r="J119" s="73">
        <f>G119/'סכום נכסי הקרן'!$C$41</f>
        <v>1.5608571805932027E-10</v>
      </c>
    </row>
    <row r="120" spans="1:10">
      <c r="A120" s="69" t="s">
        <v>2522</v>
      </c>
      <c r="B120" s="54">
        <v>9489</v>
      </c>
      <c r="C120" s="70" t="s">
        <v>140</v>
      </c>
      <c r="D120" s="78">
        <v>44665</v>
      </c>
      <c r="E120" s="72">
        <v>8959146.9899999984</v>
      </c>
      <c r="F120" s="79">
        <v>104.8327</v>
      </c>
      <c r="G120" s="72">
        <v>34065.203649999989</v>
      </c>
      <c r="H120" s="73">
        <v>1.5900000000000001E-2</v>
      </c>
      <c r="I120" s="73">
        <f t="shared" si="2"/>
        <v>2.3187320953977505E-3</v>
      </c>
      <c r="J120" s="73">
        <f>G120/'סכום נכסי הקרן'!$C$41</f>
        <v>2.8267367211840644E-4</v>
      </c>
    </row>
    <row r="121" spans="1:10">
      <c r="A121" s="69" t="s">
        <v>2523</v>
      </c>
      <c r="B121" s="54">
        <v>9783</v>
      </c>
      <c r="C121" s="70" t="s">
        <v>142</v>
      </c>
      <c r="D121" s="78">
        <v>44643</v>
      </c>
      <c r="E121" s="72">
        <v>11811199.08</v>
      </c>
      <c r="F121" s="79">
        <v>108.5446</v>
      </c>
      <c r="G121" s="72">
        <v>51430.392049999995</v>
      </c>
      <c r="H121" s="73">
        <v>5.4400000000000004E-2</v>
      </c>
      <c r="I121" s="73">
        <f t="shared" si="2"/>
        <v>3.5007364685231915E-3</v>
      </c>
      <c r="J121" s="73">
        <f>G121/'סכום נכסי הקרן'!$C$41</f>
        <v>4.2677031755431182E-4</v>
      </c>
    </row>
    <row r="122" spans="1:10">
      <c r="A122" s="69" t="s">
        <v>2524</v>
      </c>
      <c r="B122" s="54">
        <v>5343</v>
      </c>
      <c r="C122" s="70" t="s">
        <v>140</v>
      </c>
      <c r="D122" s="78">
        <v>43382</v>
      </c>
      <c r="E122" s="72">
        <v>7449306.0700000012</v>
      </c>
      <c r="F122" s="79">
        <v>171.4846</v>
      </c>
      <c r="G122" s="72">
        <v>46332.794900000001</v>
      </c>
      <c r="H122" s="73">
        <v>5.8199999999999995E-2</v>
      </c>
      <c r="I122" s="73">
        <f t="shared" si="2"/>
        <v>3.1537559472101157E-3</v>
      </c>
      <c r="J122" s="73">
        <f>G122/'סכום נכסי הקרן'!$C$41</f>
        <v>3.8447036478796978E-4</v>
      </c>
    </row>
    <row r="123" spans="1:10">
      <c r="A123" s="69" t="s">
        <v>2525</v>
      </c>
      <c r="B123" s="54">
        <v>5299</v>
      </c>
      <c r="C123" s="70" t="s">
        <v>140</v>
      </c>
      <c r="D123" s="78">
        <v>42831</v>
      </c>
      <c r="E123" s="72">
        <v>19277207.080000006</v>
      </c>
      <c r="F123" s="79">
        <v>136.0231</v>
      </c>
      <c r="G123" s="72">
        <v>95105.21613000003</v>
      </c>
      <c r="H123" s="73">
        <v>2.0399999999999998E-2</v>
      </c>
      <c r="I123" s="73">
        <f t="shared" si="2"/>
        <v>6.4735710769887322E-3</v>
      </c>
      <c r="J123" s="73">
        <f>G123/'סכום נכסי הקרן'!$C$41</f>
        <v>7.8918479270802244E-4</v>
      </c>
    </row>
    <row r="124" spans="1:10">
      <c r="A124" s="69" t="s">
        <v>2526</v>
      </c>
      <c r="B124" s="54">
        <v>53431</v>
      </c>
      <c r="C124" s="70" t="s">
        <v>140</v>
      </c>
      <c r="D124" s="78">
        <v>43382</v>
      </c>
      <c r="E124" s="72">
        <v>56701.100000000006</v>
      </c>
      <c r="F124" s="79">
        <v>113.65049999999999</v>
      </c>
      <c r="G124" s="72">
        <v>233.72790999999998</v>
      </c>
      <c r="H124" s="73">
        <v>5.8199999999999995E-2</v>
      </c>
      <c r="I124" s="73">
        <f t="shared" si="2"/>
        <v>1.5909266595775569E-5</v>
      </c>
      <c r="J124" s="73">
        <f>G124/'סכום נכסי הקרן'!$C$41</f>
        <v>1.9394783978125559E-6</v>
      </c>
    </row>
    <row r="125" spans="1:10">
      <c r="A125" s="127" t="s">
        <v>4666</v>
      </c>
      <c r="B125" s="126" t="s">
        <v>4666</v>
      </c>
      <c r="C125" s="126" t="s">
        <v>4666</v>
      </c>
      <c r="D125" s="126" t="s">
        <v>4666</v>
      </c>
      <c r="E125" s="126" t="s">
        <v>4666</v>
      </c>
      <c r="F125" s="126" t="s">
        <v>4666</v>
      </c>
      <c r="G125" s="126" t="s">
        <v>4666</v>
      </c>
      <c r="H125" s="126" t="s">
        <v>4666</v>
      </c>
      <c r="I125" s="126" t="s">
        <v>4666</v>
      </c>
      <c r="J125" s="126" t="s">
        <v>4666</v>
      </c>
    </row>
    <row r="126" spans="1:10">
      <c r="A126" s="68" t="s">
        <v>196</v>
      </c>
      <c r="B126" s="125" t="s">
        <v>4666</v>
      </c>
      <c r="C126" s="125" t="s">
        <v>4666</v>
      </c>
      <c r="D126" s="125" t="s">
        <v>4666</v>
      </c>
      <c r="E126" s="125" t="s">
        <v>4666</v>
      </c>
      <c r="F126" s="125" t="s">
        <v>4666</v>
      </c>
      <c r="G126" s="66">
        <v>12025504.2209852</v>
      </c>
      <c r="H126" s="125" t="s">
        <v>4666</v>
      </c>
      <c r="I126" s="67">
        <f t="shared" si="2"/>
        <v>0.81854560116623631</v>
      </c>
      <c r="J126" s="67">
        <f>G126/'סכום נכסי הקרן'!$C$41</f>
        <v>9.9787850151933102E-2</v>
      </c>
    </row>
    <row r="127" spans="1:10">
      <c r="A127" s="69" t="s">
        <v>2527</v>
      </c>
      <c r="B127" s="54">
        <v>76203</v>
      </c>
      <c r="C127" s="70" t="s">
        <v>140</v>
      </c>
      <c r="D127" s="78">
        <v>43466</v>
      </c>
      <c r="E127" s="72">
        <v>2560298.81</v>
      </c>
      <c r="F127" s="79">
        <v>100</v>
      </c>
      <c r="G127" s="72">
        <v>9286.2037900000014</v>
      </c>
      <c r="H127" s="73">
        <v>2.35E-2</v>
      </c>
      <c r="I127" s="73">
        <f t="shared" si="2"/>
        <v>6.320883618811785E-4</v>
      </c>
      <c r="J127" s="73">
        <f>G127/'סכום נכסי הקרן'!$C$41</f>
        <v>7.7057085944036763E-5</v>
      </c>
    </row>
    <row r="128" spans="1:10">
      <c r="A128" s="69" t="s">
        <v>2528</v>
      </c>
      <c r="B128" s="54">
        <v>7055</v>
      </c>
      <c r="C128" s="70" t="s">
        <v>140</v>
      </c>
      <c r="D128" s="78">
        <v>43914</v>
      </c>
      <c r="E128" s="72">
        <v>17838928.648803998</v>
      </c>
      <c r="F128" s="79">
        <v>113.4684</v>
      </c>
      <c r="G128" s="72">
        <v>73416.090654258995</v>
      </c>
      <c r="H128" s="73">
        <v>8.6299999999999988E-2</v>
      </c>
      <c r="I128" s="73">
        <f t="shared" si="2"/>
        <v>4.9972472634450616E-3</v>
      </c>
      <c r="J128" s="73">
        <f>G128/'סכום נכסי הקרן'!$C$41</f>
        <v>6.0920803970644156E-4</v>
      </c>
    </row>
    <row r="129" spans="1:10">
      <c r="A129" s="69" t="s">
        <v>2529</v>
      </c>
      <c r="B129" s="54">
        <v>5271</v>
      </c>
      <c r="C129" s="70" t="s">
        <v>140</v>
      </c>
      <c r="D129" s="78">
        <v>42352</v>
      </c>
      <c r="E129" s="72">
        <v>11487244.638472999</v>
      </c>
      <c r="F129" s="79">
        <v>84.997500000000002</v>
      </c>
      <c r="G129" s="72">
        <v>35413.559235020999</v>
      </c>
      <c r="H129" s="73">
        <v>9.4699999999999993E-2</v>
      </c>
      <c r="I129" s="73">
        <f t="shared" si="2"/>
        <v>2.4105112435020663E-3</v>
      </c>
      <c r="J129" s="73">
        <f>G129/'סכום נכסי הקרן'!$C$41</f>
        <v>2.9386235099598752E-4</v>
      </c>
    </row>
    <row r="130" spans="1:10">
      <c r="A130" s="69" t="s">
        <v>2530</v>
      </c>
      <c r="B130" s="54">
        <v>5238</v>
      </c>
      <c r="C130" s="70" t="s">
        <v>142</v>
      </c>
      <c r="D130" s="78">
        <v>43221</v>
      </c>
      <c r="E130" s="72">
        <v>27356012.752232</v>
      </c>
      <c r="F130" s="79">
        <v>89.927700000000002</v>
      </c>
      <c r="G130" s="72">
        <v>98687.899671031962</v>
      </c>
      <c r="H130" s="73">
        <v>4.8000000000000004E-3</v>
      </c>
      <c r="I130" s="73">
        <f t="shared" ref="I130:I191" si="3">IFERROR(G130/$G$9,0)</f>
        <v>6.7174352675450685E-3</v>
      </c>
      <c r="J130" s="73">
        <f>G130/'סכום נכסי הקרן'!$C$41</f>
        <v>8.1891396512063684E-4</v>
      </c>
    </row>
    <row r="131" spans="1:10">
      <c r="A131" s="69" t="s">
        <v>2531</v>
      </c>
      <c r="B131" s="54">
        <v>7070</v>
      </c>
      <c r="C131" s="70" t="s">
        <v>142</v>
      </c>
      <c r="D131" s="78">
        <v>44075</v>
      </c>
      <c r="E131" s="72">
        <v>66329910.565142013</v>
      </c>
      <c r="F131" s="79">
        <v>101.8006</v>
      </c>
      <c r="G131" s="72">
        <v>270880.26901292207</v>
      </c>
      <c r="H131" s="73">
        <v>7.1000000000000004E-3</v>
      </c>
      <c r="I131" s="73">
        <f t="shared" si="3"/>
        <v>1.8438133534253488E-2</v>
      </c>
      <c r="J131" s="73">
        <f>G131/'סכום נכסי הקרן'!$C$41</f>
        <v>2.2477693406158308E-3</v>
      </c>
    </row>
    <row r="132" spans="1:10">
      <c r="A132" s="69" t="s">
        <v>2532</v>
      </c>
      <c r="B132" s="54">
        <v>5339</v>
      </c>
      <c r="C132" s="70" t="s">
        <v>140</v>
      </c>
      <c r="D132" s="78">
        <v>42916</v>
      </c>
      <c r="E132" s="72">
        <v>39069489.672104992</v>
      </c>
      <c r="F132" s="79">
        <v>77.599299999999999</v>
      </c>
      <c r="G132" s="72">
        <v>109962.11834902701</v>
      </c>
      <c r="H132" s="73">
        <v>2.6200000000000001E-2</v>
      </c>
      <c r="I132" s="73">
        <f t="shared" si="3"/>
        <v>7.4848427654656017E-3</v>
      </c>
      <c r="J132" s="73">
        <f>G132/'סכום נכסי הקרן'!$C$41</f>
        <v>9.1246763433449425E-4</v>
      </c>
    </row>
    <row r="133" spans="1:10">
      <c r="A133" s="69" t="s">
        <v>2533</v>
      </c>
      <c r="B133" s="54">
        <v>7006</v>
      </c>
      <c r="C133" s="70" t="s">
        <v>142</v>
      </c>
      <c r="D133" s="78">
        <v>43617</v>
      </c>
      <c r="E133" s="72">
        <v>15604143.630000001</v>
      </c>
      <c r="F133" s="79">
        <v>136.87729999999999</v>
      </c>
      <c r="G133" s="72">
        <v>85681.880930000014</v>
      </c>
      <c r="H133" s="73">
        <v>8.0000000000000004E-4</v>
      </c>
      <c r="I133" s="73">
        <f t="shared" si="3"/>
        <v>5.8321485275030661E-3</v>
      </c>
      <c r="J133" s="73">
        <f>G133/'סכום נכסי הקרן'!$C$41</f>
        <v>7.1098978785923616E-4</v>
      </c>
    </row>
    <row r="134" spans="1:10">
      <c r="A134" s="69" t="s">
        <v>2534</v>
      </c>
      <c r="B134" s="54">
        <v>5273</v>
      </c>
      <c r="C134" s="70" t="s">
        <v>142</v>
      </c>
      <c r="D134" s="78">
        <v>42401</v>
      </c>
      <c r="E134" s="72">
        <v>8932501.0999999996</v>
      </c>
      <c r="F134" s="79">
        <v>112.8224</v>
      </c>
      <c r="G134" s="72">
        <v>40428.35168</v>
      </c>
      <c r="H134" s="73">
        <v>6.9999999999999999E-4</v>
      </c>
      <c r="I134" s="73">
        <f t="shared" si="3"/>
        <v>2.7518554583613533E-3</v>
      </c>
      <c r="J134" s="73">
        <f>G134/'סכום נכסי הקרן'!$C$41</f>
        <v>3.3547518883187273E-4</v>
      </c>
    </row>
    <row r="135" spans="1:10">
      <c r="A135" s="69" t="s">
        <v>2535</v>
      </c>
      <c r="B135" s="54">
        <v>8417</v>
      </c>
      <c r="C135" s="70" t="s">
        <v>142</v>
      </c>
      <c r="D135" s="78">
        <v>44713</v>
      </c>
      <c r="E135" s="72">
        <v>5856136.9999999991</v>
      </c>
      <c r="F135" s="79">
        <v>104.3721</v>
      </c>
      <c r="G135" s="72">
        <v>24519.593840000001</v>
      </c>
      <c r="H135" s="73">
        <v>5.0000000000000001E-4</v>
      </c>
      <c r="I135" s="73">
        <f t="shared" si="3"/>
        <v>1.668986623038286E-3</v>
      </c>
      <c r="J135" s="73">
        <f>G135/'סכום נכסי הקרן'!$C$41</f>
        <v>2.0346403035828209E-4</v>
      </c>
    </row>
    <row r="136" spans="1:10">
      <c r="A136" s="69" t="s">
        <v>2536</v>
      </c>
      <c r="B136" s="54">
        <v>60831</v>
      </c>
      <c r="C136" s="70" t="s">
        <v>140</v>
      </c>
      <c r="D136" s="78">
        <v>42555</v>
      </c>
      <c r="E136" s="72">
        <v>1786250.19</v>
      </c>
      <c r="F136" s="79">
        <v>100</v>
      </c>
      <c r="G136" s="72">
        <v>6478.7294299999994</v>
      </c>
      <c r="H136" s="73">
        <v>1.1000000000000001E-3</v>
      </c>
      <c r="I136" s="73">
        <f t="shared" si="3"/>
        <v>4.4099069599247729E-4</v>
      </c>
      <c r="J136" s="73">
        <f>G136/'סכום נכסי הקרן'!$C$41</f>
        <v>5.3760613247931982E-5</v>
      </c>
    </row>
    <row r="137" spans="1:10">
      <c r="A137" s="69" t="s">
        <v>2537</v>
      </c>
      <c r="B137" s="54">
        <v>9282</v>
      </c>
      <c r="C137" s="70" t="s">
        <v>140</v>
      </c>
      <c r="D137" s="78">
        <v>44848</v>
      </c>
      <c r="E137" s="72">
        <v>6538732.0100000016</v>
      </c>
      <c r="F137" s="79">
        <v>108.30459999999999</v>
      </c>
      <c r="G137" s="72">
        <v>25685.498370000001</v>
      </c>
      <c r="H137" s="73">
        <v>5.2799999999999993E-2</v>
      </c>
      <c r="I137" s="73">
        <f t="shared" si="3"/>
        <v>1.7483467901359699E-3</v>
      </c>
      <c r="J137" s="73">
        <f>G137/'סכום נכסי הקרן'!$C$41</f>
        <v>2.1313872710223021E-4</v>
      </c>
    </row>
    <row r="138" spans="1:10">
      <c r="A138" s="69" t="s">
        <v>2538</v>
      </c>
      <c r="B138" s="54">
        <v>4020</v>
      </c>
      <c r="C138" s="70" t="s">
        <v>142</v>
      </c>
      <c r="D138" s="78">
        <v>39105</v>
      </c>
      <c r="E138" s="72">
        <v>799098.32</v>
      </c>
      <c r="F138" s="79">
        <v>0.70079999999999998</v>
      </c>
      <c r="G138" s="72">
        <v>22.46528</v>
      </c>
      <c r="H138" s="73">
        <v>5.4000000000000003E-3</v>
      </c>
      <c r="I138" s="73">
        <f t="shared" si="3"/>
        <v>1.5291546853293859E-6</v>
      </c>
      <c r="J138" s="73">
        <f>G138/'סכום נכסי הקרן'!$C$41</f>
        <v>1.8641729719317842E-7</v>
      </c>
    </row>
    <row r="139" spans="1:10">
      <c r="A139" s="69" t="s">
        <v>2539</v>
      </c>
      <c r="B139" s="54">
        <v>8400</v>
      </c>
      <c r="C139" s="70" t="s">
        <v>140</v>
      </c>
      <c r="D139" s="78">
        <v>44544</v>
      </c>
      <c r="E139" s="72">
        <v>5744636.9143109992</v>
      </c>
      <c r="F139" s="79">
        <v>115.3809</v>
      </c>
      <c r="G139" s="72">
        <v>24040.531342354003</v>
      </c>
      <c r="H139" s="73">
        <v>1.44E-2</v>
      </c>
      <c r="I139" s="73">
        <f t="shared" si="3"/>
        <v>1.6363780527092727E-3</v>
      </c>
      <c r="J139" s="73">
        <f>G139/'סכום נכסי הקרן'!$C$41</f>
        <v>1.9948876114295156E-4</v>
      </c>
    </row>
    <row r="140" spans="1:10">
      <c r="A140" s="69" t="s">
        <v>2540</v>
      </c>
      <c r="B140" s="54">
        <v>79692</v>
      </c>
      <c r="C140" s="70" t="s">
        <v>140</v>
      </c>
      <c r="D140" s="78">
        <v>43466</v>
      </c>
      <c r="E140" s="72">
        <v>1138946.3700000001</v>
      </c>
      <c r="F140" s="79">
        <v>100</v>
      </c>
      <c r="G140" s="72">
        <v>4130.9585200000001</v>
      </c>
      <c r="H140" s="73">
        <v>6.9999999999999999E-4</v>
      </c>
      <c r="I140" s="73">
        <f t="shared" si="3"/>
        <v>2.8118387911298435E-4</v>
      </c>
      <c r="J140" s="73">
        <f>G140/'סכום נכסי הקרן'!$C$41</f>
        <v>3.4278768041864272E-5</v>
      </c>
    </row>
    <row r="141" spans="1:10">
      <c r="A141" s="69" t="s">
        <v>2541</v>
      </c>
      <c r="B141" s="54">
        <v>87255</v>
      </c>
      <c r="C141" s="70" t="s">
        <v>140</v>
      </c>
      <c r="D141" s="78">
        <v>44469</v>
      </c>
      <c r="E141" s="72">
        <v>404050.14000000007</v>
      </c>
      <c r="F141" s="79">
        <v>100</v>
      </c>
      <c r="G141" s="72">
        <v>1465.4898700000001</v>
      </c>
      <c r="H141" s="73">
        <v>3.9999999999999996E-4</v>
      </c>
      <c r="I141" s="73">
        <f t="shared" si="3"/>
        <v>9.9752182078890298E-5</v>
      </c>
      <c r="J141" s="73">
        <f>G141/'סכום נכסי הקרן'!$C$41</f>
        <v>1.2160661279511425E-5</v>
      </c>
    </row>
    <row r="142" spans="1:10">
      <c r="A142" s="69" t="s">
        <v>2542</v>
      </c>
      <c r="B142" s="54">
        <v>79694</v>
      </c>
      <c r="C142" s="70" t="s">
        <v>140</v>
      </c>
      <c r="D142" s="78">
        <v>43466</v>
      </c>
      <c r="E142" s="72">
        <v>1641732.89</v>
      </c>
      <c r="F142" s="79">
        <v>100</v>
      </c>
      <c r="G142" s="72">
        <v>5954.5651900000003</v>
      </c>
      <c r="H142" s="73">
        <v>6.0000000000000006E-4</v>
      </c>
      <c r="I142" s="73">
        <f t="shared" si="3"/>
        <v>4.0531216434372348E-4</v>
      </c>
      <c r="J142" s="73">
        <f>G142/'סכום נכסי הקרן'!$C$41</f>
        <v>4.9411088963965059E-5</v>
      </c>
    </row>
    <row r="143" spans="1:10">
      <c r="A143" s="69" t="s">
        <v>2543</v>
      </c>
      <c r="B143" s="54">
        <v>87254</v>
      </c>
      <c r="C143" s="70" t="s">
        <v>140</v>
      </c>
      <c r="D143" s="78">
        <v>44469</v>
      </c>
      <c r="E143" s="72">
        <v>1254630.6400000001</v>
      </c>
      <c r="F143" s="79">
        <v>100</v>
      </c>
      <c r="G143" s="72">
        <v>4550.5453900000002</v>
      </c>
      <c r="H143" s="73">
        <v>3.9999999999999996E-4</v>
      </c>
      <c r="I143" s="73">
        <f t="shared" si="3"/>
        <v>3.0974409417209746E-4</v>
      </c>
      <c r="J143" s="73">
        <f>G143/'סכום נכסי הקרן'!$C$41</f>
        <v>3.776050743007334E-5</v>
      </c>
    </row>
    <row r="144" spans="1:10">
      <c r="A144" s="69" t="s">
        <v>2544</v>
      </c>
      <c r="B144" s="54">
        <v>8843</v>
      </c>
      <c r="C144" s="70" t="s">
        <v>140</v>
      </c>
      <c r="D144" s="78">
        <v>44562</v>
      </c>
      <c r="E144" s="72">
        <v>3196201.7057549995</v>
      </c>
      <c r="F144" s="79">
        <v>109.55670000000001</v>
      </c>
      <c r="G144" s="72">
        <v>12700.495828739999</v>
      </c>
      <c r="H144" s="73">
        <v>6.2000000000000006E-3</v>
      </c>
      <c r="I144" s="73">
        <f t="shared" si="3"/>
        <v>8.6449056955996493E-4</v>
      </c>
      <c r="J144" s="73">
        <f>G144/'סכום נכסי הקרן'!$C$41</f>
        <v>1.0538894264424691E-4</v>
      </c>
    </row>
    <row r="145" spans="1:10">
      <c r="A145" s="69" t="s">
        <v>2545</v>
      </c>
      <c r="B145" s="54">
        <v>5291</v>
      </c>
      <c r="C145" s="70" t="s">
        <v>140</v>
      </c>
      <c r="D145" s="78">
        <v>42787</v>
      </c>
      <c r="E145" s="72">
        <v>22607293.734743003</v>
      </c>
      <c r="F145" s="79">
        <v>63.939500000000002</v>
      </c>
      <c r="G145" s="72">
        <v>52428.250823918002</v>
      </c>
      <c r="H145" s="73">
        <v>8.3999999999999995E-3</v>
      </c>
      <c r="I145" s="73">
        <f t="shared" si="3"/>
        <v>3.5686581868117576E-3</v>
      </c>
      <c r="J145" s="73">
        <f>G145/'סכום נכסי הקרן'!$C$41</f>
        <v>4.3505056759411963E-4</v>
      </c>
    </row>
    <row r="146" spans="1:10">
      <c r="A146" s="69" t="s">
        <v>2546</v>
      </c>
      <c r="B146" s="54">
        <v>5281</v>
      </c>
      <c r="C146" s="70" t="s">
        <v>140</v>
      </c>
      <c r="D146" s="78">
        <v>42603</v>
      </c>
      <c r="E146" s="72">
        <v>26291248.280000001</v>
      </c>
      <c r="F146" s="79">
        <v>22.7532</v>
      </c>
      <c r="G146" s="72">
        <v>21697.077779999992</v>
      </c>
      <c r="H146" s="73">
        <v>7.4999999999999997E-3</v>
      </c>
      <c r="I146" s="73">
        <f t="shared" si="3"/>
        <v>1.4768651067444117E-3</v>
      </c>
      <c r="J146" s="73">
        <f>G146/'סכום נכסי הקרן'!$C$41</f>
        <v>1.8004274136524301E-4</v>
      </c>
    </row>
    <row r="147" spans="1:10">
      <c r="A147" s="69" t="s">
        <v>2547</v>
      </c>
      <c r="B147" s="54">
        <v>5302</v>
      </c>
      <c r="C147" s="70" t="s">
        <v>140</v>
      </c>
      <c r="D147" s="78">
        <v>42948</v>
      </c>
      <c r="E147" s="72">
        <v>24624407.440000001</v>
      </c>
      <c r="F147" s="79">
        <v>112.99769999999999</v>
      </c>
      <c r="G147" s="72">
        <v>100921.32598000001</v>
      </c>
      <c r="H147" s="73">
        <v>1.1000000000000001E-3</v>
      </c>
      <c r="I147" s="73">
        <f t="shared" si="3"/>
        <v>6.8694589371675443E-3</v>
      </c>
      <c r="J147" s="73">
        <f>G147/'סכום נכסי הקרן'!$C$41</f>
        <v>8.3744697677230382E-4</v>
      </c>
    </row>
    <row r="148" spans="1:10">
      <c r="A148" s="69" t="s">
        <v>2548</v>
      </c>
      <c r="B148" s="54">
        <v>7025</v>
      </c>
      <c r="C148" s="70" t="s">
        <v>140</v>
      </c>
      <c r="D148" s="78">
        <v>43556</v>
      </c>
      <c r="E148" s="72">
        <v>21370352.780000001</v>
      </c>
      <c r="F148" s="79">
        <v>90.757199999999997</v>
      </c>
      <c r="G148" s="72">
        <v>70346.150369999988</v>
      </c>
      <c r="H148" s="73">
        <v>9.1999999999999998E-3</v>
      </c>
      <c r="I148" s="73">
        <f t="shared" si="3"/>
        <v>4.7882842071485859E-3</v>
      </c>
      <c r="J148" s="73">
        <f>G148/'סכום נכסי הקרן'!$C$41</f>
        <v>5.8373362005371434E-4</v>
      </c>
    </row>
    <row r="149" spans="1:10">
      <c r="A149" s="69" t="s">
        <v>2549</v>
      </c>
      <c r="B149" s="54">
        <v>5044</v>
      </c>
      <c r="C149" s="70" t="s">
        <v>140</v>
      </c>
      <c r="D149" s="78">
        <v>37773</v>
      </c>
      <c r="E149" s="72">
        <v>2788169.39</v>
      </c>
      <c r="F149" s="79">
        <v>1E-4</v>
      </c>
      <c r="G149" s="72">
        <v>1.0119999999999999E-2</v>
      </c>
      <c r="H149" s="73">
        <v>3.0999999999999999E-3</v>
      </c>
      <c r="I149" s="73">
        <f t="shared" si="3"/>
        <v>6.8884275715830751E-10</v>
      </c>
      <c r="J149" s="73">
        <f>G149/'סכום נכסי הקרן'!$C$41</f>
        <v>8.3975941879868198E-11</v>
      </c>
    </row>
    <row r="150" spans="1:10">
      <c r="A150" s="69" t="s">
        <v>2550</v>
      </c>
      <c r="B150" s="54">
        <v>9386</v>
      </c>
      <c r="C150" s="70" t="s">
        <v>140</v>
      </c>
      <c r="D150" s="78">
        <v>44896</v>
      </c>
      <c r="E150" s="72">
        <v>644596.6</v>
      </c>
      <c r="F150" s="79">
        <v>127.52209999999999</v>
      </c>
      <c r="G150" s="72">
        <v>2981.4053100000001</v>
      </c>
      <c r="H150" s="73">
        <v>1.9099999999999999E-2</v>
      </c>
      <c r="I150" s="73">
        <f t="shared" si="3"/>
        <v>2.0293670493545641E-4</v>
      </c>
      <c r="J150" s="73">
        <f>G150/'סכום נכסי הקרן'!$C$41</f>
        <v>2.473975484514728E-5</v>
      </c>
    </row>
    <row r="151" spans="1:10">
      <c r="A151" s="69" t="s">
        <v>2551</v>
      </c>
      <c r="B151" s="54">
        <v>7045</v>
      </c>
      <c r="C151" s="70" t="s">
        <v>142</v>
      </c>
      <c r="D151" s="78">
        <v>43909</v>
      </c>
      <c r="E151" s="72">
        <v>50050572.168795004</v>
      </c>
      <c r="F151" s="79">
        <v>97.9345</v>
      </c>
      <c r="G151" s="72">
        <v>196635.70502751498</v>
      </c>
      <c r="H151" s="73">
        <v>1.9200000000000002E-2</v>
      </c>
      <c r="I151" s="73">
        <f t="shared" si="3"/>
        <v>1.3384494190407223E-2</v>
      </c>
      <c r="J151" s="73">
        <f>G151/'סכום נכסי הקרן'!$C$41</f>
        <v>1.6316866143179355E-3</v>
      </c>
    </row>
    <row r="152" spans="1:10">
      <c r="A152" s="69" t="s">
        <v>2552</v>
      </c>
      <c r="B152" s="54">
        <v>879510</v>
      </c>
      <c r="C152" s="70" t="s">
        <v>142</v>
      </c>
      <c r="D152" s="78">
        <v>44895</v>
      </c>
      <c r="E152" s="72">
        <v>1860721.6100000003</v>
      </c>
      <c r="F152" s="79">
        <v>100</v>
      </c>
      <c r="G152" s="72">
        <v>7464.4708300000011</v>
      </c>
      <c r="H152" s="73">
        <v>2.2000000000000001E-3</v>
      </c>
      <c r="I152" s="73">
        <f t="shared" si="3"/>
        <v>5.0808761534238745E-4</v>
      </c>
      <c r="J152" s="73">
        <f>G152/'סכום נכסי הקרן'!$C$41</f>
        <v>6.1940313101190882E-5</v>
      </c>
    </row>
    <row r="153" spans="1:10">
      <c r="A153" s="69" t="s">
        <v>2553</v>
      </c>
      <c r="B153" s="54">
        <v>9817</v>
      </c>
      <c r="C153" s="70" t="s">
        <v>142</v>
      </c>
      <c r="D153" s="78">
        <v>44776</v>
      </c>
      <c r="E153" s="72">
        <v>2734911.2272590008</v>
      </c>
      <c r="F153" s="79">
        <v>100</v>
      </c>
      <c r="G153" s="72">
        <v>10971.369874685</v>
      </c>
      <c r="H153" s="73">
        <v>1.6999999999999999E-3</v>
      </c>
      <c r="I153" s="73">
        <f t="shared" si="3"/>
        <v>7.4679334726102879E-4</v>
      </c>
      <c r="J153" s="73">
        <f>G153/'סכום נכסי הקרן'!$C$41</f>
        <v>9.1040624401095318E-5</v>
      </c>
    </row>
    <row r="154" spans="1:10">
      <c r="A154" s="69" t="s">
        <v>2554</v>
      </c>
      <c r="B154" s="54">
        <v>7086</v>
      </c>
      <c r="C154" s="70" t="s">
        <v>140</v>
      </c>
      <c r="D154" s="78">
        <v>44160</v>
      </c>
      <c r="E154" s="72">
        <v>34322268.718865</v>
      </c>
      <c r="F154" s="79">
        <v>101.47490000000001</v>
      </c>
      <c r="G154" s="72">
        <v>126322.92547990799</v>
      </c>
      <c r="H154" s="73">
        <v>1.43E-2</v>
      </c>
      <c r="I154" s="73">
        <f t="shared" si="3"/>
        <v>8.5984814505813481E-3</v>
      </c>
      <c r="J154" s="73">
        <f>G154/'סכום נכסי הקרן'!$C$41</f>
        <v>1.0482299059481894E-3</v>
      </c>
    </row>
    <row r="155" spans="1:10">
      <c r="A155" s="69" t="s">
        <v>2555</v>
      </c>
      <c r="B155" s="54">
        <v>7062</v>
      </c>
      <c r="C155" s="70" t="s">
        <v>140</v>
      </c>
      <c r="D155" s="78">
        <v>42064</v>
      </c>
      <c r="E155" s="72">
        <v>9296328.4499999993</v>
      </c>
      <c r="F155" s="79">
        <v>69.455799999999996</v>
      </c>
      <c r="G155" s="72">
        <v>23418.956140000002</v>
      </c>
      <c r="H155" s="73">
        <v>5.8999999999999999E-3</v>
      </c>
      <c r="I155" s="73">
        <f t="shared" si="3"/>
        <v>1.5940690036805414E-3</v>
      </c>
      <c r="J155" s="73">
        <f>G155/'סכום נכסי הקרן'!$C$41</f>
        <v>1.9433091894267024E-4</v>
      </c>
    </row>
    <row r="156" spans="1:10">
      <c r="A156" s="69" t="s">
        <v>2556</v>
      </c>
      <c r="B156" s="54">
        <v>4021</v>
      </c>
      <c r="C156" s="70" t="s">
        <v>142</v>
      </c>
      <c r="D156" s="78">
        <v>39126</v>
      </c>
      <c r="E156" s="72">
        <v>330048.71000000002</v>
      </c>
      <c r="F156" s="79">
        <v>0.78110000000000002</v>
      </c>
      <c r="G156" s="72">
        <v>10.341950000000001</v>
      </c>
      <c r="H156" s="73">
        <v>1E-3</v>
      </c>
      <c r="I156" s="73">
        <f t="shared" si="3"/>
        <v>7.0395033126416595E-7</v>
      </c>
      <c r="J156" s="73">
        <f>G156/'סכום נכסי הקרן'!$C$41</f>
        <v>8.581768696882442E-8</v>
      </c>
    </row>
    <row r="157" spans="1:10">
      <c r="A157" s="69" t="s">
        <v>2557</v>
      </c>
      <c r="B157" s="54">
        <v>87952</v>
      </c>
      <c r="C157" s="70" t="s">
        <v>142</v>
      </c>
      <c r="D157" s="78">
        <v>44819</v>
      </c>
      <c r="E157" s="72">
        <v>1234920.1399999999</v>
      </c>
      <c r="F157" s="79">
        <v>100</v>
      </c>
      <c r="G157" s="72">
        <v>4954.0055799999982</v>
      </c>
      <c r="H157" s="73">
        <v>1.8E-3</v>
      </c>
      <c r="I157" s="73">
        <f t="shared" si="3"/>
        <v>3.3720660698664421E-4</v>
      </c>
      <c r="J157" s="73">
        <f>G157/'סכום נכסי הקרן'!$C$41</f>
        <v>4.1108427337808559E-5</v>
      </c>
    </row>
    <row r="158" spans="1:10">
      <c r="A158" s="69" t="s">
        <v>2558</v>
      </c>
      <c r="B158" s="54">
        <v>8318</v>
      </c>
      <c r="C158" s="70" t="s">
        <v>142</v>
      </c>
      <c r="D158" s="78">
        <v>44256</v>
      </c>
      <c r="E158" s="72">
        <v>4833511</v>
      </c>
      <c r="F158" s="79">
        <v>102.571</v>
      </c>
      <c r="G158" s="72">
        <v>19888.632539999995</v>
      </c>
      <c r="H158" s="73">
        <v>1.34E-2</v>
      </c>
      <c r="I158" s="73">
        <f t="shared" si="3"/>
        <v>1.3537688216365643E-3</v>
      </c>
      <c r="J158" s="73">
        <f>G158/'סכום נכסי הקרן'!$C$41</f>
        <v>1.6503623026176831E-4</v>
      </c>
    </row>
    <row r="159" spans="1:10">
      <c r="A159" s="69" t="s">
        <v>2559</v>
      </c>
      <c r="B159" s="54">
        <v>6650</v>
      </c>
      <c r="C159" s="70" t="s">
        <v>142</v>
      </c>
      <c r="D159" s="78">
        <v>43466</v>
      </c>
      <c r="E159" s="72">
        <v>30427799.120000001</v>
      </c>
      <c r="F159" s="79">
        <v>145.56790000000001</v>
      </c>
      <c r="G159" s="72">
        <v>177686.23301000005</v>
      </c>
      <c r="H159" s="73">
        <v>7.9000000000000008E-3</v>
      </c>
      <c r="I159" s="73">
        <f t="shared" si="3"/>
        <v>1.2094651645818372E-2</v>
      </c>
      <c r="J159" s="73">
        <f>G159/'סכום נכסי הקרן'!$C$41</f>
        <v>1.4744435549506408E-3</v>
      </c>
    </row>
    <row r="160" spans="1:10">
      <c r="A160" s="69" t="s">
        <v>2560</v>
      </c>
      <c r="B160" s="54">
        <v>7035</v>
      </c>
      <c r="C160" s="70" t="s">
        <v>142</v>
      </c>
      <c r="D160" s="78">
        <v>43847</v>
      </c>
      <c r="E160" s="72">
        <v>8058615.5199999996</v>
      </c>
      <c r="F160" s="79">
        <v>152.5829</v>
      </c>
      <c r="G160" s="72">
        <v>49326.911409999993</v>
      </c>
      <c r="H160" s="73">
        <v>1.7399999999999999E-2</v>
      </c>
      <c r="I160" s="73">
        <f t="shared" si="3"/>
        <v>3.3575578713209461E-3</v>
      </c>
      <c r="J160" s="73">
        <f>G160/'סכום נכסי הקרן'!$C$41</f>
        <v>4.0931559739916675E-4</v>
      </c>
    </row>
    <row r="161" spans="1:10">
      <c r="A161" s="69" t="s">
        <v>2561</v>
      </c>
      <c r="B161" s="54">
        <v>7040</v>
      </c>
      <c r="C161" s="70" t="s">
        <v>142</v>
      </c>
      <c r="D161" s="78">
        <v>43891</v>
      </c>
      <c r="E161" s="72">
        <v>2455163.0499999998</v>
      </c>
      <c r="F161" s="79">
        <v>139.03790000000001</v>
      </c>
      <c r="G161" s="72">
        <v>13694.02643</v>
      </c>
      <c r="H161" s="73">
        <v>6.8000000000000005E-3</v>
      </c>
      <c r="I161" s="73">
        <f t="shared" si="3"/>
        <v>9.3211768010276045E-4</v>
      </c>
      <c r="J161" s="73">
        <f>G161/'סכום נכסי הקרן'!$C$41</f>
        <v>1.136332774295513E-4</v>
      </c>
    </row>
    <row r="162" spans="1:10">
      <c r="A162" s="69" t="s">
        <v>2562</v>
      </c>
      <c r="B162" s="54">
        <v>9391</v>
      </c>
      <c r="C162" s="70" t="s">
        <v>142</v>
      </c>
      <c r="D162" s="78">
        <v>44608</v>
      </c>
      <c r="E162" s="72">
        <v>8866461.9884680007</v>
      </c>
      <c r="F162" s="79">
        <v>96.610600000000005</v>
      </c>
      <c r="G162" s="72">
        <v>34363.133431410002</v>
      </c>
      <c r="H162" s="73">
        <v>2.8E-3</v>
      </c>
      <c r="I162" s="73">
        <f t="shared" si="3"/>
        <v>2.3390114207007193E-3</v>
      </c>
      <c r="J162" s="73">
        <f>G162/'סכום נכסי הקרן'!$C$41</f>
        <v>2.8514589879903584E-4</v>
      </c>
    </row>
    <row r="163" spans="1:10">
      <c r="A163" s="69" t="s">
        <v>2563</v>
      </c>
      <c r="B163" s="54">
        <v>8314</v>
      </c>
      <c r="C163" s="70" t="s">
        <v>140</v>
      </c>
      <c r="D163" s="78">
        <v>44264</v>
      </c>
      <c r="E163" s="72">
        <v>9056842.7819929998</v>
      </c>
      <c r="F163" s="79">
        <v>101.6375</v>
      </c>
      <c r="G163" s="72">
        <v>33387.073897570997</v>
      </c>
      <c r="H163" s="73">
        <v>9.7000000000000003E-3</v>
      </c>
      <c r="I163" s="73">
        <f t="shared" si="3"/>
        <v>2.2725735214477239E-3</v>
      </c>
      <c r="J163" s="73">
        <f>G163/'סכום נכסי הקרן'!$C$41</f>
        <v>2.7704653924518646E-4</v>
      </c>
    </row>
    <row r="164" spans="1:10">
      <c r="A164" s="69" t="s">
        <v>2564</v>
      </c>
      <c r="B164" s="54">
        <v>4025</v>
      </c>
      <c r="C164" s="70" t="s">
        <v>140</v>
      </c>
      <c r="D164" s="78">
        <v>39247</v>
      </c>
      <c r="E164" s="72">
        <v>704030.2</v>
      </c>
      <c r="F164" s="79">
        <v>0</v>
      </c>
      <c r="G164" s="72">
        <v>0</v>
      </c>
      <c r="H164" s="73">
        <v>2E-3</v>
      </c>
      <c r="I164" s="73">
        <f t="shared" ref="I164:I166" si="4">IFERROR(G164/$G$9,0)</f>
        <v>0</v>
      </c>
      <c r="J164" s="73">
        <f>G164/'סכום נכסי הקרן'!$C$41</f>
        <v>0</v>
      </c>
    </row>
    <row r="165" spans="1:10">
      <c r="A165" s="69" t="s">
        <v>2565</v>
      </c>
      <c r="B165" s="54">
        <v>7032</v>
      </c>
      <c r="C165" s="70" t="s">
        <v>140</v>
      </c>
      <c r="D165" s="78">
        <v>43853</v>
      </c>
      <c r="E165" s="72">
        <v>7673231.5999999996</v>
      </c>
      <c r="F165" s="79">
        <v>70.628299999999996</v>
      </c>
      <c r="G165" s="72">
        <v>19656.428660000001</v>
      </c>
      <c r="H165" s="73">
        <v>1.17E-2</v>
      </c>
      <c r="I165" s="73">
        <f t="shared" si="4"/>
        <v>1.3379632919011835E-3</v>
      </c>
      <c r="J165" s="73">
        <f>G165/'סכום נכסי הקרן'!$C$41</f>
        <v>1.6310939829228616E-4</v>
      </c>
    </row>
    <row r="166" spans="1:10">
      <c r="A166" s="69" t="s">
        <v>2566</v>
      </c>
      <c r="B166" s="54">
        <v>8337</v>
      </c>
      <c r="C166" s="70" t="s">
        <v>140</v>
      </c>
      <c r="D166" s="78">
        <v>44470</v>
      </c>
      <c r="E166" s="72">
        <v>6817509.0226260005</v>
      </c>
      <c r="F166" s="79">
        <v>151.66829999999999</v>
      </c>
      <c r="G166" s="72">
        <v>37503.180128252003</v>
      </c>
      <c r="H166" s="73">
        <v>1.3100000000000001E-2</v>
      </c>
      <c r="I166" s="73">
        <f t="shared" si="4"/>
        <v>2.5527464428606482E-3</v>
      </c>
      <c r="J166" s="73">
        <f>G166/'סכום נכסי הקרן'!$C$41</f>
        <v>3.1120206272335164E-4</v>
      </c>
    </row>
    <row r="167" spans="1:10">
      <c r="A167" s="69" t="s">
        <v>2567</v>
      </c>
      <c r="B167" s="54">
        <v>8111</v>
      </c>
      <c r="C167" s="70" t="s">
        <v>140</v>
      </c>
      <c r="D167" s="78">
        <v>44377</v>
      </c>
      <c r="E167" s="72">
        <v>5471006</v>
      </c>
      <c r="F167" s="79">
        <v>113.1297</v>
      </c>
      <c r="G167" s="72">
        <v>22448.709629999994</v>
      </c>
      <c r="H167" s="73">
        <v>5.4000000000000003E-3</v>
      </c>
      <c r="I167" s="73">
        <f t="shared" si="3"/>
        <v>1.5280267822307754E-3</v>
      </c>
      <c r="J167" s="73">
        <f>G167/'סכום נכסי הקרן'!$C$41</f>
        <v>1.8627979596511039E-4</v>
      </c>
    </row>
    <row r="168" spans="1:10">
      <c r="A168" s="69" t="s">
        <v>2568</v>
      </c>
      <c r="B168" s="54">
        <v>9237</v>
      </c>
      <c r="C168" s="70" t="s">
        <v>140</v>
      </c>
      <c r="D168" s="78">
        <v>44712</v>
      </c>
      <c r="E168" s="72">
        <v>5063243.88</v>
      </c>
      <c r="F168" s="79">
        <v>144.4239</v>
      </c>
      <c r="G168" s="72">
        <v>26522.561749999997</v>
      </c>
      <c r="H168" s="73">
        <v>2.8E-3</v>
      </c>
      <c r="I168" s="73">
        <f t="shared" si="3"/>
        <v>1.8053235733963898E-3</v>
      </c>
      <c r="J168" s="73">
        <f>G168/'סכום נכסי הקרן'!$C$41</f>
        <v>2.2008469407344027E-4</v>
      </c>
    </row>
    <row r="169" spans="1:10">
      <c r="A169" s="69" t="s">
        <v>2569</v>
      </c>
      <c r="B169" s="54">
        <v>5266</v>
      </c>
      <c r="C169" s="70" t="s">
        <v>140</v>
      </c>
      <c r="D169" s="78">
        <v>42170</v>
      </c>
      <c r="E169" s="72">
        <v>13888778.460000001</v>
      </c>
      <c r="F169" s="79">
        <v>52.587400000000002</v>
      </c>
      <c r="G169" s="72">
        <v>26490.692139999999</v>
      </c>
      <c r="H169" s="73">
        <v>3.3999999999999998E-3</v>
      </c>
      <c r="I169" s="73">
        <f t="shared" si="3"/>
        <v>1.803154289797382E-3</v>
      </c>
      <c r="J169" s="73">
        <f>G169/'סכום נכסי הקרן'!$C$41</f>
        <v>2.1982023947688948E-4</v>
      </c>
    </row>
    <row r="170" spans="1:10">
      <c r="A170" s="69" t="s">
        <v>2570</v>
      </c>
      <c r="B170" s="54">
        <v>6648</v>
      </c>
      <c r="C170" s="70" t="s">
        <v>140</v>
      </c>
      <c r="D170" s="78">
        <v>43466</v>
      </c>
      <c r="E170" s="72">
        <v>49638086.850000001</v>
      </c>
      <c r="F170" s="79">
        <v>132.08369999999999</v>
      </c>
      <c r="G170" s="72">
        <v>237799.98150999998</v>
      </c>
      <c r="H170" s="73">
        <v>5.8000000000000005E-3</v>
      </c>
      <c r="I170" s="73">
        <f t="shared" si="3"/>
        <v>1.618644218533033E-2</v>
      </c>
      <c r="J170" s="73">
        <f>G170/'סכום נכסי הקרן'!$C$41</f>
        <v>1.9732685203871039E-3</v>
      </c>
    </row>
    <row r="171" spans="1:10">
      <c r="A171" s="69" t="s">
        <v>2571</v>
      </c>
      <c r="B171" s="54">
        <v>6665</v>
      </c>
      <c r="C171" s="70" t="s">
        <v>140</v>
      </c>
      <c r="D171" s="78">
        <v>43586</v>
      </c>
      <c r="E171" s="72">
        <v>6254063.6900000004</v>
      </c>
      <c r="F171" s="79">
        <v>264.0958</v>
      </c>
      <c r="G171" s="72">
        <v>59906.141609999999</v>
      </c>
      <c r="H171" s="73">
        <v>1.2400000000000001E-2</v>
      </c>
      <c r="I171" s="73">
        <f t="shared" si="3"/>
        <v>4.0776592645601203E-3</v>
      </c>
      <c r="J171" s="73">
        <f>G171/'סכום נכסי הקרן'!$C$41</f>
        <v>4.9710223973206669E-4</v>
      </c>
    </row>
    <row r="172" spans="1:10">
      <c r="A172" s="69" t="s">
        <v>2572</v>
      </c>
      <c r="B172" s="54">
        <v>7016</v>
      </c>
      <c r="C172" s="70" t="s">
        <v>140</v>
      </c>
      <c r="D172" s="78">
        <v>43627</v>
      </c>
      <c r="E172" s="72">
        <v>6696659.3899999997</v>
      </c>
      <c r="F172" s="79">
        <v>74.983400000000003</v>
      </c>
      <c r="G172" s="72">
        <v>18212.555749999996</v>
      </c>
      <c r="H172" s="73">
        <v>2.9199999999999997E-2</v>
      </c>
      <c r="I172" s="73">
        <f t="shared" si="3"/>
        <v>1.2396825215147615E-3</v>
      </c>
      <c r="J172" s="73">
        <f>G172/'סכום נכסי הקרן'!$C$41</f>
        <v>1.511281149353616E-4</v>
      </c>
    </row>
    <row r="173" spans="1:10">
      <c r="A173" s="69" t="s">
        <v>2573</v>
      </c>
      <c r="B173" s="54">
        <v>7042</v>
      </c>
      <c r="C173" s="70" t="s">
        <v>140</v>
      </c>
      <c r="D173" s="78">
        <v>43558</v>
      </c>
      <c r="E173" s="72">
        <v>21456388.886971001</v>
      </c>
      <c r="F173" s="79">
        <v>100.9816</v>
      </c>
      <c r="G173" s="72">
        <v>78586.226401385997</v>
      </c>
      <c r="H173" s="73">
        <v>3.6199999999999996E-2</v>
      </c>
      <c r="I173" s="73">
        <f t="shared" si="3"/>
        <v>5.3491653032606435E-3</v>
      </c>
      <c r="J173" s="73">
        <f>G173/'סכום נכסי הקרן'!$C$41</f>
        <v>6.5210991905543039E-4</v>
      </c>
    </row>
    <row r="174" spans="1:10">
      <c r="A174" s="69" t="s">
        <v>2574</v>
      </c>
      <c r="B174" s="54">
        <v>7057</v>
      </c>
      <c r="C174" s="70" t="s">
        <v>140</v>
      </c>
      <c r="D174" s="78">
        <v>43917</v>
      </c>
      <c r="E174" s="72">
        <v>2814115.5400429992</v>
      </c>
      <c r="F174" s="79">
        <v>117.6644</v>
      </c>
      <c r="G174" s="72">
        <v>12009.766508283999</v>
      </c>
      <c r="H174" s="73">
        <v>7.9000000000000001E-2</v>
      </c>
      <c r="I174" s="73">
        <f t="shared" ref="I174:I190" si="5">IFERROR(G174/$G$9,0)</f>
        <v>8.1747437494010381E-4</v>
      </c>
      <c r="J174" s="73">
        <f>G174/'סכום נכסי הקרן'!$C$41</f>
        <v>9.965725832909535E-5</v>
      </c>
    </row>
    <row r="175" spans="1:10">
      <c r="A175" s="69" t="s">
        <v>2575</v>
      </c>
      <c r="B175" s="54">
        <v>87954</v>
      </c>
      <c r="C175" s="70" t="s">
        <v>142</v>
      </c>
      <c r="D175" s="78">
        <v>44837</v>
      </c>
      <c r="E175" s="72">
        <v>1505309.14</v>
      </c>
      <c r="F175" s="79">
        <v>100</v>
      </c>
      <c r="G175" s="72">
        <v>6038.6980799999992</v>
      </c>
      <c r="H175" s="73">
        <v>3.8999999999999998E-3</v>
      </c>
      <c r="I175" s="73">
        <f t="shared" si="5"/>
        <v>4.1103887698357486E-4</v>
      </c>
      <c r="J175" s="73">
        <f>G175/'סכום נכסי הקרן'!$C$41</f>
        <v>5.0109225197248189E-5</v>
      </c>
    </row>
    <row r="176" spans="1:10">
      <c r="A176" s="69" t="s">
        <v>2576</v>
      </c>
      <c r="B176" s="54">
        <v>87953</v>
      </c>
      <c r="C176" s="70" t="s">
        <v>142</v>
      </c>
      <c r="D176" s="78">
        <v>44792</v>
      </c>
      <c r="E176" s="72">
        <v>1897641.7999999998</v>
      </c>
      <c r="F176" s="79">
        <v>100</v>
      </c>
      <c r="G176" s="72">
        <v>7612.5798699999996</v>
      </c>
      <c r="H176" s="73">
        <v>6.0999999999999995E-3</v>
      </c>
      <c r="I176" s="73">
        <f t="shared" si="5"/>
        <v>5.1816902240500306E-4</v>
      </c>
      <c r="J176" s="73">
        <f>G176/'סכום נכסי הקרן'!$C$41</f>
        <v>6.3169324576973782E-5</v>
      </c>
    </row>
    <row r="177" spans="1:10">
      <c r="A177" s="69" t="s">
        <v>2577</v>
      </c>
      <c r="B177" s="54">
        <v>5237</v>
      </c>
      <c r="C177" s="70" t="s">
        <v>140</v>
      </c>
      <c r="D177" s="78">
        <v>43007</v>
      </c>
      <c r="E177" s="72">
        <v>45883435.203354999</v>
      </c>
      <c r="F177" s="79">
        <v>34.284599999999998</v>
      </c>
      <c r="G177" s="72">
        <v>57056.163714475995</v>
      </c>
      <c r="H177" s="73">
        <v>2.1100000000000001E-2</v>
      </c>
      <c r="I177" s="73">
        <f t="shared" si="5"/>
        <v>3.8836684907070582E-3</v>
      </c>
      <c r="J177" s="73">
        <f>G177/'סכום נכסי הקרן'!$C$41</f>
        <v>4.7345307193429661E-4</v>
      </c>
    </row>
    <row r="178" spans="1:10">
      <c r="A178" s="69" t="s">
        <v>2578</v>
      </c>
      <c r="B178" s="54">
        <v>87343</v>
      </c>
      <c r="C178" s="70" t="s">
        <v>140</v>
      </c>
      <c r="D178" s="78">
        <v>44421</v>
      </c>
      <c r="E178" s="72">
        <v>2534036.02</v>
      </c>
      <c r="F178" s="79">
        <v>100</v>
      </c>
      <c r="G178" s="72">
        <v>9190.9486399999987</v>
      </c>
      <c r="H178" s="73">
        <v>2.8E-3</v>
      </c>
      <c r="I178" s="73">
        <f t="shared" si="5"/>
        <v>6.2560458518557272E-4</v>
      </c>
      <c r="J178" s="73">
        <f>G178/'סכום נכסי הקרן'!$C$41</f>
        <v>7.6266656997380793E-5</v>
      </c>
    </row>
    <row r="179" spans="1:10">
      <c r="A179" s="69" t="s">
        <v>2579</v>
      </c>
      <c r="B179" s="54">
        <v>87342</v>
      </c>
      <c r="C179" s="70" t="s">
        <v>140</v>
      </c>
      <c r="D179" s="78">
        <v>44421</v>
      </c>
      <c r="E179" s="72">
        <v>1188257.6399999999</v>
      </c>
      <c r="F179" s="79">
        <v>100</v>
      </c>
      <c r="G179" s="72">
        <v>4309.8104799999992</v>
      </c>
      <c r="H179" s="73">
        <v>2.5000000000000001E-3</v>
      </c>
      <c r="I179" s="73">
        <f t="shared" si="5"/>
        <v>2.933578788412024E-4</v>
      </c>
      <c r="J179" s="73">
        <f>G179/'סכום נכסי הקרן'!$C$41</f>
        <v>3.5762884820328742E-5</v>
      </c>
    </row>
    <row r="180" spans="1:10">
      <c r="A180" s="69" t="s">
        <v>2580</v>
      </c>
      <c r="B180" s="54">
        <v>9730</v>
      </c>
      <c r="C180" s="70" t="s">
        <v>143</v>
      </c>
      <c r="D180" s="78">
        <v>45146</v>
      </c>
      <c r="E180" s="72">
        <v>4703504.801678</v>
      </c>
      <c r="F180" s="79">
        <v>100.5967</v>
      </c>
      <c r="G180" s="72">
        <v>21864.114644476998</v>
      </c>
      <c r="H180" s="73">
        <v>1.8499999999999999E-2</v>
      </c>
      <c r="I180" s="73">
        <f t="shared" si="5"/>
        <v>1.488234882858386E-3</v>
      </c>
      <c r="J180" s="73">
        <f>G180/'סכום נכסי הקרן'!$C$41</f>
        <v>1.8142881626871302E-4</v>
      </c>
    </row>
    <row r="181" spans="1:10">
      <c r="A181" s="69" t="s">
        <v>2581</v>
      </c>
      <c r="B181" s="54">
        <v>9011</v>
      </c>
      <c r="C181" s="70" t="s">
        <v>143</v>
      </c>
      <c r="D181" s="78">
        <v>44644</v>
      </c>
      <c r="E181" s="72">
        <v>24861037.552878</v>
      </c>
      <c r="F181" s="79">
        <v>107.1643</v>
      </c>
      <c r="G181" s="72">
        <v>123110.74265022001</v>
      </c>
      <c r="H181" s="73">
        <v>2.6200000000000001E-2</v>
      </c>
      <c r="I181" s="73">
        <f t="shared" si="5"/>
        <v>8.3798363046427276E-3</v>
      </c>
      <c r="J181" s="73">
        <f>G181/'סכום נכסי הקרן'!$C$41</f>
        <v>1.0215751550970639E-3</v>
      </c>
    </row>
    <row r="182" spans="1:10">
      <c r="A182" s="69" t="s">
        <v>2582</v>
      </c>
      <c r="B182" s="54">
        <v>5222</v>
      </c>
      <c r="C182" s="70" t="s">
        <v>140</v>
      </c>
      <c r="D182" s="78">
        <v>40664</v>
      </c>
      <c r="E182" s="72">
        <v>3264615.95</v>
      </c>
      <c r="F182" s="79">
        <v>0.53449999999999998</v>
      </c>
      <c r="G182" s="72">
        <v>63.288870000000003</v>
      </c>
      <c r="H182" s="73">
        <v>6.1999999999999998E-3</v>
      </c>
      <c r="I182" s="73">
        <f t="shared" si="5"/>
        <v>4.3079130146475989E-6</v>
      </c>
      <c r="J182" s="73">
        <f>G182/'סכום נכסי הקרן'!$C$41</f>
        <v>5.2517218070776035E-7</v>
      </c>
    </row>
    <row r="183" spans="1:10">
      <c r="A183" s="69" t="s">
        <v>2583</v>
      </c>
      <c r="B183" s="54">
        <v>8329</v>
      </c>
      <c r="C183" s="70" t="s">
        <v>140</v>
      </c>
      <c r="D183" s="78">
        <v>43810</v>
      </c>
      <c r="E183" s="72">
        <v>28185674.059999999</v>
      </c>
      <c r="F183" s="79">
        <v>110.0408</v>
      </c>
      <c r="G183" s="72">
        <v>112494.09343999998</v>
      </c>
      <c r="H183" s="73">
        <v>2.4000000000000002E-3</v>
      </c>
      <c r="I183" s="73">
        <f t="shared" si="5"/>
        <v>7.6571878941930705E-3</v>
      </c>
      <c r="J183" s="73">
        <f>G183/'סכום נכסי הקרן'!$C$41</f>
        <v>9.3347800914485204E-4</v>
      </c>
    </row>
    <row r="184" spans="1:10">
      <c r="A184" s="69" t="s">
        <v>2584</v>
      </c>
      <c r="B184" s="54">
        <v>4027</v>
      </c>
      <c r="C184" s="70" t="s">
        <v>140</v>
      </c>
      <c r="D184" s="78">
        <v>39293</v>
      </c>
      <c r="E184" s="72">
        <v>202346.57999999996</v>
      </c>
      <c r="F184" s="79">
        <v>0</v>
      </c>
      <c r="G184" s="72">
        <v>0</v>
      </c>
      <c r="H184" s="73">
        <v>5.9999999999999995E-4</v>
      </c>
      <c r="I184" s="73">
        <f t="shared" si="5"/>
        <v>0</v>
      </c>
      <c r="J184" s="73">
        <f>G184/'סכום נכסי הקרן'!$C$41</f>
        <v>0</v>
      </c>
    </row>
    <row r="185" spans="1:10">
      <c r="A185" s="69" t="s">
        <v>2585</v>
      </c>
      <c r="B185" s="54">
        <v>5290</v>
      </c>
      <c r="C185" s="70" t="s">
        <v>140</v>
      </c>
      <c r="D185" s="78">
        <v>42359</v>
      </c>
      <c r="E185" s="72">
        <v>27700172.829509996</v>
      </c>
      <c r="F185" s="79">
        <v>52.264800000000001</v>
      </c>
      <c r="G185" s="72">
        <v>52509.674618892001</v>
      </c>
      <c r="H185" s="73">
        <v>5.5999999999999999E-3</v>
      </c>
      <c r="I185" s="73">
        <f t="shared" si="5"/>
        <v>3.5742004982177045E-3</v>
      </c>
      <c r="J185" s="73">
        <f>G185/'סכום נכסי הקרן'!$C$41</f>
        <v>4.3572622370818831E-4</v>
      </c>
    </row>
    <row r="186" spans="1:10">
      <c r="A186" s="69" t="s">
        <v>2586</v>
      </c>
      <c r="B186" s="54">
        <v>8278</v>
      </c>
      <c r="C186" s="70" t="s">
        <v>140</v>
      </c>
      <c r="D186" s="78">
        <v>44256</v>
      </c>
      <c r="E186" s="72">
        <v>4514159.45</v>
      </c>
      <c r="F186" s="79">
        <v>126.0104</v>
      </c>
      <c r="G186" s="72">
        <v>20631.50171</v>
      </c>
      <c r="H186" s="73">
        <v>1.7899999999999999E-2</v>
      </c>
      <c r="I186" s="73">
        <f t="shared" si="5"/>
        <v>1.4043340436988871E-3</v>
      </c>
      <c r="J186" s="73">
        <f>G186/'סכום נכסי הקרן'!$C$41</f>
        <v>1.7120057198551005E-4</v>
      </c>
    </row>
    <row r="187" spans="1:10">
      <c r="A187" s="69" t="s">
        <v>2587</v>
      </c>
      <c r="B187" s="54">
        <v>8413</v>
      </c>
      <c r="C187" s="70" t="s">
        <v>142</v>
      </c>
      <c r="D187" s="78">
        <v>44661</v>
      </c>
      <c r="E187" s="72">
        <v>2806793.4999999995</v>
      </c>
      <c r="F187" s="79">
        <v>68.828199999999995</v>
      </c>
      <c r="G187" s="72">
        <v>7749.8713800000005</v>
      </c>
      <c r="H187" s="73">
        <v>7.1999999999999998E-3</v>
      </c>
      <c r="I187" s="73">
        <f t="shared" si="5"/>
        <v>5.2751410761081607E-4</v>
      </c>
      <c r="J187" s="73">
        <f>G187/'סכום נכסי הקרן'!$C$41</f>
        <v>6.4308571994400597E-5</v>
      </c>
    </row>
    <row r="188" spans="1:10">
      <c r="A188" s="69" t="s">
        <v>2588</v>
      </c>
      <c r="B188" s="54">
        <v>7053</v>
      </c>
      <c r="C188" s="70" t="s">
        <v>147</v>
      </c>
      <c r="D188" s="78">
        <v>43096</v>
      </c>
      <c r="E188" s="72">
        <v>300276995.53000003</v>
      </c>
      <c r="F188" s="79">
        <v>47.763199999999998</v>
      </c>
      <c r="G188" s="72">
        <v>77189.667620000007</v>
      </c>
      <c r="H188" s="73">
        <v>1.35E-2</v>
      </c>
      <c r="I188" s="73">
        <f t="shared" si="5"/>
        <v>5.2541050857207649E-3</v>
      </c>
      <c r="J188" s="73">
        <f>G188/'סכום נכסי הקרן'!$C$41</f>
        <v>6.4052124918808945E-4</v>
      </c>
    </row>
    <row r="189" spans="1:10">
      <c r="A189" s="69" t="s">
        <v>2589</v>
      </c>
      <c r="B189" s="54">
        <v>8281</v>
      </c>
      <c r="C189" s="70" t="s">
        <v>142</v>
      </c>
      <c r="D189" s="78">
        <v>44302</v>
      </c>
      <c r="E189" s="72">
        <v>32439241.41</v>
      </c>
      <c r="F189" s="79">
        <v>103.93640000000001</v>
      </c>
      <c r="G189" s="72">
        <v>135255.82654000001</v>
      </c>
      <c r="H189" s="73">
        <v>0.01</v>
      </c>
      <c r="I189" s="73">
        <f t="shared" si="5"/>
        <v>9.2065213908635764E-3</v>
      </c>
      <c r="J189" s="73">
        <f>G189/'סכום נכסי הקרן'!$C$41</f>
        <v>1.1223552794897803E-3</v>
      </c>
    </row>
    <row r="190" spans="1:10">
      <c r="A190" s="69" t="s">
        <v>2590</v>
      </c>
      <c r="B190" s="54">
        <v>5255</v>
      </c>
      <c r="C190" s="70" t="s">
        <v>140</v>
      </c>
      <c r="D190" s="78">
        <v>41378</v>
      </c>
      <c r="E190" s="72">
        <v>2079065.02</v>
      </c>
      <c r="F190" s="79">
        <v>8.2995000000000001</v>
      </c>
      <c r="G190" s="72">
        <v>625.84609999999998</v>
      </c>
      <c r="H190" s="73">
        <v>2.81E-2</v>
      </c>
      <c r="I190" s="73">
        <f t="shared" si="5"/>
        <v>4.2599758209562636E-5</v>
      </c>
      <c r="J190" s="73">
        <f>G190/'סכום נכסי הקרן'!$C$41</f>
        <v>5.1932821857057495E-6</v>
      </c>
    </row>
    <row r="191" spans="1:10">
      <c r="A191" s="69" t="s">
        <v>2591</v>
      </c>
      <c r="B191" s="54">
        <v>8327</v>
      </c>
      <c r="C191" s="70" t="s">
        <v>140</v>
      </c>
      <c r="D191" s="78">
        <v>44427</v>
      </c>
      <c r="E191" s="72">
        <v>3403623.8400000008</v>
      </c>
      <c r="F191" s="79">
        <v>138.72409999999999</v>
      </c>
      <c r="G191" s="72">
        <v>17125.412</v>
      </c>
      <c r="H191" s="73">
        <v>8.4999999999999989E-3</v>
      </c>
      <c r="I191" s="73">
        <f t="shared" si="3"/>
        <v>1.1656834011414987E-3</v>
      </c>
      <c r="J191" s="73">
        <f>G191/'סכום נכסי הקרן'!$C$41</f>
        <v>1.4210697655936736E-4</v>
      </c>
    </row>
    <row r="192" spans="1:10">
      <c r="A192" s="69" t="s">
        <v>2592</v>
      </c>
      <c r="B192" s="54">
        <v>5332</v>
      </c>
      <c r="C192" s="70" t="s">
        <v>140</v>
      </c>
      <c r="D192" s="78">
        <v>43318</v>
      </c>
      <c r="E192" s="72">
        <v>20385401.43</v>
      </c>
      <c r="F192" s="79">
        <v>111.1801</v>
      </c>
      <c r="G192" s="72">
        <v>82204.176670000001</v>
      </c>
      <c r="H192" s="73">
        <v>8.4999999999999989E-3</v>
      </c>
      <c r="I192" s="73">
        <f t="shared" ref="I192:I254" si="6">IFERROR(G192/$G$9,0)</f>
        <v>5.5954300106019197E-3</v>
      </c>
      <c r="J192" s="73">
        <f>G192/'סכום נכסי הקרן'!$C$41</f>
        <v>6.8213173540734569E-4</v>
      </c>
    </row>
    <row r="193" spans="1:10">
      <c r="A193" s="69" t="s">
        <v>2593</v>
      </c>
      <c r="B193" s="54">
        <v>87253</v>
      </c>
      <c r="C193" s="70" t="s">
        <v>140</v>
      </c>
      <c r="D193" s="78">
        <v>44469</v>
      </c>
      <c r="E193" s="72">
        <v>434516.09</v>
      </c>
      <c r="F193" s="79">
        <v>100</v>
      </c>
      <c r="G193" s="72">
        <v>1575.9898400000002</v>
      </c>
      <c r="H193" s="73">
        <v>1.9E-3</v>
      </c>
      <c r="I193" s="73">
        <f t="shared" si="6"/>
        <v>1.0727363504338737E-4</v>
      </c>
      <c r="J193" s="73">
        <f>G193/'סכום נכסי הקרן'!$C$41</f>
        <v>1.3077592016512136E-5</v>
      </c>
    </row>
    <row r="194" spans="1:10">
      <c r="A194" s="69" t="s">
        <v>2594</v>
      </c>
      <c r="B194" s="54">
        <v>5294</v>
      </c>
      <c r="C194" s="70" t="s">
        <v>143</v>
      </c>
      <c r="D194" s="78">
        <v>42646</v>
      </c>
      <c r="E194" s="72">
        <v>23643169.219999999</v>
      </c>
      <c r="F194" s="79">
        <v>40.900599999999997</v>
      </c>
      <c r="G194" s="72">
        <v>44685.018299999996</v>
      </c>
      <c r="H194" s="73">
        <v>3.8100000000000002E-2</v>
      </c>
      <c r="I194" s="73">
        <f t="shared" si="6"/>
        <v>3.041595969312394E-3</v>
      </c>
      <c r="J194" s="73">
        <f>G194/'סכום נכסי הקרן'!$C$41</f>
        <v>3.7079708494680309E-4</v>
      </c>
    </row>
    <row r="195" spans="1:10">
      <c r="A195" s="69" t="s">
        <v>2595</v>
      </c>
      <c r="B195" s="54">
        <v>8323</v>
      </c>
      <c r="C195" s="70" t="s">
        <v>140</v>
      </c>
      <c r="D195" s="78">
        <v>44406</v>
      </c>
      <c r="E195" s="72">
        <v>31534358.354047004</v>
      </c>
      <c r="F195" s="79">
        <v>83.801400000000001</v>
      </c>
      <c r="G195" s="72">
        <v>95847.949953531992</v>
      </c>
      <c r="H195" s="73">
        <v>1.1300000000000001E-2</v>
      </c>
      <c r="I195" s="73">
        <f t="shared" si="6"/>
        <v>6.5241270863599264E-3</v>
      </c>
      <c r="J195" s="73">
        <f>G195/'סכום נכסי הקרן'!$C$41</f>
        <v>7.9534801132433988E-4</v>
      </c>
    </row>
    <row r="196" spans="1:10">
      <c r="A196" s="69" t="s">
        <v>2596</v>
      </c>
      <c r="B196" s="54">
        <v>60832</v>
      </c>
      <c r="C196" s="70" t="s">
        <v>140</v>
      </c>
      <c r="D196" s="78">
        <v>42555</v>
      </c>
      <c r="E196" s="72">
        <v>151481.99</v>
      </c>
      <c r="F196" s="79">
        <v>100</v>
      </c>
      <c r="G196" s="72">
        <v>549.42511999999988</v>
      </c>
      <c r="H196" s="73">
        <v>1.8800000000000001E-2</v>
      </c>
      <c r="I196" s="73">
        <f t="shared" si="6"/>
        <v>3.7397975742374893E-5</v>
      </c>
      <c r="J196" s="73">
        <f>G196/'סכום נכסי הקרן'!$C$41</f>
        <v>4.5591395202035186E-6</v>
      </c>
    </row>
    <row r="197" spans="1:10">
      <c r="A197" s="69" t="s">
        <v>2597</v>
      </c>
      <c r="B197" s="54">
        <v>9697</v>
      </c>
      <c r="C197" s="70" t="s">
        <v>140</v>
      </c>
      <c r="D197" s="78">
        <v>45014</v>
      </c>
      <c r="E197" s="72">
        <v>2786166.0667750002</v>
      </c>
      <c r="F197" s="79">
        <v>104.8687</v>
      </c>
      <c r="G197" s="72">
        <v>10597.427097350001</v>
      </c>
      <c r="H197" s="73">
        <v>1.0999999999999999E-2</v>
      </c>
      <c r="I197" s="73">
        <f t="shared" si="6"/>
        <v>7.2134000993307661E-4</v>
      </c>
      <c r="J197" s="73">
        <f>G197/'סכום נכסי הקרן'!$C$41</f>
        <v>8.7937640514150597E-5</v>
      </c>
    </row>
    <row r="198" spans="1:10">
      <c r="A198" s="69" t="s">
        <v>2598</v>
      </c>
      <c r="B198" s="54">
        <v>7060</v>
      </c>
      <c r="C198" s="70" t="s">
        <v>142</v>
      </c>
      <c r="D198" s="78">
        <v>44197</v>
      </c>
      <c r="E198" s="72">
        <v>30252770.609999999</v>
      </c>
      <c r="F198" s="79">
        <v>116.8475</v>
      </c>
      <c r="G198" s="72">
        <v>141808.48000000001</v>
      </c>
      <c r="H198" s="73">
        <v>2.1000000000000003E-3</v>
      </c>
      <c r="I198" s="73">
        <f t="shared" si="6"/>
        <v>9.6525439082637086E-3</v>
      </c>
      <c r="J198" s="73">
        <f>G198/'סכום נכסי הקרן'!$C$41</f>
        <v>1.1767293156672385E-3</v>
      </c>
    </row>
    <row r="199" spans="1:10">
      <c r="A199" s="69" t="s">
        <v>2599</v>
      </c>
      <c r="B199" s="54">
        <v>9704</v>
      </c>
      <c r="C199" s="70" t="s">
        <v>140</v>
      </c>
      <c r="D199" s="78">
        <v>44760</v>
      </c>
      <c r="E199" s="72">
        <v>15163481.888366001</v>
      </c>
      <c r="F199" s="79">
        <v>99.445899999999995</v>
      </c>
      <c r="G199" s="72">
        <v>54693.205185059996</v>
      </c>
      <c r="H199" s="73">
        <v>8.0999999999999996E-3</v>
      </c>
      <c r="I199" s="73">
        <f t="shared" ref="I199:I210" si="7">IFERROR(G199/$G$9,0)</f>
        <v>3.7228278910574875E-3</v>
      </c>
      <c r="J199" s="73">
        <f>G199/'סכום נכסי הקרן'!$C$41</f>
        <v>4.538451995893582E-4</v>
      </c>
    </row>
    <row r="200" spans="1:10">
      <c r="A200" s="69" t="s">
        <v>2600</v>
      </c>
      <c r="B200" s="54">
        <v>9649</v>
      </c>
      <c r="C200" s="70" t="s">
        <v>142</v>
      </c>
      <c r="D200" s="78">
        <v>44743</v>
      </c>
      <c r="E200" s="72">
        <v>3899826.0321459998</v>
      </c>
      <c r="F200" s="79">
        <v>108.01560000000001</v>
      </c>
      <c r="G200" s="72">
        <v>16898.546041706999</v>
      </c>
      <c r="H200" s="73">
        <v>4.5999999999999999E-3</v>
      </c>
      <c r="I200" s="73">
        <f t="shared" si="7"/>
        <v>1.1502412102110725E-3</v>
      </c>
      <c r="J200" s="73">
        <f>G200/'סכום נכסי הקרן'!$C$41</f>
        <v>1.4022443876014466E-4</v>
      </c>
    </row>
    <row r="201" spans="1:10">
      <c r="A201" s="69" t="s">
        <v>2601</v>
      </c>
      <c r="B201" s="54">
        <v>9648</v>
      </c>
      <c r="C201" s="70" t="s">
        <v>142</v>
      </c>
      <c r="D201" s="78">
        <v>44743</v>
      </c>
      <c r="E201" s="72">
        <v>4993198.5294519989</v>
      </c>
      <c r="F201" s="79">
        <v>105.0476</v>
      </c>
      <c r="G201" s="72">
        <v>21041.785590551997</v>
      </c>
      <c r="H201" s="73">
        <v>2.7099999999999996E-2</v>
      </c>
      <c r="I201" s="73">
        <f t="shared" si="7"/>
        <v>1.4322610278389115E-3</v>
      </c>
      <c r="J201" s="73">
        <f>G201/'סכום נכסי הקרן'!$C$41</f>
        <v>1.7460511500008328E-4</v>
      </c>
    </row>
    <row r="202" spans="1:10">
      <c r="A202" s="69" t="s">
        <v>2602</v>
      </c>
      <c r="B202" s="54">
        <v>9317</v>
      </c>
      <c r="C202" s="70" t="s">
        <v>142</v>
      </c>
      <c r="D202" s="78">
        <v>44545</v>
      </c>
      <c r="E202" s="72">
        <v>25379609.322500002</v>
      </c>
      <c r="F202" s="79">
        <v>106.4143</v>
      </c>
      <c r="G202" s="72">
        <v>108343.421781205</v>
      </c>
      <c r="H202" s="73">
        <v>5.4999999999999997E-3</v>
      </c>
      <c r="I202" s="73">
        <f t="shared" si="7"/>
        <v>7.3746621916729932E-3</v>
      </c>
      <c r="J202" s="73">
        <f>G202/'סכום נכסי הקרן'!$C$41</f>
        <v>8.990356611229762E-4</v>
      </c>
    </row>
    <row r="203" spans="1:10">
      <c r="A203" s="69" t="s">
        <v>2603</v>
      </c>
      <c r="B203" s="54">
        <v>60833</v>
      </c>
      <c r="C203" s="70" t="s">
        <v>140</v>
      </c>
      <c r="D203" s="78">
        <v>42555</v>
      </c>
      <c r="E203" s="72">
        <v>11732229.550000001</v>
      </c>
      <c r="F203" s="79">
        <v>100</v>
      </c>
      <c r="G203" s="72">
        <v>42552.796559999995</v>
      </c>
      <c r="H203" s="73">
        <v>4.1999999999999997E-3</v>
      </c>
      <c r="I203" s="73">
        <f t="shared" si="7"/>
        <v>2.8964610382595794E-3</v>
      </c>
      <c r="J203" s="73">
        <f>G203/'סכום נכסי הקרן'!$C$41</f>
        <v>3.531038706273138E-4</v>
      </c>
    </row>
    <row r="204" spans="1:10">
      <c r="A204" s="69" t="s">
        <v>2604</v>
      </c>
      <c r="B204" s="54">
        <v>8313</v>
      </c>
      <c r="C204" s="70" t="s">
        <v>140</v>
      </c>
      <c r="D204" s="78">
        <v>44357</v>
      </c>
      <c r="E204" s="72">
        <v>2277686.6100000003</v>
      </c>
      <c r="F204" s="79">
        <v>99.3459</v>
      </c>
      <c r="G204" s="72">
        <v>8207.1330099999996</v>
      </c>
      <c r="H204" s="73">
        <v>0.1547</v>
      </c>
      <c r="I204" s="73">
        <f t="shared" si="7"/>
        <v>5.5863874811989717E-4</v>
      </c>
      <c r="J204" s="73">
        <f>G204/'סכום נכסי הקרן'!$C$41</f>
        <v>6.8102937218192464E-5</v>
      </c>
    </row>
    <row r="205" spans="1:10">
      <c r="A205" s="69" t="s">
        <v>2605</v>
      </c>
      <c r="B205" s="54">
        <v>6657</v>
      </c>
      <c r="C205" s="70" t="s">
        <v>140</v>
      </c>
      <c r="D205" s="78">
        <v>42916</v>
      </c>
      <c r="E205" s="72">
        <v>3697877.23</v>
      </c>
      <c r="F205" s="79">
        <v>0</v>
      </c>
      <c r="G205" s="72">
        <v>0</v>
      </c>
      <c r="H205" s="73">
        <v>0.15460000000000002</v>
      </c>
      <c r="I205" s="73">
        <f t="shared" si="7"/>
        <v>0</v>
      </c>
      <c r="J205" s="73">
        <f>G205/'סכום נכסי הקרן'!$C$41</f>
        <v>0</v>
      </c>
    </row>
    <row r="206" spans="1:10">
      <c r="A206" s="69" t="s">
        <v>2606</v>
      </c>
      <c r="B206" s="54">
        <v>7009</v>
      </c>
      <c r="C206" s="70" t="s">
        <v>140</v>
      </c>
      <c r="D206" s="78">
        <v>42916</v>
      </c>
      <c r="E206" s="72">
        <v>2554090.12</v>
      </c>
      <c r="F206" s="79">
        <v>97.136200000000002</v>
      </c>
      <c r="G206" s="72">
        <v>8998.3914800000002</v>
      </c>
      <c r="H206" s="73">
        <v>0.15460000000000002</v>
      </c>
      <c r="I206" s="73">
        <f t="shared" si="7"/>
        <v>6.1249770722065458E-4</v>
      </c>
      <c r="J206" s="73">
        <f>G206/'סכום נכסי הקרן'!$C$41</f>
        <v>7.4668814223002102E-5</v>
      </c>
    </row>
    <row r="207" spans="1:10">
      <c r="A207" s="69" t="s">
        <v>2607</v>
      </c>
      <c r="B207" s="54">
        <v>7987</v>
      </c>
      <c r="C207" s="70" t="s">
        <v>140</v>
      </c>
      <c r="D207" s="78">
        <v>42916</v>
      </c>
      <c r="E207" s="72">
        <v>3046291.7499999986</v>
      </c>
      <c r="F207" s="79">
        <v>98.339500000000001</v>
      </c>
      <c r="G207" s="72">
        <v>10865.433279999999</v>
      </c>
      <c r="H207" s="73">
        <v>0.15460000000000002</v>
      </c>
      <c r="I207" s="73">
        <f t="shared" si="7"/>
        <v>7.3958251169118901E-4</v>
      </c>
      <c r="J207" s="73">
        <f>G207/'סכום נכסי הקרן'!$C$41</f>
        <v>9.0161560634472894E-5</v>
      </c>
    </row>
    <row r="208" spans="1:10">
      <c r="A208" s="69" t="s">
        <v>2608</v>
      </c>
      <c r="B208" s="54">
        <v>7988</v>
      </c>
      <c r="C208" s="70" t="s">
        <v>140</v>
      </c>
      <c r="D208" s="78">
        <v>42916</v>
      </c>
      <c r="E208" s="72">
        <v>2989875.88</v>
      </c>
      <c r="F208" s="79">
        <v>0</v>
      </c>
      <c r="G208" s="72">
        <v>0</v>
      </c>
      <c r="H208" s="73">
        <v>0.15460000000000002</v>
      </c>
      <c r="I208" s="73">
        <f t="shared" si="7"/>
        <v>0</v>
      </c>
      <c r="J208" s="73">
        <f>G208/'סכום נכסי הקרן'!$C$41</f>
        <v>0</v>
      </c>
    </row>
    <row r="209" spans="1:10">
      <c r="A209" s="69" t="s">
        <v>2609</v>
      </c>
      <c r="B209" s="54">
        <v>8271</v>
      </c>
      <c r="C209" s="70" t="s">
        <v>140</v>
      </c>
      <c r="D209" s="78">
        <v>42916</v>
      </c>
      <c r="E209" s="72">
        <v>2011540.21</v>
      </c>
      <c r="F209" s="79">
        <v>100.5502</v>
      </c>
      <c r="G209" s="72">
        <v>7335.9981999999991</v>
      </c>
      <c r="H209" s="73">
        <v>0.15460000000000002</v>
      </c>
      <c r="I209" s="73">
        <f t="shared" si="7"/>
        <v>4.9934280895221159E-4</v>
      </c>
      <c r="J209" s="73">
        <f>G209/'סכום נכסי הקרן'!$C$41</f>
        <v>6.0874244908499778E-5</v>
      </c>
    </row>
    <row r="210" spans="1:10">
      <c r="A210" s="69" t="s">
        <v>2610</v>
      </c>
      <c r="B210" s="54">
        <v>7999</v>
      </c>
      <c r="C210" s="70" t="s">
        <v>142</v>
      </c>
      <c r="D210" s="78">
        <v>44228</v>
      </c>
      <c r="E210" s="72">
        <v>22918021.410000004</v>
      </c>
      <c r="F210" s="79">
        <v>116.7323</v>
      </c>
      <c r="G210" s="72">
        <v>107321.26573</v>
      </c>
      <c r="H210" s="73">
        <v>4.1700000000000001E-2</v>
      </c>
      <c r="I210" s="73">
        <f t="shared" si="7"/>
        <v>7.3050866192858289E-3</v>
      </c>
      <c r="J210" s="73">
        <f>G210/'סכום נכסי הקרן'!$C$41</f>
        <v>8.9055379183956244E-4</v>
      </c>
    </row>
    <row r="211" spans="1:10">
      <c r="A211" s="69" t="s">
        <v>2611</v>
      </c>
      <c r="B211" s="54">
        <v>60834</v>
      </c>
      <c r="C211" s="70" t="s">
        <v>140</v>
      </c>
      <c r="D211" s="78">
        <v>42555</v>
      </c>
      <c r="E211" s="72">
        <v>1214421.7900000005</v>
      </c>
      <c r="F211" s="79">
        <v>100</v>
      </c>
      <c r="G211" s="72">
        <v>4404.7078899999997</v>
      </c>
      <c r="H211" s="73">
        <v>4.3E-3</v>
      </c>
      <c r="I211" s="73">
        <f t="shared" si="6"/>
        <v>2.9981730508147741E-4</v>
      </c>
      <c r="J211" s="73">
        <f>G211/'סכום נכסי הקרן'!$C$41</f>
        <v>3.6550345234035269E-5</v>
      </c>
    </row>
    <row r="212" spans="1:10">
      <c r="A212" s="69" t="s">
        <v>2612</v>
      </c>
      <c r="B212" s="54">
        <v>4028</v>
      </c>
      <c r="C212" s="70" t="s">
        <v>140</v>
      </c>
      <c r="D212" s="78">
        <v>39321</v>
      </c>
      <c r="E212" s="72">
        <v>394776.73</v>
      </c>
      <c r="F212" s="79">
        <v>1.9155</v>
      </c>
      <c r="G212" s="72">
        <v>27.42719</v>
      </c>
      <c r="H212" s="73">
        <v>1.9E-3</v>
      </c>
      <c r="I212" s="73">
        <f t="shared" si="6"/>
        <v>1.8668993261565971E-6</v>
      </c>
      <c r="J212" s="73">
        <f>G212/'סכום נכסי הקרן'!$C$41</f>
        <v>2.2759131555020777E-7</v>
      </c>
    </row>
    <row r="213" spans="1:10">
      <c r="A213" s="69" t="s">
        <v>2613</v>
      </c>
      <c r="B213" s="54">
        <v>87957</v>
      </c>
      <c r="C213" s="70" t="s">
        <v>142</v>
      </c>
      <c r="D213" s="78">
        <v>44895</v>
      </c>
      <c r="E213" s="72">
        <v>2679001.42</v>
      </c>
      <c r="F213" s="79">
        <v>100</v>
      </c>
      <c r="G213" s="72">
        <v>10747.082119999999</v>
      </c>
      <c r="H213" s="73">
        <v>6.3999999999999994E-3</v>
      </c>
      <c r="I213" s="73">
        <f t="shared" si="6"/>
        <v>7.3152664811734671E-4</v>
      </c>
      <c r="J213" s="73">
        <f>G213/'סכום נכסי הקרן'!$C$41</f>
        <v>8.9179480581748097E-5</v>
      </c>
    </row>
    <row r="214" spans="1:10">
      <c r="A214" s="69" t="s">
        <v>2614</v>
      </c>
      <c r="B214" s="54">
        <v>87958</v>
      </c>
      <c r="C214" s="70" t="s">
        <v>142</v>
      </c>
      <c r="D214" s="78">
        <v>44895</v>
      </c>
      <c r="E214" s="72">
        <v>3602254.53</v>
      </c>
      <c r="F214" s="79">
        <v>100</v>
      </c>
      <c r="G214" s="72">
        <v>14450.804289999998</v>
      </c>
      <c r="H214" s="73">
        <v>5.9999999999999993E-3</v>
      </c>
      <c r="I214" s="73">
        <f t="shared" si="6"/>
        <v>9.8362963145046415E-4</v>
      </c>
      <c r="J214" s="73">
        <f>G214/'סכום נכסי הקרן'!$C$41</f>
        <v>1.1991303371288439E-4</v>
      </c>
    </row>
    <row r="215" spans="1:10">
      <c r="A215" s="69" t="s">
        <v>2615</v>
      </c>
      <c r="B215" s="54">
        <v>87959</v>
      </c>
      <c r="C215" s="70" t="s">
        <v>142</v>
      </c>
      <c r="D215" s="78">
        <v>44895</v>
      </c>
      <c r="E215" s="72">
        <v>1526571.2300000002</v>
      </c>
      <c r="F215" s="79">
        <v>100</v>
      </c>
      <c r="G215" s="72">
        <v>6123.9930999999997</v>
      </c>
      <c r="H215" s="73">
        <v>4.1000000000000003E-3</v>
      </c>
      <c r="I215" s="73">
        <f t="shared" si="6"/>
        <v>4.1684469286783112E-4</v>
      </c>
      <c r="J215" s="73">
        <f>G215/'סכום נכסי הקרן'!$C$41</f>
        <v>5.0817004806157505E-5</v>
      </c>
    </row>
    <row r="216" spans="1:10">
      <c r="A216" s="69" t="s">
        <v>2616</v>
      </c>
      <c r="B216" s="54">
        <v>9600</v>
      </c>
      <c r="C216" s="70" t="s">
        <v>140</v>
      </c>
      <c r="D216" s="78">
        <v>44967</v>
      </c>
      <c r="E216" s="72">
        <v>19544329.164916001</v>
      </c>
      <c r="F216" s="79">
        <v>98.753500000000003</v>
      </c>
      <c r="G216" s="72">
        <v>70003.671922278998</v>
      </c>
      <c r="H216" s="73">
        <v>7.7499999999999986E-2</v>
      </c>
      <c r="I216" s="73">
        <f t="shared" si="6"/>
        <v>4.7649725670106981E-3</v>
      </c>
      <c r="J216" s="73">
        <f>G216/'סכום נכסי הקרן'!$C$41</f>
        <v>5.8089172773939364E-4</v>
      </c>
    </row>
    <row r="217" spans="1:10">
      <c r="A217" s="69" t="s">
        <v>2617</v>
      </c>
      <c r="B217" s="54">
        <v>7991</v>
      </c>
      <c r="C217" s="70" t="s">
        <v>140</v>
      </c>
      <c r="D217" s="78">
        <v>44105</v>
      </c>
      <c r="E217" s="72">
        <v>32181729.770000003</v>
      </c>
      <c r="F217" s="79">
        <v>114.3656</v>
      </c>
      <c r="G217" s="72">
        <v>133491.11231999999</v>
      </c>
      <c r="H217" s="73">
        <v>4.8000000000000004E-3</v>
      </c>
      <c r="I217" s="73">
        <f t="shared" si="6"/>
        <v>9.0864017654780742E-3</v>
      </c>
      <c r="J217" s="73">
        <f>G217/'סכום נכסי הקרן'!$C$41</f>
        <v>1.1077116491762132E-3</v>
      </c>
    </row>
    <row r="218" spans="1:10">
      <c r="A218" s="69" t="s">
        <v>2618</v>
      </c>
      <c r="B218" s="54">
        <v>5087</v>
      </c>
      <c r="C218" s="70" t="s">
        <v>140</v>
      </c>
      <c r="D218" s="78">
        <v>39630</v>
      </c>
      <c r="E218" s="72">
        <v>4800000</v>
      </c>
      <c r="F218" s="79">
        <v>0.43690000000000001</v>
      </c>
      <c r="G218" s="72">
        <v>76.062539999999998</v>
      </c>
      <c r="H218" s="73">
        <v>4.5999999999999999E-3</v>
      </c>
      <c r="I218" s="73">
        <f t="shared" si="6"/>
        <v>5.1773843646308356E-6</v>
      </c>
      <c r="J218" s="73">
        <f>G218/'סכום נכסי הקרן'!$C$41</f>
        <v>6.3116832394023226E-7</v>
      </c>
    </row>
    <row r="219" spans="1:10">
      <c r="A219" s="69" t="s">
        <v>2619</v>
      </c>
      <c r="B219" s="54">
        <v>5223</v>
      </c>
      <c r="C219" s="70" t="s">
        <v>140</v>
      </c>
      <c r="D219" s="78">
        <v>40725</v>
      </c>
      <c r="E219" s="72">
        <v>5093397.0599999996</v>
      </c>
      <c r="F219" s="79">
        <v>4.7259000000000002</v>
      </c>
      <c r="G219" s="72">
        <v>873.05098999999996</v>
      </c>
      <c r="H219" s="73">
        <v>3.2000000000000002E-3</v>
      </c>
      <c r="I219" s="73">
        <f t="shared" si="6"/>
        <v>5.9426368684919959E-5</v>
      </c>
      <c r="J219" s="73">
        <f>G219/'סכום נכסי הקרן'!$C$41</f>
        <v>7.244592805770889E-6</v>
      </c>
    </row>
    <row r="220" spans="1:10">
      <c r="A220" s="69" t="s">
        <v>2620</v>
      </c>
      <c r="B220" s="54">
        <v>87259</v>
      </c>
      <c r="C220" s="70" t="s">
        <v>140</v>
      </c>
      <c r="D220" s="78">
        <v>44469</v>
      </c>
      <c r="E220" s="72">
        <v>492136.37</v>
      </c>
      <c r="F220" s="79">
        <v>100</v>
      </c>
      <c r="G220" s="72">
        <v>1784.97866</v>
      </c>
      <c r="H220" s="73">
        <v>1E-3</v>
      </c>
      <c r="I220" s="73">
        <f t="shared" si="6"/>
        <v>1.2149897446868984E-4</v>
      </c>
      <c r="J220" s="73">
        <f>G220/'סכום נכסי הקרן'!$C$41</f>
        <v>1.4811785000885873E-5</v>
      </c>
    </row>
    <row r="221" spans="1:10">
      <c r="A221" s="69" t="s">
        <v>2621</v>
      </c>
      <c r="B221" s="54">
        <v>87252</v>
      </c>
      <c r="C221" s="70" t="s">
        <v>140</v>
      </c>
      <c r="D221" s="78">
        <v>44469</v>
      </c>
      <c r="E221" s="72">
        <v>898150.32</v>
      </c>
      <c r="F221" s="79">
        <v>100</v>
      </c>
      <c r="G221" s="72">
        <v>3257.59123</v>
      </c>
      <c r="H221" s="73">
        <v>1E-3</v>
      </c>
      <c r="I221" s="73">
        <f t="shared" si="6"/>
        <v>2.217359806885299E-4</v>
      </c>
      <c r="J221" s="73">
        <f>G221/'סכום נכסי הקרן'!$C$41</f>
        <v>2.7031550573008733E-5</v>
      </c>
    </row>
    <row r="222" spans="1:10">
      <c r="A222" s="69" t="s">
        <v>2622</v>
      </c>
      <c r="B222" s="54">
        <v>87251</v>
      </c>
      <c r="C222" s="70" t="s">
        <v>140</v>
      </c>
      <c r="D222" s="78">
        <v>44469</v>
      </c>
      <c r="E222" s="72">
        <v>1585270.5200000003</v>
      </c>
      <c r="F222" s="79">
        <v>100</v>
      </c>
      <c r="G222" s="72">
        <v>5749.7761700000001</v>
      </c>
      <c r="H222" s="73">
        <v>5.0000000000000001E-4</v>
      </c>
      <c r="I222" s="73">
        <f t="shared" si="6"/>
        <v>3.9137269466264167E-4</v>
      </c>
      <c r="J222" s="73">
        <f>G222/'סכום נכסי הקרן'!$C$41</f>
        <v>4.7711745995471469E-5</v>
      </c>
    </row>
    <row r="223" spans="1:10">
      <c r="A223" s="69" t="s">
        <v>2623</v>
      </c>
      <c r="B223" s="54">
        <v>9229</v>
      </c>
      <c r="C223" s="70" t="s">
        <v>140</v>
      </c>
      <c r="D223" s="78">
        <v>44735</v>
      </c>
      <c r="E223" s="72">
        <v>7863288.8300000001</v>
      </c>
      <c r="F223" s="79">
        <v>102.47839999999999</v>
      </c>
      <c r="G223" s="72">
        <v>29226.99195</v>
      </c>
      <c r="H223" s="73">
        <v>2.5899999999999999E-2</v>
      </c>
      <c r="I223" s="73">
        <f t="shared" si="6"/>
        <v>1.989407284415184E-3</v>
      </c>
      <c r="J223" s="73">
        <f>G223/'סכום נכסי הקרן'!$C$41</f>
        <v>2.4252610447792253E-4</v>
      </c>
    </row>
    <row r="224" spans="1:10">
      <c r="A224" s="69" t="s">
        <v>2624</v>
      </c>
      <c r="B224" s="54">
        <v>9385</v>
      </c>
      <c r="C224" s="70" t="s">
        <v>142</v>
      </c>
      <c r="D224" s="78">
        <v>44896</v>
      </c>
      <c r="E224" s="72">
        <v>14180235.190000003</v>
      </c>
      <c r="F224" s="79">
        <v>106.015</v>
      </c>
      <c r="G224" s="72">
        <v>60307.090240000005</v>
      </c>
      <c r="H224" s="73">
        <v>3.1800000000000002E-2</v>
      </c>
      <c r="I224" s="73">
        <f t="shared" si="6"/>
        <v>4.1049508218494526E-3</v>
      </c>
      <c r="J224" s="73">
        <f>G224/'סכום נכסי הקרן'!$C$41</f>
        <v>5.0042931866978342E-4</v>
      </c>
    </row>
    <row r="225" spans="1:10">
      <c r="A225" s="69" t="s">
        <v>2625</v>
      </c>
      <c r="B225" s="54">
        <v>7027</v>
      </c>
      <c r="C225" s="70" t="s">
        <v>143</v>
      </c>
      <c r="D225" s="78">
        <v>43738</v>
      </c>
      <c r="E225" s="72">
        <v>27881377.84</v>
      </c>
      <c r="F225" s="79">
        <v>135.77610000000001</v>
      </c>
      <c r="G225" s="72">
        <v>174929.93381000002</v>
      </c>
      <c r="H225" s="73">
        <v>1.14E-2</v>
      </c>
      <c r="I225" s="73">
        <f t="shared" si="6"/>
        <v>1.1907037343399275E-2</v>
      </c>
      <c r="J225" s="73">
        <f>G225/'סכום נכסי הקרן'!$C$41</f>
        <v>1.4515717346519519E-3</v>
      </c>
    </row>
    <row r="226" spans="1:10">
      <c r="A226" s="69" t="s">
        <v>2626</v>
      </c>
      <c r="B226" s="54">
        <v>9246</v>
      </c>
      <c r="C226" s="70" t="s">
        <v>142</v>
      </c>
      <c r="D226" s="78">
        <v>44816</v>
      </c>
      <c r="E226" s="72">
        <v>16481125.790000003</v>
      </c>
      <c r="F226" s="79">
        <v>70.760599999999997</v>
      </c>
      <c r="G226" s="72">
        <v>46783.854920000005</v>
      </c>
      <c r="H226" s="73">
        <v>9.4999999999999998E-3</v>
      </c>
      <c r="I226" s="73">
        <f t="shared" si="6"/>
        <v>3.1844584598406181E-3</v>
      </c>
      <c r="J226" s="73">
        <f>G226/'סכום נכסי הקרן'!$C$41</f>
        <v>3.8821326894052441E-4</v>
      </c>
    </row>
    <row r="227" spans="1:10">
      <c r="A227" s="69" t="s">
        <v>2627</v>
      </c>
      <c r="B227" s="54">
        <v>9245</v>
      </c>
      <c r="C227" s="70" t="s">
        <v>140</v>
      </c>
      <c r="D227" s="78">
        <v>44816</v>
      </c>
      <c r="E227" s="72">
        <v>1552106.5</v>
      </c>
      <c r="F227" s="79">
        <v>101.8539</v>
      </c>
      <c r="G227" s="72">
        <v>5733.85538</v>
      </c>
      <c r="H227" s="73">
        <v>1.0299999999999998E-2</v>
      </c>
      <c r="I227" s="73">
        <f t="shared" si="6"/>
        <v>3.9028900682867542E-4</v>
      </c>
      <c r="J227" s="73">
        <f>G227/'סכום נכסי הקרן'!$C$41</f>
        <v>4.7579634993917948E-5</v>
      </c>
    </row>
    <row r="228" spans="1:10">
      <c r="A228" s="69" t="s">
        <v>2628</v>
      </c>
      <c r="B228" s="54">
        <v>9534</v>
      </c>
      <c r="C228" s="70" t="s">
        <v>142</v>
      </c>
      <c r="D228" s="78">
        <v>45007</v>
      </c>
      <c r="E228" s="72">
        <v>7771966.2923610006</v>
      </c>
      <c r="F228" s="79">
        <v>100.85209999999999</v>
      </c>
      <c r="G228" s="72">
        <v>31443.687880776997</v>
      </c>
      <c r="H228" s="73">
        <v>7.7000000000000013E-2</v>
      </c>
      <c r="I228" s="73">
        <f t="shared" si="6"/>
        <v>2.1402921595869255E-3</v>
      </c>
      <c r="J228" s="73">
        <f>G228/'סכום נכסי הקרן'!$C$41</f>
        <v>2.6092028715067644E-4</v>
      </c>
    </row>
    <row r="229" spans="1:10">
      <c r="A229" s="69" t="s">
        <v>2629</v>
      </c>
      <c r="B229" s="54">
        <v>8412</v>
      </c>
      <c r="C229" s="70" t="s">
        <v>142</v>
      </c>
      <c r="D229" s="78">
        <v>44440</v>
      </c>
      <c r="E229" s="72">
        <v>4096086.8</v>
      </c>
      <c r="F229" s="79">
        <v>298.11810000000003</v>
      </c>
      <c r="G229" s="72">
        <v>48986.354149999999</v>
      </c>
      <c r="H229" s="73">
        <v>2.23E-2</v>
      </c>
      <c r="I229" s="73">
        <f t="shared" si="6"/>
        <v>3.3343770015631722E-3</v>
      </c>
      <c r="J229" s="73">
        <f>G229/'סכום נכסי הקרן'!$C$41</f>
        <v>4.064896471350831E-4</v>
      </c>
    </row>
    <row r="230" spans="1:10">
      <c r="A230" s="69" t="s">
        <v>2630</v>
      </c>
      <c r="B230" s="54">
        <v>9495</v>
      </c>
      <c r="C230" s="70" t="s">
        <v>140</v>
      </c>
      <c r="D230" s="78">
        <v>44980</v>
      </c>
      <c r="E230" s="72">
        <v>11602790.779999999</v>
      </c>
      <c r="F230" s="79">
        <v>98.696700000000007</v>
      </c>
      <c r="G230" s="72">
        <v>41534.850230000004</v>
      </c>
      <c r="H230" s="73">
        <v>2.7499999999999997E-2</v>
      </c>
      <c r="I230" s="73">
        <f t="shared" si="6"/>
        <v>2.827172010927922E-3</v>
      </c>
      <c r="J230" s="73">
        <f>G230/'סכום נכסי הקרן'!$C$41</f>
        <v>3.4465693368611767E-4</v>
      </c>
    </row>
    <row r="231" spans="1:10">
      <c r="A231" s="69" t="s">
        <v>2631</v>
      </c>
      <c r="B231" s="54">
        <v>7018</v>
      </c>
      <c r="C231" s="70" t="s">
        <v>140</v>
      </c>
      <c r="D231" s="78">
        <v>43525</v>
      </c>
      <c r="E231" s="72">
        <v>48928924.259999998</v>
      </c>
      <c r="F231" s="79">
        <v>110.3725</v>
      </c>
      <c r="G231" s="72">
        <v>195872.78705999997</v>
      </c>
      <c r="H231" s="73">
        <v>2.7000000000000001E-3</v>
      </c>
      <c r="I231" s="73">
        <f t="shared" si="6"/>
        <v>1.3332564297499254E-2</v>
      </c>
      <c r="J231" s="73">
        <f>G231/'סכום נכסי הקרן'!$C$41</f>
        <v>1.6253559073120909E-3</v>
      </c>
    </row>
    <row r="232" spans="1:10">
      <c r="A232" s="69" t="s">
        <v>2632</v>
      </c>
      <c r="B232" s="54">
        <v>5270</v>
      </c>
      <c r="C232" s="70" t="s">
        <v>140</v>
      </c>
      <c r="D232" s="78">
        <v>42267</v>
      </c>
      <c r="E232" s="72">
        <v>4553589.17</v>
      </c>
      <c r="F232" s="79">
        <v>16.411100000000001</v>
      </c>
      <c r="G232" s="72">
        <v>2710.43559</v>
      </c>
      <c r="H232" s="73">
        <v>3.4000000000000002E-2</v>
      </c>
      <c r="I232" s="73">
        <f t="shared" si="6"/>
        <v>1.8449248269917037E-4</v>
      </c>
      <c r="J232" s="73">
        <f>G232/'סכום נכסי הקרן'!$C$41</f>
        <v>2.2491243238633034E-5</v>
      </c>
    </row>
    <row r="233" spans="1:10">
      <c r="A233" s="69" t="s">
        <v>2633</v>
      </c>
      <c r="B233" s="54">
        <v>62171</v>
      </c>
      <c r="C233" s="70" t="s">
        <v>140</v>
      </c>
      <c r="D233" s="78">
        <v>42549</v>
      </c>
      <c r="E233" s="72">
        <v>1633264.6800000004</v>
      </c>
      <c r="F233" s="79">
        <v>100</v>
      </c>
      <c r="G233" s="72">
        <v>5923.8509800000002</v>
      </c>
      <c r="H233" s="73">
        <v>2.9999999999999997E-4</v>
      </c>
      <c r="I233" s="73">
        <f t="shared" si="6"/>
        <v>4.0322152589507336E-4</v>
      </c>
      <c r="J233" s="73">
        <f>G233/'סכום נכסי הקרן'!$C$41</f>
        <v>4.9156221897379481E-5</v>
      </c>
    </row>
    <row r="234" spans="1:10">
      <c r="A234" s="69" t="s">
        <v>2634</v>
      </c>
      <c r="B234" s="54">
        <v>62172</v>
      </c>
      <c r="C234" s="70" t="s">
        <v>140</v>
      </c>
      <c r="D234" s="78">
        <v>42549</v>
      </c>
      <c r="E234" s="72">
        <v>4555454.37</v>
      </c>
      <c r="F234" s="79">
        <v>100</v>
      </c>
      <c r="G234" s="72">
        <v>16522.63305</v>
      </c>
      <c r="H234" s="73">
        <v>1.5E-3</v>
      </c>
      <c r="I234" s="73">
        <f t="shared" si="6"/>
        <v>1.1246537653831004E-3</v>
      </c>
      <c r="J234" s="73">
        <f>G234/'סכום נכסי הקרן'!$C$41</f>
        <v>1.3710510599893177E-4</v>
      </c>
    </row>
    <row r="235" spans="1:10">
      <c r="A235" s="69" t="s">
        <v>2635</v>
      </c>
      <c r="B235" s="54">
        <v>5059</v>
      </c>
      <c r="C235" s="70" t="s">
        <v>142</v>
      </c>
      <c r="D235" s="78">
        <v>38504</v>
      </c>
      <c r="E235" s="72">
        <v>2882100</v>
      </c>
      <c r="F235" s="79">
        <v>0.68079999999999996</v>
      </c>
      <c r="G235" s="72">
        <v>78.712969999999999</v>
      </c>
      <c r="H235" s="73">
        <v>6.3E-3</v>
      </c>
      <c r="I235" s="73">
        <f t="shared" si="6"/>
        <v>5.3577924188655288E-6</v>
      </c>
      <c r="J235" s="73">
        <f>G235/'סכום נכסי הקרן'!$C$41</f>
        <v>6.5316163971460572E-7</v>
      </c>
    </row>
    <row r="236" spans="1:10">
      <c r="A236" s="69" t="s">
        <v>2636</v>
      </c>
      <c r="B236" s="54">
        <v>62173</v>
      </c>
      <c r="C236" s="70" t="s">
        <v>140</v>
      </c>
      <c r="D236" s="78">
        <v>42549</v>
      </c>
      <c r="E236" s="72">
        <v>11517233.189999999</v>
      </c>
      <c r="F236" s="79">
        <v>100</v>
      </c>
      <c r="G236" s="72">
        <v>41773.00475</v>
      </c>
      <c r="H236" s="73">
        <v>1.0300000000000002E-2</v>
      </c>
      <c r="I236" s="73">
        <f t="shared" si="6"/>
        <v>2.843382585649909E-3</v>
      </c>
      <c r="J236" s="73">
        <f>G236/'סכום נכסי הקרן'!$C$41</f>
        <v>3.4663314417326664E-4</v>
      </c>
    </row>
    <row r="237" spans="1:10">
      <c r="A237" s="69" t="s">
        <v>2637</v>
      </c>
      <c r="B237" s="54">
        <v>87956</v>
      </c>
      <c r="C237" s="70" t="s">
        <v>142</v>
      </c>
      <c r="D237" s="78">
        <v>44837</v>
      </c>
      <c r="E237" s="72">
        <v>1849546.6100000003</v>
      </c>
      <c r="F237" s="79">
        <v>100</v>
      </c>
      <c r="G237" s="72">
        <v>7419.6412600000012</v>
      </c>
      <c r="H237" s="73">
        <v>3.1999999999999997E-3</v>
      </c>
      <c r="I237" s="73">
        <f t="shared" si="6"/>
        <v>5.0503618010513246E-4</v>
      </c>
      <c r="J237" s="73">
        <f>G237/'סכום נכסי הקרן'!$C$41</f>
        <v>6.1568316523639551E-5</v>
      </c>
    </row>
    <row r="238" spans="1:10">
      <c r="A238" s="69" t="s">
        <v>2638</v>
      </c>
      <c r="B238" s="54">
        <v>4023</v>
      </c>
      <c r="C238" s="70" t="s">
        <v>142</v>
      </c>
      <c r="D238" s="78">
        <v>39205</v>
      </c>
      <c r="E238" s="72">
        <v>2534941</v>
      </c>
      <c r="F238" s="79">
        <v>2.2829000000000002</v>
      </c>
      <c r="G238" s="72">
        <v>232.15197000000003</v>
      </c>
      <c r="H238" s="73">
        <v>0.04</v>
      </c>
      <c r="I238" s="73">
        <f t="shared" si="6"/>
        <v>1.5801996353214695E-5</v>
      </c>
      <c r="J238" s="73">
        <f>G238/'סכום נכסי הקרן'!$C$41</f>
        <v>1.92640121936926E-6</v>
      </c>
    </row>
    <row r="239" spans="1:10">
      <c r="A239" s="69" t="s">
        <v>2639</v>
      </c>
      <c r="B239" s="54">
        <v>5295</v>
      </c>
      <c r="C239" s="70" t="s">
        <v>140</v>
      </c>
      <c r="D239" s="78">
        <v>42879</v>
      </c>
      <c r="E239" s="72">
        <v>14987395.999999998</v>
      </c>
      <c r="F239" s="79">
        <v>195.47139999999999</v>
      </c>
      <c r="G239" s="72">
        <v>106256.85601</v>
      </c>
      <c r="H239" s="73">
        <v>1.0800000000000001E-2</v>
      </c>
      <c r="I239" s="73">
        <f t="shared" si="6"/>
        <v>7.2326349467294162E-3</v>
      </c>
      <c r="J239" s="73">
        <f>G239/'סכום נכסי הקרן'!$C$41</f>
        <v>8.8172130085309138E-4</v>
      </c>
    </row>
    <row r="240" spans="1:10">
      <c r="A240" s="69" t="s">
        <v>2640</v>
      </c>
      <c r="B240" s="54">
        <v>4030</v>
      </c>
      <c r="C240" s="70" t="s">
        <v>140</v>
      </c>
      <c r="D240" s="78">
        <v>39377</v>
      </c>
      <c r="E240" s="72">
        <v>600000</v>
      </c>
      <c r="F240" s="79">
        <v>1E-4</v>
      </c>
      <c r="G240" s="72">
        <v>2.1800000000000001E-3</v>
      </c>
      <c r="H240" s="73">
        <v>0</v>
      </c>
      <c r="I240" s="73">
        <f t="shared" si="6"/>
        <v>1.4838707614675007E-10</v>
      </c>
      <c r="J240" s="73">
        <f>G240/'סכום נכסי הקרן'!$C$41</f>
        <v>1.8089679179655407E-11</v>
      </c>
    </row>
    <row r="241" spans="1:10">
      <c r="A241" s="69" t="s">
        <v>2641</v>
      </c>
      <c r="B241" s="54">
        <v>8299</v>
      </c>
      <c r="C241" s="70" t="s">
        <v>143</v>
      </c>
      <c r="D241" s="78">
        <v>44286</v>
      </c>
      <c r="E241" s="72">
        <v>19685109.829999998</v>
      </c>
      <c r="F241" s="79">
        <v>101.83750000000001</v>
      </c>
      <c r="G241" s="72">
        <v>92634.36778</v>
      </c>
      <c r="H241" s="73">
        <v>6.2E-2</v>
      </c>
      <c r="I241" s="73">
        <f t="shared" si="6"/>
        <v>6.3053866906316097E-3</v>
      </c>
      <c r="J241" s="73">
        <f>G241/'סכום נכסי הקרן'!$C$41</f>
        <v>7.6868164869284749E-4</v>
      </c>
    </row>
    <row r="242" spans="1:10">
      <c r="A242" s="69" t="s">
        <v>2642</v>
      </c>
      <c r="B242" s="54">
        <v>9157</v>
      </c>
      <c r="C242" s="70" t="s">
        <v>142</v>
      </c>
      <c r="D242" s="78">
        <v>44763</v>
      </c>
      <c r="E242" s="72">
        <v>16806322.723885998</v>
      </c>
      <c r="F242" s="79">
        <v>98.095699999999994</v>
      </c>
      <c r="G242" s="72">
        <v>66136.360512707994</v>
      </c>
      <c r="H242" s="73">
        <v>0.01</v>
      </c>
      <c r="I242" s="73">
        <f t="shared" si="6"/>
        <v>4.5017344786550985E-3</v>
      </c>
      <c r="J242" s="73">
        <f>G242/'סכום נכסי הקרן'!$C$41</f>
        <v>5.4880070815821913E-4</v>
      </c>
    </row>
    <row r="243" spans="1:10">
      <c r="A243" s="69" t="s">
        <v>2643</v>
      </c>
      <c r="B243" s="54">
        <v>5326</v>
      </c>
      <c r="C243" s="70" t="s">
        <v>143</v>
      </c>
      <c r="D243" s="78">
        <v>43220</v>
      </c>
      <c r="E243" s="72">
        <v>34321295.090000004</v>
      </c>
      <c r="F243" s="79">
        <v>93.928799999999995</v>
      </c>
      <c r="G243" s="72">
        <v>148966.63624000002</v>
      </c>
      <c r="H243" s="73">
        <v>3.2799999999999996E-2</v>
      </c>
      <c r="I243" s="73">
        <f t="shared" si="6"/>
        <v>1.0139781465628486E-2</v>
      </c>
      <c r="J243" s="73">
        <f>G243/'סכום נכסי הקרן'!$C$41</f>
        <v>1.236127824795426E-3</v>
      </c>
    </row>
    <row r="244" spans="1:10">
      <c r="A244" s="69" t="s">
        <v>2644</v>
      </c>
      <c r="B244" s="54">
        <v>7036</v>
      </c>
      <c r="C244" s="70" t="s">
        <v>140</v>
      </c>
      <c r="D244" s="78">
        <v>37987</v>
      </c>
      <c r="E244" s="72">
        <v>115660795.90000001</v>
      </c>
      <c r="F244" s="79">
        <v>134.52520000000001</v>
      </c>
      <c r="G244" s="72">
        <v>564335.51003000012</v>
      </c>
      <c r="H244" s="73">
        <v>2.8E-3</v>
      </c>
      <c r="I244" s="73">
        <f t="shared" si="6"/>
        <v>3.8412888210613144E-2</v>
      </c>
      <c r="J244" s="73">
        <f>G244/'סכום נכסי הקרן'!$C$41</f>
        <v>4.6828662046467465E-3</v>
      </c>
    </row>
    <row r="245" spans="1:10">
      <c r="A245" s="69" t="s">
        <v>2645</v>
      </c>
      <c r="B245" s="54">
        <v>62174</v>
      </c>
      <c r="C245" s="70" t="s">
        <v>140</v>
      </c>
      <c r="D245" s="78">
        <v>42549</v>
      </c>
      <c r="E245" s="72">
        <v>3196092.4099999992</v>
      </c>
      <c r="F245" s="79">
        <v>100</v>
      </c>
      <c r="G245" s="72">
        <v>11592.22716</v>
      </c>
      <c r="H245" s="73">
        <v>4.7999999999999996E-3</v>
      </c>
      <c r="I245" s="73">
        <f t="shared" si="6"/>
        <v>7.8905352949602944E-4</v>
      </c>
      <c r="J245" s="73">
        <f>G245/'סכום נכסי הקרן'!$C$41</f>
        <v>9.6192509312884364E-5</v>
      </c>
    </row>
    <row r="246" spans="1:10">
      <c r="A246" s="69" t="s">
        <v>2646</v>
      </c>
      <c r="B246" s="54">
        <v>60837</v>
      </c>
      <c r="C246" s="70" t="s">
        <v>140</v>
      </c>
      <c r="D246" s="78">
        <v>42555</v>
      </c>
      <c r="E246" s="72">
        <v>1397958.8499999996</v>
      </c>
      <c r="F246" s="79">
        <v>100</v>
      </c>
      <c r="G246" s="72">
        <v>5070.396740000001</v>
      </c>
      <c r="H246" s="73">
        <v>2.2999999999999995E-3</v>
      </c>
      <c r="I246" s="73">
        <f t="shared" si="6"/>
        <v>3.4512905832688689E-4</v>
      </c>
      <c r="J246" s="73">
        <f>G246/'סכום נכסי הקרן'!$C$41</f>
        <v>4.2074243275307638E-5</v>
      </c>
    </row>
    <row r="247" spans="1:10">
      <c r="A247" s="69" t="s">
        <v>2647</v>
      </c>
      <c r="B247" s="54">
        <v>5309</v>
      </c>
      <c r="C247" s="70" t="s">
        <v>140</v>
      </c>
      <c r="D247" s="78">
        <v>42795</v>
      </c>
      <c r="E247" s="72">
        <v>24772689.93</v>
      </c>
      <c r="F247" s="79">
        <v>123.6459</v>
      </c>
      <c r="G247" s="72">
        <v>111096.51672999997</v>
      </c>
      <c r="H247" s="73">
        <v>3.1E-2</v>
      </c>
      <c r="I247" s="73">
        <f t="shared" si="6"/>
        <v>7.562058388831742E-3</v>
      </c>
      <c r="J247" s="73">
        <f>G247/'סכום נכסי הקרן'!$C$41</f>
        <v>9.2188089248757747E-4</v>
      </c>
    </row>
    <row r="248" spans="1:10">
      <c r="A248" s="69" t="s">
        <v>2648</v>
      </c>
      <c r="B248" s="54">
        <v>87344</v>
      </c>
      <c r="C248" s="70" t="s">
        <v>140</v>
      </c>
      <c r="D248" s="78">
        <v>44421</v>
      </c>
      <c r="E248" s="72">
        <v>1432570.4</v>
      </c>
      <c r="F248" s="79">
        <v>100</v>
      </c>
      <c r="G248" s="72">
        <v>5195.9328800000012</v>
      </c>
      <c r="H248" s="73">
        <v>1.17E-2</v>
      </c>
      <c r="I248" s="73">
        <f t="shared" si="6"/>
        <v>3.53673985283469E-4</v>
      </c>
      <c r="J248" s="73">
        <f>G248/'סכום נכסי הקרן'!$C$41</f>
        <v>4.3115944421203198E-5</v>
      </c>
    </row>
    <row r="249" spans="1:10">
      <c r="A249" s="69" t="s">
        <v>2649</v>
      </c>
      <c r="B249" s="54">
        <v>62175</v>
      </c>
      <c r="C249" s="70" t="s">
        <v>140</v>
      </c>
      <c r="D249" s="78">
        <v>42549</v>
      </c>
      <c r="E249" s="72">
        <v>9751210.6400000006</v>
      </c>
      <c r="F249" s="79">
        <v>100</v>
      </c>
      <c r="G249" s="72">
        <v>35367.640949999994</v>
      </c>
      <c r="H249" s="73">
        <v>6.9999999999999999E-4</v>
      </c>
      <c r="I249" s="73">
        <f t="shared" si="6"/>
        <v>2.4073857021920022E-3</v>
      </c>
      <c r="J249" s="73">
        <f>G249/'סכום נכסי הקרן'!$C$41</f>
        <v>2.9348132024162511E-4</v>
      </c>
    </row>
    <row r="250" spans="1:10">
      <c r="A250" s="69" t="s">
        <v>2650</v>
      </c>
      <c r="B250" s="54">
        <v>87346</v>
      </c>
      <c r="C250" s="70" t="s">
        <v>140</v>
      </c>
      <c r="D250" s="78">
        <v>44421</v>
      </c>
      <c r="E250" s="72">
        <v>1969642.37</v>
      </c>
      <c r="F250" s="79">
        <v>100</v>
      </c>
      <c r="G250" s="72">
        <v>7143.8927999999996</v>
      </c>
      <c r="H250" s="73">
        <v>2.3E-2</v>
      </c>
      <c r="I250" s="73">
        <f t="shared" si="6"/>
        <v>4.8626668114578871E-4</v>
      </c>
      <c r="J250" s="73">
        <f>G250/'סכום נכסי הקרן'!$C$41</f>
        <v>5.9280150846720248E-5</v>
      </c>
    </row>
    <row r="251" spans="1:10">
      <c r="A251" s="69" t="s">
        <v>2651</v>
      </c>
      <c r="B251" s="54">
        <v>62176</v>
      </c>
      <c r="C251" s="70" t="s">
        <v>140</v>
      </c>
      <c r="D251" s="78">
        <v>42549</v>
      </c>
      <c r="E251" s="72">
        <v>2847176.3099999996</v>
      </c>
      <c r="F251" s="79">
        <v>100</v>
      </c>
      <c r="G251" s="72">
        <v>10326.708359999999</v>
      </c>
      <c r="H251" s="73">
        <v>1.1000000000000001E-3</v>
      </c>
      <c r="I251" s="73">
        <f t="shared" si="6"/>
        <v>7.0291287144981659E-4</v>
      </c>
      <c r="J251" s="73">
        <f>G251/'סכום נכסי הקרן'!$C$41</f>
        <v>8.5691211566176785E-5</v>
      </c>
    </row>
    <row r="252" spans="1:10">
      <c r="A252" s="69" t="s">
        <v>2652</v>
      </c>
      <c r="B252" s="54">
        <v>9457</v>
      </c>
      <c r="C252" s="70" t="s">
        <v>140</v>
      </c>
      <c r="D252" s="78">
        <v>44893</v>
      </c>
      <c r="E252" s="72">
        <v>302332.85794399999</v>
      </c>
      <c r="F252" s="79">
        <v>82.376199999999997</v>
      </c>
      <c r="G252" s="72">
        <v>903.30551038300018</v>
      </c>
      <c r="H252" s="73">
        <v>0.14409999999999998</v>
      </c>
      <c r="I252" s="73">
        <f t="shared" si="6"/>
        <v>6.1485717226138152E-5</v>
      </c>
      <c r="J252" s="73">
        <f>G252/'סכום נכסי הקרן'!$C$41</f>
        <v>7.4956453596529165E-6</v>
      </c>
    </row>
    <row r="253" spans="1:10">
      <c r="A253" s="69" t="s">
        <v>2653</v>
      </c>
      <c r="B253" s="54">
        <v>8296</v>
      </c>
      <c r="C253" s="70" t="s">
        <v>140</v>
      </c>
      <c r="D253" s="78">
        <v>44085</v>
      </c>
      <c r="E253" s="72">
        <v>15629424</v>
      </c>
      <c r="F253" s="79">
        <v>123.3293</v>
      </c>
      <c r="G253" s="72">
        <v>69912.815989999988</v>
      </c>
      <c r="H253" s="73">
        <v>3.4999999999999996E-3</v>
      </c>
      <c r="I253" s="73">
        <f t="shared" si="6"/>
        <v>4.7587882339182814E-3</v>
      </c>
      <c r="J253" s="73">
        <f>G253/'סכום נכסי הקרן'!$C$41</f>
        <v>5.8013780358045055E-4</v>
      </c>
    </row>
    <row r="254" spans="1:10">
      <c r="A254" s="69" t="s">
        <v>2654</v>
      </c>
      <c r="B254" s="54">
        <v>8333</v>
      </c>
      <c r="C254" s="70" t="s">
        <v>140</v>
      </c>
      <c r="D254" s="78">
        <v>44501</v>
      </c>
      <c r="E254" s="72">
        <v>3041426.99</v>
      </c>
      <c r="F254" s="79">
        <v>120.33150000000001</v>
      </c>
      <c r="G254" s="72">
        <v>13274.075440000002</v>
      </c>
      <c r="H254" s="73">
        <v>9.7999999999999997E-3</v>
      </c>
      <c r="I254" s="73">
        <f t="shared" si="6"/>
        <v>9.0353268031788305E-4</v>
      </c>
      <c r="J254" s="73">
        <f>G254/'סכום נכסי הקרן'!$C$41</f>
        <v>1.1014851656703816E-4</v>
      </c>
    </row>
    <row r="255" spans="1:10">
      <c r="A255" s="69" t="s">
        <v>2655</v>
      </c>
      <c r="B255" s="54">
        <v>87955</v>
      </c>
      <c r="C255" s="70" t="s">
        <v>142</v>
      </c>
      <c r="D255" s="78">
        <v>44827</v>
      </c>
      <c r="E255" s="72">
        <v>3567753.2</v>
      </c>
      <c r="F255" s="79">
        <v>100</v>
      </c>
      <c r="G255" s="72">
        <v>14312.398700000003</v>
      </c>
      <c r="H255" s="73">
        <v>5.1999999999999998E-3</v>
      </c>
      <c r="I255" s="73">
        <f t="shared" ref="I255:I309" si="8">IFERROR(G255/$G$9,0)</f>
        <v>9.7420871364199398E-4</v>
      </c>
      <c r="J255" s="73">
        <f>G255/'סכום נכסי הקרן'!$C$41</f>
        <v>1.1876454163959502E-4</v>
      </c>
    </row>
    <row r="256" spans="1:10">
      <c r="A256" s="69" t="s">
        <v>2656</v>
      </c>
      <c r="B256" s="54">
        <v>6653</v>
      </c>
      <c r="C256" s="70" t="s">
        <v>140</v>
      </c>
      <c r="D256" s="78">
        <v>39264</v>
      </c>
      <c r="E256" s="72">
        <v>214704033.33000001</v>
      </c>
      <c r="F256" s="79">
        <v>89.492800000000003</v>
      </c>
      <c r="G256" s="72">
        <v>696908.64962999965</v>
      </c>
      <c r="H256" s="73">
        <v>6.2999999999999992E-3</v>
      </c>
      <c r="I256" s="73">
        <f t="shared" si="8"/>
        <v>4.7436805899071337E-2</v>
      </c>
      <c r="J256" s="73">
        <f>G256/'סכום נכסי הקרן'!$C$41</f>
        <v>5.7829604996942974E-3</v>
      </c>
    </row>
    <row r="257" spans="1:10">
      <c r="A257" s="69" t="s">
        <v>2657</v>
      </c>
      <c r="B257" s="54">
        <v>8410</v>
      </c>
      <c r="C257" s="70" t="s">
        <v>142</v>
      </c>
      <c r="D257" s="78">
        <v>44651</v>
      </c>
      <c r="E257" s="72">
        <v>6605599.3447890012</v>
      </c>
      <c r="F257" s="79">
        <v>119.0085</v>
      </c>
      <c r="G257" s="72">
        <v>31536.088990382003</v>
      </c>
      <c r="H257" s="73">
        <v>2.2599999999999999E-2</v>
      </c>
      <c r="I257" s="73">
        <f t="shared" si="8"/>
        <v>2.1465816689846332E-3</v>
      </c>
      <c r="J257" s="73">
        <f>G257/'סכום נכסי הקרן'!$C$41</f>
        <v>2.6168703321884096E-4</v>
      </c>
    </row>
    <row r="258" spans="1:10">
      <c r="A258" s="69" t="s">
        <v>2658</v>
      </c>
      <c r="B258" s="54">
        <v>7001</v>
      </c>
      <c r="C258" s="70" t="s">
        <v>142</v>
      </c>
      <c r="D258" s="78">
        <v>43602</v>
      </c>
      <c r="E258" s="72">
        <v>11648248.308311002</v>
      </c>
      <c r="F258" s="79">
        <v>63.311199999999999</v>
      </c>
      <c r="G258" s="72">
        <v>29584.129036052993</v>
      </c>
      <c r="H258" s="73">
        <v>1.9799999999999998E-2</v>
      </c>
      <c r="I258" s="73">
        <f t="shared" si="8"/>
        <v>2.013716700921135E-3</v>
      </c>
      <c r="J258" s="73">
        <f>G258/'סכום נכסי הקרן'!$C$41</f>
        <v>2.454896344365719E-4</v>
      </c>
    </row>
    <row r="259" spans="1:10">
      <c r="A259" s="69" t="s">
        <v>2659</v>
      </c>
      <c r="B259" s="54">
        <v>8319</v>
      </c>
      <c r="C259" s="70" t="s">
        <v>142</v>
      </c>
      <c r="D259" s="78">
        <v>44377</v>
      </c>
      <c r="E259" s="72">
        <v>8154102.2087089987</v>
      </c>
      <c r="F259" s="79">
        <v>94.475399999999993</v>
      </c>
      <c r="G259" s="72">
        <v>30903.844697433007</v>
      </c>
      <c r="H259" s="73">
        <v>6.7999999999999996E-3</v>
      </c>
      <c r="I259" s="73">
        <f t="shared" si="8"/>
        <v>2.1035464019932702E-3</v>
      </c>
      <c r="J259" s="73">
        <f>G259/'סכום נכסי הקרן'!$C$41</f>
        <v>2.5644065871305413E-4</v>
      </c>
    </row>
    <row r="260" spans="1:10">
      <c r="A260" s="69" t="s">
        <v>2660</v>
      </c>
      <c r="B260" s="54">
        <v>8411</v>
      </c>
      <c r="C260" s="70" t="s">
        <v>142</v>
      </c>
      <c r="D260" s="78">
        <v>44651</v>
      </c>
      <c r="E260" s="72">
        <v>8917558.7389969993</v>
      </c>
      <c r="F260" s="79">
        <v>103.7527</v>
      </c>
      <c r="G260" s="72">
        <v>37116.157484301999</v>
      </c>
      <c r="H260" s="73">
        <v>2.3099999999999999E-2</v>
      </c>
      <c r="I260" s="73">
        <f t="shared" si="8"/>
        <v>2.5264027921549945E-3</v>
      </c>
      <c r="J260" s="73">
        <f>G260/'סכום נכסי הקרן'!$C$41</f>
        <v>3.0799054186816011E-4</v>
      </c>
    </row>
    <row r="261" spans="1:10">
      <c r="A261" s="69" t="s">
        <v>2661</v>
      </c>
      <c r="B261" s="54">
        <v>9384</v>
      </c>
      <c r="C261" s="70" t="s">
        <v>142</v>
      </c>
      <c r="D261" s="78">
        <v>44910</v>
      </c>
      <c r="E261" s="72">
        <v>1344452.8897499996</v>
      </c>
      <c r="F261" s="79">
        <v>101.1901</v>
      </c>
      <c r="G261" s="72">
        <v>5457.5941631340002</v>
      </c>
      <c r="H261" s="73">
        <v>9.0999999999999987E-3</v>
      </c>
      <c r="I261" s="73">
        <f t="shared" si="8"/>
        <v>3.7148460580872637E-4</v>
      </c>
      <c r="J261" s="73">
        <f>G261/'סכום נכסי הקרן'!$C$41</f>
        <v>4.528721445130917E-5</v>
      </c>
    </row>
    <row r="262" spans="1:10">
      <c r="A262" s="69" t="s">
        <v>2662</v>
      </c>
      <c r="B262" s="54">
        <v>5303</v>
      </c>
      <c r="C262" s="70" t="s">
        <v>142</v>
      </c>
      <c r="D262" s="78">
        <v>42788</v>
      </c>
      <c r="E262" s="72">
        <v>24118230.702125002</v>
      </c>
      <c r="F262" s="79">
        <v>53.851300000000002</v>
      </c>
      <c r="G262" s="72">
        <v>52102.583662268014</v>
      </c>
      <c r="H262" s="73">
        <v>0.03</v>
      </c>
      <c r="I262" s="73">
        <f t="shared" si="8"/>
        <v>3.5464908483189813E-3</v>
      </c>
      <c r="J262" s="73">
        <f>G262/'סכום נכסי הקרן'!$C$41</f>
        <v>4.3234817563375395E-4</v>
      </c>
    </row>
    <row r="263" spans="1:10">
      <c r="A263" s="69" t="s">
        <v>2663</v>
      </c>
      <c r="B263" s="54">
        <v>7011</v>
      </c>
      <c r="C263" s="70" t="s">
        <v>142</v>
      </c>
      <c r="D263" s="78">
        <v>43651</v>
      </c>
      <c r="E263" s="72">
        <v>38982441.345997006</v>
      </c>
      <c r="F263" s="79">
        <v>92.157700000000006</v>
      </c>
      <c r="G263" s="72">
        <v>144118.01909398197</v>
      </c>
      <c r="H263" s="73">
        <v>3.6599999999999994E-2</v>
      </c>
      <c r="I263" s="73">
        <f t="shared" si="8"/>
        <v>9.8097483823015967E-3</v>
      </c>
      <c r="J263" s="73">
        <f>G263/'סכום נכסי הקרן'!$C$41</f>
        <v>1.1958939125768743E-3</v>
      </c>
    </row>
    <row r="264" spans="1:10">
      <c r="A264" s="69" t="s">
        <v>2664</v>
      </c>
      <c r="B264" s="54">
        <v>62177</v>
      </c>
      <c r="C264" s="70" t="s">
        <v>140</v>
      </c>
      <c r="D264" s="78">
        <v>42549</v>
      </c>
      <c r="E264" s="72">
        <v>7318007.8700000001</v>
      </c>
      <c r="F264" s="79">
        <v>100</v>
      </c>
      <c r="G264" s="72">
        <v>26542.414510000002</v>
      </c>
      <c r="H264" s="73">
        <v>1.5E-3</v>
      </c>
      <c r="I264" s="73">
        <f t="shared" si="8"/>
        <v>1.8066749004651255E-3</v>
      </c>
      <c r="J264" s="73">
        <f>G264/'סכום נכסי הקרן'!$C$41</f>
        <v>2.2024943263272045E-4</v>
      </c>
    </row>
    <row r="265" spans="1:10">
      <c r="A265" s="69" t="s">
        <v>2665</v>
      </c>
      <c r="B265" s="54">
        <v>9736</v>
      </c>
      <c r="C265" s="70" t="s">
        <v>140</v>
      </c>
      <c r="D265" s="78">
        <v>44621</v>
      </c>
      <c r="E265" s="72">
        <v>17408367.009999998</v>
      </c>
      <c r="F265" s="79">
        <v>118.51260000000001</v>
      </c>
      <c r="G265" s="72">
        <v>74829.029929999975</v>
      </c>
      <c r="H265" s="73">
        <v>1.9900000000000001E-2</v>
      </c>
      <c r="I265" s="73">
        <f t="shared" si="8"/>
        <v>5.093422459729516E-3</v>
      </c>
      <c r="J265" s="73">
        <f>G265/'סכום נכסי הקרן'!$C$41</f>
        <v>6.2093263521033565E-4</v>
      </c>
    </row>
    <row r="266" spans="1:10">
      <c r="A266" s="69" t="s">
        <v>2666</v>
      </c>
      <c r="B266" s="54">
        <v>8502</v>
      </c>
      <c r="C266" s="70" t="s">
        <v>140</v>
      </c>
      <c r="D266" s="78">
        <v>44621</v>
      </c>
      <c r="E266" s="72">
        <v>25371715.077426001</v>
      </c>
      <c r="F266" s="79">
        <v>102.521</v>
      </c>
      <c r="G266" s="72">
        <v>94343.115733172977</v>
      </c>
      <c r="H266" s="73">
        <v>2.0899999999999995E-2</v>
      </c>
      <c r="I266" s="73">
        <f t="shared" si="8"/>
        <v>6.4216968340458673E-3</v>
      </c>
      <c r="J266" s="73">
        <f>G266/'סכום נכסי הקרן'!$C$41</f>
        <v>7.8286086991844015E-4</v>
      </c>
    </row>
    <row r="267" spans="1:10">
      <c r="A267" s="69" t="s">
        <v>2667</v>
      </c>
      <c r="B267" s="54">
        <v>7017</v>
      </c>
      <c r="C267" s="70" t="s">
        <v>141</v>
      </c>
      <c r="D267" s="78">
        <v>43709</v>
      </c>
      <c r="E267" s="72">
        <v>65280032.109935991</v>
      </c>
      <c r="F267" s="79">
        <v>95.538200000000003</v>
      </c>
      <c r="G267" s="72">
        <v>62367.367628372995</v>
      </c>
      <c r="H267" s="73">
        <v>3.6599999999999994E-2</v>
      </c>
      <c r="I267" s="73">
        <f t="shared" si="8"/>
        <v>4.2451886831852007E-3</v>
      </c>
      <c r="J267" s="73">
        <f>G267/'סכום נכסי הקרן'!$C$41</f>
        <v>5.175255374664649E-4</v>
      </c>
    </row>
    <row r="268" spans="1:10">
      <c r="A268" s="69" t="s">
        <v>2668</v>
      </c>
      <c r="B268" s="54">
        <v>5258</v>
      </c>
      <c r="C268" s="70" t="s">
        <v>141</v>
      </c>
      <c r="D268" s="78">
        <v>41914</v>
      </c>
      <c r="E268" s="72">
        <v>48818446.689999998</v>
      </c>
      <c r="F268" s="79">
        <v>5.9362279999999998</v>
      </c>
      <c r="G268" s="72">
        <v>2897.96063</v>
      </c>
      <c r="H268" s="73">
        <v>6.4600000000000005E-2</v>
      </c>
      <c r="I268" s="73">
        <f t="shared" si="8"/>
        <v>1.9725683700646502E-4</v>
      </c>
      <c r="J268" s="73">
        <f>G268/'סכום נכסי הקרן'!$C$41</f>
        <v>2.4047329390812872E-5</v>
      </c>
    </row>
    <row r="269" spans="1:10">
      <c r="A269" s="69" t="s">
        <v>2669</v>
      </c>
      <c r="B269" s="54">
        <v>9536</v>
      </c>
      <c r="C269" s="70" t="s">
        <v>141</v>
      </c>
      <c r="D269" s="78">
        <v>45015</v>
      </c>
      <c r="E269" s="72">
        <v>25973583.724900994</v>
      </c>
      <c r="F269" s="79">
        <v>106.45387700000001</v>
      </c>
      <c r="G269" s="72">
        <v>27649.892840974993</v>
      </c>
      <c r="H269" s="73">
        <v>3.8699999999999998E-2</v>
      </c>
      <c r="I269" s="73">
        <f t="shared" si="8"/>
        <v>1.8820581442400162E-3</v>
      </c>
      <c r="J269" s="73">
        <f>G269/'סכום נכסי הקרן'!$C$41</f>
        <v>2.2943930772710477E-4</v>
      </c>
    </row>
    <row r="270" spans="1:10">
      <c r="A270" s="69" t="s">
        <v>2670</v>
      </c>
      <c r="B270" s="54">
        <v>5121</v>
      </c>
      <c r="C270" s="70" t="s">
        <v>141</v>
      </c>
      <c r="D270" s="78">
        <v>39845</v>
      </c>
      <c r="E270" s="72">
        <v>38610484.789999999</v>
      </c>
      <c r="F270" s="79">
        <v>0.35819099999999998</v>
      </c>
      <c r="G270" s="72">
        <v>138.30276000000001</v>
      </c>
      <c r="H270" s="73">
        <v>0.1032</v>
      </c>
      <c r="I270" s="73">
        <f t="shared" si="8"/>
        <v>9.4139184309292188E-6</v>
      </c>
      <c r="J270" s="73">
        <f>G270/'סכום נכסי הקרן'!$C$41</f>
        <v>1.1476387881013203E-6</v>
      </c>
    </row>
    <row r="271" spans="1:10">
      <c r="A271" s="69" t="s">
        <v>2671</v>
      </c>
      <c r="B271" s="54">
        <v>6885</v>
      </c>
      <c r="C271" s="70" t="s">
        <v>142</v>
      </c>
      <c r="D271" s="78">
        <v>43602</v>
      </c>
      <c r="E271" s="72">
        <v>17218479.561639</v>
      </c>
      <c r="F271" s="79">
        <v>92.204800000000006</v>
      </c>
      <c r="G271" s="72">
        <v>63689.223240745989</v>
      </c>
      <c r="H271" s="73">
        <v>2.3199999999999998E-2</v>
      </c>
      <c r="I271" s="73">
        <f t="shared" si="8"/>
        <v>4.3351640452990543E-3</v>
      </c>
      <c r="J271" s="73">
        <f>G271/'סכום נכסי הקרן'!$C$41</f>
        <v>5.2849431909474673E-4</v>
      </c>
    </row>
    <row r="272" spans="1:10">
      <c r="A272" s="69" t="s">
        <v>2672</v>
      </c>
      <c r="B272" s="54">
        <v>76202</v>
      </c>
      <c r="C272" s="70" t="s">
        <v>140</v>
      </c>
      <c r="D272" s="78">
        <v>43466</v>
      </c>
      <c r="E272" s="72">
        <v>2874685.8199999994</v>
      </c>
      <c r="F272" s="79">
        <v>100</v>
      </c>
      <c r="G272" s="72">
        <v>10426.48552</v>
      </c>
      <c r="H272" s="73">
        <v>1.3000000000000002E-3</v>
      </c>
      <c r="I272" s="73">
        <f t="shared" si="8"/>
        <v>7.0970444990790219E-4</v>
      </c>
      <c r="J272" s="73">
        <f>G272/'סכום נכסי הקרן'!$C$41</f>
        <v>8.6519164233083746E-5</v>
      </c>
    </row>
    <row r="273" spans="1:10">
      <c r="A273" s="69" t="s">
        <v>2673</v>
      </c>
      <c r="B273" s="54">
        <v>76201</v>
      </c>
      <c r="C273" s="70" t="s">
        <v>140</v>
      </c>
      <c r="D273" s="78">
        <v>43466</v>
      </c>
      <c r="E273" s="72">
        <v>2758909.39</v>
      </c>
      <c r="F273" s="79">
        <v>100</v>
      </c>
      <c r="G273" s="72">
        <v>10006.564319999999</v>
      </c>
      <c r="H273" s="73">
        <v>2.3E-3</v>
      </c>
      <c r="I273" s="73">
        <f t="shared" si="8"/>
        <v>6.8112147785284044E-4</v>
      </c>
      <c r="J273" s="73">
        <f>G273/'סכום נכסי הקרן'!$C$41</f>
        <v>8.3034650568525976E-5</v>
      </c>
    </row>
    <row r="274" spans="1:10">
      <c r="A274" s="69" t="s">
        <v>2674</v>
      </c>
      <c r="B274" s="54">
        <v>5317</v>
      </c>
      <c r="C274" s="70" t="s">
        <v>140</v>
      </c>
      <c r="D274" s="78">
        <v>43191</v>
      </c>
      <c r="E274" s="72">
        <v>27548198.160000004</v>
      </c>
      <c r="F274" s="79">
        <v>133.60480000000001</v>
      </c>
      <c r="G274" s="72">
        <v>133494.32855999999</v>
      </c>
      <c r="H274" s="73">
        <v>1.5800000000000002E-2</v>
      </c>
      <c r="I274" s="73">
        <f t="shared" si="8"/>
        <v>9.0866206867853162E-3</v>
      </c>
      <c r="J274" s="73">
        <f>G274/'סכום נכסי הקרן'!$C$41</f>
        <v>1.1077383375935365E-3</v>
      </c>
    </row>
    <row r="275" spans="1:10">
      <c r="A275" s="69" t="s">
        <v>2675</v>
      </c>
      <c r="B275" s="54">
        <v>60838</v>
      </c>
      <c r="C275" s="70" t="s">
        <v>140</v>
      </c>
      <c r="D275" s="78">
        <v>42555</v>
      </c>
      <c r="E275" s="72">
        <v>1615841.5699999994</v>
      </c>
      <c r="F275" s="79">
        <v>100</v>
      </c>
      <c r="G275" s="72">
        <v>5860.6574500000006</v>
      </c>
      <c r="H275" s="73">
        <v>6.0000000000000006E-4</v>
      </c>
      <c r="I275" s="73">
        <f t="shared" si="8"/>
        <v>3.989201024326459E-4</v>
      </c>
      <c r="J275" s="73">
        <f>G275/'סכום נכסי הקרן'!$C$41</f>
        <v>4.8631840849705208E-5</v>
      </c>
    </row>
    <row r="276" spans="1:10">
      <c r="A276" s="69" t="s">
        <v>2676</v>
      </c>
      <c r="B276" s="54">
        <v>87345</v>
      </c>
      <c r="C276" s="70" t="s">
        <v>140</v>
      </c>
      <c r="D276" s="78">
        <v>44421</v>
      </c>
      <c r="E276" s="72">
        <v>1354206.2800000003</v>
      </c>
      <c r="F276" s="79">
        <v>100</v>
      </c>
      <c r="G276" s="72">
        <v>4911.7061100000001</v>
      </c>
      <c r="H276" s="73">
        <v>4.3999999999999994E-3</v>
      </c>
      <c r="I276" s="73">
        <f t="shared" si="8"/>
        <v>3.3432738924542548E-4</v>
      </c>
      <c r="J276" s="73">
        <f>G276/'סכום נכסי הקרן'!$C$41</f>
        <v>4.075742557552901E-5</v>
      </c>
    </row>
    <row r="277" spans="1:10">
      <c r="A277" s="69" t="s">
        <v>2677</v>
      </c>
      <c r="B277" s="54">
        <v>7077</v>
      </c>
      <c r="C277" s="70" t="s">
        <v>140</v>
      </c>
      <c r="D277" s="78">
        <v>44012</v>
      </c>
      <c r="E277" s="72">
        <v>48333994.149924994</v>
      </c>
      <c r="F277" s="79">
        <v>117.1358</v>
      </c>
      <c r="G277" s="72">
        <v>205347.72166090301</v>
      </c>
      <c r="H277" s="73">
        <v>1.8000000000000002E-2</v>
      </c>
      <c r="I277" s="73">
        <f t="shared" si="8"/>
        <v>1.3977499087457821E-2</v>
      </c>
      <c r="J277" s="73">
        <f>G277/'סכום נכסי הקרן'!$C$41</f>
        <v>1.7039790849169313E-3</v>
      </c>
    </row>
    <row r="278" spans="1:10">
      <c r="A278" s="69" t="s">
        <v>2678</v>
      </c>
      <c r="B278" s="54">
        <v>5278</v>
      </c>
      <c r="C278" s="70" t="s">
        <v>142</v>
      </c>
      <c r="D278" s="78">
        <v>42484</v>
      </c>
      <c r="E278" s="72">
        <v>13628562.060000001</v>
      </c>
      <c r="F278" s="79">
        <v>110.8449</v>
      </c>
      <c r="G278" s="72">
        <v>60601.500079999998</v>
      </c>
      <c r="H278" s="73">
        <v>1.9E-2</v>
      </c>
      <c r="I278" s="73">
        <f t="shared" si="8"/>
        <v>4.1249905536597424E-3</v>
      </c>
      <c r="J278" s="73">
        <f>G278/'סכום נכסי הקרן'!$C$41</f>
        <v>5.0287233681333083E-4</v>
      </c>
    </row>
    <row r="279" spans="1:10">
      <c r="A279" s="69" t="s">
        <v>2679</v>
      </c>
      <c r="B279" s="54">
        <v>9172</v>
      </c>
      <c r="C279" s="70" t="s">
        <v>142</v>
      </c>
      <c r="D279" s="78">
        <v>44743</v>
      </c>
      <c r="E279" s="72">
        <v>1946837.768075</v>
      </c>
      <c r="F279" s="79">
        <v>89.972800000000007</v>
      </c>
      <c r="G279" s="72">
        <v>7026.8166647070011</v>
      </c>
      <c r="H279" s="73">
        <v>3.2100000000000004E-2</v>
      </c>
      <c r="I279" s="73">
        <f t="shared" si="8"/>
        <v>4.7829760527299544E-4</v>
      </c>
      <c r="J279" s="73">
        <f>G279/'סכום נכסי הקרן'!$C$41</f>
        <v>5.83086509719293E-5</v>
      </c>
    </row>
    <row r="280" spans="1:10">
      <c r="A280" s="69" t="s">
        <v>2501</v>
      </c>
      <c r="B280" s="54">
        <v>83111</v>
      </c>
      <c r="C280" s="70" t="s">
        <v>140</v>
      </c>
      <c r="D280" s="78">
        <v>44256</v>
      </c>
      <c r="E280" s="72">
        <v>4089672.97</v>
      </c>
      <c r="F280" s="79">
        <v>100</v>
      </c>
      <c r="G280" s="72">
        <v>14833.243890000002</v>
      </c>
      <c r="H280" s="73">
        <v>4.0000000000000001E-3</v>
      </c>
      <c r="I280" s="73">
        <f t="shared" si="8"/>
        <v>1.0096613259673144E-3</v>
      </c>
      <c r="J280" s="73">
        <f>G280/'סכום נכסי הקרן'!$C$41</f>
        <v>1.230865243870109E-4</v>
      </c>
    </row>
    <row r="281" spans="1:10">
      <c r="A281" s="69" t="s">
        <v>2680</v>
      </c>
      <c r="B281" s="54">
        <v>8275</v>
      </c>
      <c r="C281" s="70" t="s">
        <v>140</v>
      </c>
      <c r="D281" s="78">
        <v>44256</v>
      </c>
      <c r="E281" s="72">
        <v>3342024.73</v>
      </c>
      <c r="F281" s="79">
        <v>133.5506</v>
      </c>
      <c r="G281" s="72">
        <v>16188.36759</v>
      </c>
      <c r="H281" s="73">
        <v>5.7000000000000002E-3</v>
      </c>
      <c r="I281" s="73">
        <f t="shared" si="8"/>
        <v>1.1019011625086747E-3</v>
      </c>
      <c r="J281" s="73">
        <f>G281/'סכום נכסי הקרן'!$C$41</f>
        <v>1.3433136520432629E-4</v>
      </c>
    </row>
    <row r="282" spans="1:10">
      <c r="A282" s="69" t="s">
        <v>2681</v>
      </c>
      <c r="B282" s="54">
        <v>9667</v>
      </c>
      <c r="C282" s="70" t="s">
        <v>140</v>
      </c>
      <c r="D282" s="78">
        <v>44959</v>
      </c>
      <c r="E282" s="72">
        <v>18509118.261946</v>
      </c>
      <c r="F282" s="79">
        <v>103.92870000000001</v>
      </c>
      <c r="G282" s="72">
        <v>69770.00927247401</v>
      </c>
      <c r="H282" s="73">
        <v>1.1399999999999999E-2</v>
      </c>
      <c r="I282" s="73">
        <f t="shared" si="8"/>
        <v>4.7490677425110362E-3</v>
      </c>
      <c r="J282" s="73">
        <f>G282/'סכום נכסי הקרן'!$C$41</f>
        <v>5.7895279087185215E-4</v>
      </c>
    </row>
    <row r="283" spans="1:10">
      <c r="A283" s="69" t="s">
        <v>2682</v>
      </c>
      <c r="B283" s="54">
        <v>8335</v>
      </c>
      <c r="C283" s="70" t="s">
        <v>140</v>
      </c>
      <c r="D283" s="78">
        <v>44412</v>
      </c>
      <c r="E283" s="72">
        <v>27112854.460000001</v>
      </c>
      <c r="F283" s="79">
        <v>100.307</v>
      </c>
      <c r="G283" s="72">
        <v>98640.221799999999</v>
      </c>
      <c r="H283" s="73">
        <v>9.7500000000000003E-2</v>
      </c>
      <c r="I283" s="73">
        <f t="shared" si="8"/>
        <v>6.7141899556738141E-3</v>
      </c>
      <c r="J283" s="73">
        <f>G283/'סכום נכסי הקרן'!$C$41</f>
        <v>8.1851833328993174E-4</v>
      </c>
    </row>
    <row r="284" spans="1:10">
      <c r="A284" s="69" t="s">
        <v>2683</v>
      </c>
      <c r="B284" s="54">
        <v>6651</v>
      </c>
      <c r="C284" s="70" t="s">
        <v>142</v>
      </c>
      <c r="D284" s="78">
        <v>43465</v>
      </c>
      <c r="E284" s="72">
        <v>28569193.297982998</v>
      </c>
      <c r="F284" s="79">
        <v>103.34990000000001</v>
      </c>
      <c r="G284" s="72">
        <v>118447.43513384204</v>
      </c>
      <c r="H284" s="73">
        <v>0.1158</v>
      </c>
      <c r="I284" s="73">
        <f t="shared" si="8"/>
        <v>8.0624167782535113E-3</v>
      </c>
      <c r="J284" s="73">
        <f>G284/'סכום נכסי הקרן'!$C$41</f>
        <v>9.8287894551570931E-4</v>
      </c>
    </row>
    <row r="285" spans="1:10">
      <c r="A285" s="69" t="s">
        <v>2684</v>
      </c>
      <c r="B285" s="54">
        <v>8415</v>
      </c>
      <c r="C285" s="70" t="s">
        <v>142</v>
      </c>
      <c r="D285" s="78">
        <v>44440</v>
      </c>
      <c r="E285" s="72">
        <v>33968356.990000002</v>
      </c>
      <c r="F285" s="79">
        <v>119.6219</v>
      </c>
      <c r="G285" s="72">
        <v>163005.72582000002</v>
      </c>
      <c r="H285" s="73">
        <v>5.6499999999999995E-2</v>
      </c>
      <c r="I285" s="73">
        <f t="shared" si="8"/>
        <v>1.1095386720003948E-2</v>
      </c>
      <c r="J285" s="73">
        <f>G285/'סכום נכסי הקרן'!$C$41</f>
        <v>1.3526244424452623E-3</v>
      </c>
    </row>
    <row r="286" spans="1:10">
      <c r="A286" s="69" t="s">
        <v>2685</v>
      </c>
      <c r="B286" s="54">
        <v>87341</v>
      </c>
      <c r="C286" s="70" t="s">
        <v>140</v>
      </c>
      <c r="D286" s="78">
        <v>44421</v>
      </c>
      <c r="E286" s="72">
        <v>1190316.7400000002</v>
      </c>
      <c r="F286" s="79">
        <v>100</v>
      </c>
      <c r="G286" s="72">
        <v>4317.2787500000004</v>
      </c>
      <c r="H286" s="73">
        <v>4.5999999999999999E-3</v>
      </c>
      <c r="I286" s="73">
        <f t="shared" si="8"/>
        <v>2.9386622505642016E-4</v>
      </c>
      <c r="J286" s="73">
        <f>G286/'סכום נכסי הקרן'!$C$41</f>
        <v>3.582485665901088E-5</v>
      </c>
    </row>
    <row r="287" spans="1:10">
      <c r="A287" s="69" t="s">
        <v>2686</v>
      </c>
      <c r="B287" s="54">
        <v>8310</v>
      </c>
      <c r="C287" s="70" t="s">
        <v>140</v>
      </c>
      <c r="D287" s="78">
        <v>44377</v>
      </c>
      <c r="E287" s="72">
        <v>8195250.4400000004</v>
      </c>
      <c r="F287" s="79">
        <v>29.631699999999999</v>
      </c>
      <c r="G287" s="72">
        <v>8807.7779300000002</v>
      </c>
      <c r="H287" s="73">
        <v>2.0999999999999998E-2</v>
      </c>
      <c r="I287" s="73">
        <f t="shared" si="8"/>
        <v>5.9952312586356634E-4</v>
      </c>
      <c r="J287" s="73">
        <f>G287/'סכום נכסי הקרן'!$C$41</f>
        <v>7.3087099559334586E-5</v>
      </c>
    </row>
    <row r="288" spans="1:10">
      <c r="A288" s="69" t="s">
        <v>2687</v>
      </c>
      <c r="B288" s="54">
        <v>9695</v>
      </c>
      <c r="C288" s="70" t="s">
        <v>140</v>
      </c>
      <c r="D288" s="78">
        <v>45108</v>
      </c>
      <c r="E288" s="72">
        <v>38560667.510927983</v>
      </c>
      <c r="F288" s="79">
        <v>99.217799999999997</v>
      </c>
      <c r="G288" s="72">
        <v>138765.55973563596</v>
      </c>
      <c r="H288" s="73">
        <v>1.52E-2</v>
      </c>
      <c r="I288" s="73">
        <f t="shared" si="8"/>
        <v>9.4454200362560584E-3</v>
      </c>
      <c r="J288" s="73">
        <f>G288/'סכום נכסי הקרן'!$C$41</f>
        <v>1.1514791086252121E-3</v>
      </c>
    </row>
    <row r="289" spans="1:10">
      <c r="A289" s="69" t="s">
        <v>2688</v>
      </c>
      <c r="B289" s="54">
        <v>87951</v>
      </c>
      <c r="C289" s="70" t="s">
        <v>142</v>
      </c>
      <c r="D289" s="78">
        <v>44771</v>
      </c>
      <c r="E289" s="72">
        <v>2744660.48</v>
      </c>
      <c r="F289" s="79">
        <v>100</v>
      </c>
      <c r="G289" s="72">
        <v>11010.479940000003</v>
      </c>
      <c r="H289" s="73">
        <v>9.5999999999999992E-3</v>
      </c>
      <c r="I289" s="73">
        <f t="shared" si="8"/>
        <v>7.4945547030690106E-4</v>
      </c>
      <c r="J289" s="73">
        <f>G289/'סכום נכסי הקרן'!$C$41</f>
        <v>9.1365160425977776E-5</v>
      </c>
    </row>
    <row r="290" spans="1:10">
      <c r="A290" s="69" t="s">
        <v>2689</v>
      </c>
      <c r="B290" s="54">
        <v>4029</v>
      </c>
      <c r="C290" s="70" t="s">
        <v>140</v>
      </c>
      <c r="D290" s="78">
        <v>39321</v>
      </c>
      <c r="E290" s="72">
        <v>929488.22</v>
      </c>
      <c r="F290" s="79">
        <v>9.4204000000000008</v>
      </c>
      <c r="G290" s="72">
        <v>317.58558999999997</v>
      </c>
      <c r="H290" s="73">
        <v>4.8999999999999998E-3</v>
      </c>
      <c r="I290" s="73">
        <f t="shared" si="8"/>
        <v>2.1617246388275474E-5</v>
      </c>
      <c r="J290" s="73">
        <f>G290/'סכום נכסי הקרן'!$C$41</f>
        <v>2.6353309335695308E-6</v>
      </c>
    </row>
    <row r="291" spans="1:10">
      <c r="A291" s="69" t="s">
        <v>2690</v>
      </c>
      <c r="B291" s="54">
        <v>7085</v>
      </c>
      <c r="C291" s="70" t="s">
        <v>140</v>
      </c>
      <c r="D291" s="78">
        <v>43983</v>
      </c>
      <c r="E291" s="72">
        <v>45250785.34071099</v>
      </c>
      <c r="F291" s="79">
        <v>99.367400000000004</v>
      </c>
      <c r="G291" s="72">
        <v>163086.34623062296</v>
      </c>
      <c r="H291" s="73">
        <v>1.47E-2</v>
      </c>
      <c r="I291" s="73">
        <f t="shared" si="8"/>
        <v>1.1100874347072794E-2</v>
      </c>
      <c r="J291" s="73">
        <f>G291/'סכום נכסי הקרן'!$C$41</f>
        <v>1.3532934320615471E-3</v>
      </c>
    </row>
    <row r="292" spans="1:10">
      <c r="A292" s="69" t="s">
        <v>2691</v>
      </c>
      <c r="B292" s="54">
        <v>608311</v>
      </c>
      <c r="C292" s="70" t="s">
        <v>140</v>
      </c>
      <c r="D292" s="78">
        <v>42555</v>
      </c>
      <c r="E292" s="72">
        <v>2455873.3399999994</v>
      </c>
      <c r="F292" s="79">
        <v>100</v>
      </c>
      <c r="G292" s="72">
        <v>8907.4526700000006</v>
      </c>
      <c r="H292" s="73">
        <v>2.2999999999999995E-3</v>
      </c>
      <c r="I292" s="73">
        <f t="shared" si="8"/>
        <v>6.0630773285177161E-4</v>
      </c>
      <c r="J292" s="73">
        <f>G292/'סכום נכסי הקרן'!$C$41</f>
        <v>7.3914202343240806E-5</v>
      </c>
    </row>
    <row r="293" spans="1:10">
      <c r="A293" s="69" t="s">
        <v>2692</v>
      </c>
      <c r="B293" s="54">
        <v>8330</v>
      </c>
      <c r="C293" s="70" t="s">
        <v>140</v>
      </c>
      <c r="D293" s="78">
        <v>44002</v>
      </c>
      <c r="E293" s="72">
        <v>24047563.039999999</v>
      </c>
      <c r="F293" s="79">
        <v>110.4049</v>
      </c>
      <c r="G293" s="72">
        <v>96295.718090000009</v>
      </c>
      <c r="H293" s="73">
        <v>3.5999999999999997E-2</v>
      </c>
      <c r="I293" s="73">
        <f t="shared" si="8"/>
        <v>6.5546055288196363E-3</v>
      </c>
      <c r="J293" s="73">
        <f>G293/'סכום נכסי הקרן'!$C$41</f>
        <v>7.9906359936818326E-4</v>
      </c>
    </row>
    <row r="294" spans="1:10">
      <c r="A294" s="69" t="s">
        <v>2693</v>
      </c>
      <c r="B294" s="54">
        <v>5331</v>
      </c>
      <c r="C294" s="70" t="s">
        <v>140</v>
      </c>
      <c r="D294" s="78">
        <v>43251</v>
      </c>
      <c r="E294" s="72">
        <v>19992373.709999997</v>
      </c>
      <c r="F294" s="79">
        <v>140.6429</v>
      </c>
      <c r="G294" s="72">
        <v>101983.45707999999</v>
      </c>
      <c r="H294" s="73">
        <v>2.0400000000000001E-2</v>
      </c>
      <c r="I294" s="73">
        <f t="shared" si="8"/>
        <v>6.9417555098343006E-3</v>
      </c>
      <c r="J294" s="73">
        <f>G294/'סכום נכסי הקרן'!$C$41</f>
        <v>8.4626055972906262E-4</v>
      </c>
    </row>
    <row r="295" spans="1:10">
      <c r="A295" s="69" t="s">
        <v>2694</v>
      </c>
      <c r="B295" s="54">
        <v>9828</v>
      </c>
      <c r="C295" s="70" t="s">
        <v>140</v>
      </c>
      <c r="D295" s="78">
        <v>44256</v>
      </c>
      <c r="E295" s="72">
        <v>3335873.8296649996</v>
      </c>
      <c r="F295" s="79">
        <v>143.2039</v>
      </c>
      <c r="G295" s="72">
        <v>17326.546857288999</v>
      </c>
      <c r="H295" s="73">
        <v>1.1899999999999999E-2</v>
      </c>
      <c r="I295" s="73">
        <f t="shared" si="8"/>
        <v>1.1793741412260438E-3</v>
      </c>
      <c r="J295" s="73">
        <f>G295/'סכום נכסי הקרן'!$C$41</f>
        <v>1.4377599722001128E-4</v>
      </c>
    </row>
    <row r="296" spans="1:10">
      <c r="A296" s="69" t="s">
        <v>2695</v>
      </c>
      <c r="B296" s="54">
        <v>62178</v>
      </c>
      <c r="C296" s="70" t="s">
        <v>140</v>
      </c>
      <c r="D296" s="78">
        <v>42549</v>
      </c>
      <c r="E296" s="72">
        <v>2022179.49</v>
      </c>
      <c r="F296" s="79">
        <v>100</v>
      </c>
      <c r="G296" s="72">
        <v>7334.4450099999995</v>
      </c>
      <c r="H296" s="73">
        <v>3.3999999999999998E-3</v>
      </c>
      <c r="I296" s="73">
        <f t="shared" si="8"/>
        <v>4.9923708724450495E-4</v>
      </c>
      <c r="J296" s="73">
        <f>G296/'סכום נכסי הקרן'!$C$41</f>
        <v>6.0861356509965354E-5</v>
      </c>
    </row>
    <row r="297" spans="1:10">
      <c r="A297" s="69" t="s">
        <v>2696</v>
      </c>
      <c r="B297" s="54">
        <v>5320</v>
      </c>
      <c r="C297" s="70" t="s">
        <v>140</v>
      </c>
      <c r="D297" s="78">
        <v>42948</v>
      </c>
      <c r="E297" s="72">
        <v>16171259.490000002</v>
      </c>
      <c r="F297" s="79">
        <v>145.56209999999999</v>
      </c>
      <c r="G297" s="72">
        <v>85376.768700000001</v>
      </c>
      <c r="H297" s="73">
        <v>9.2000000000000016E-3</v>
      </c>
      <c r="I297" s="73">
        <f t="shared" si="8"/>
        <v>5.8113803111240212E-3</v>
      </c>
      <c r="J297" s="73">
        <f>G297/'סכום נכסי הקרן'!$C$41</f>
        <v>7.0845796109112163E-4</v>
      </c>
    </row>
    <row r="298" spans="1:10">
      <c r="A298" s="69" t="s">
        <v>2697</v>
      </c>
      <c r="B298" s="54">
        <v>5287</v>
      </c>
      <c r="C298" s="70" t="s">
        <v>142</v>
      </c>
      <c r="D298" s="78">
        <v>42735</v>
      </c>
      <c r="E298" s="72">
        <v>18933413.906167999</v>
      </c>
      <c r="F298" s="79">
        <v>25.1159</v>
      </c>
      <c r="G298" s="72">
        <v>19076.350658455001</v>
      </c>
      <c r="H298" s="73">
        <v>1.1899999999999999E-2</v>
      </c>
      <c r="I298" s="73">
        <f t="shared" si="8"/>
        <v>1.2984788521826916E-3</v>
      </c>
      <c r="J298" s="73">
        <f>G298/'סכום נכסי הקרן'!$C$41</f>
        <v>1.5829590061011885E-4</v>
      </c>
    </row>
    <row r="299" spans="1:10">
      <c r="A299" s="69" t="s">
        <v>2698</v>
      </c>
      <c r="B299" s="54">
        <v>7028</v>
      </c>
      <c r="C299" s="70" t="s">
        <v>142</v>
      </c>
      <c r="D299" s="78">
        <v>43754</v>
      </c>
      <c r="E299" s="72">
        <v>36679729.139999993</v>
      </c>
      <c r="F299" s="79">
        <v>117.4944</v>
      </c>
      <c r="G299" s="72">
        <v>172886.43165000001</v>
      </c>
      <c r="H299" s="73">
        <v>3.8E-3</v>
      </c>
      <c r="I299" s="73">
        <f t="shared" si="8"/>
        <v>1.1767941329352501E-2</v>
      </c>
      <c r="J299" s="73">
        <f>G299/'סכום נכסי הקרן'!$C$41</f>
        <v>1.4346147170017994E-3</v>
      </c>
    </row>
    <row r="300" spans="1:10">
      <c r="A300" s="69" t="s">
        <v>2699</v>
      </c>
      <c r="B300" s="54">
        <v>8416</v>
      </c>
      <c r="C300" s="70" t="s">
        <v>142</v>
      </c>
      <c r="D300" s="78">
        <v>44713</v>
      </c>
      <c r="E300" s="72">
        <v>6541834.9000000004</v>
      </c>
      <c r="F300" s="79">
        <v>112.74550000000001</v>
      </c>
      <c r="G300" s="72">
        <v>29588.055120000001</v>
      </c>
      <c r="H300" s="73">
        <v>1.2999999999999999E-3</v>
      </c>
      <c r="I300" s="73">
        <f t="shared" si="8"/>
        <v>2.0139839395071917E-3</v>
      </c>
      <c r="J300" s="73">
        <f>G300/'סכום נכסי הקרן'!$C$41</f>
        <v>2.4552221315172503E-4</v>
      </c>
    </row>
    <row r="301" spans="1:10">
      <c r="A301" s="69" t="s">
        <v>2700</v>
      </c>
      <c r="B301" s="54">
        <v>5335</v>
      </c>
      <c r="C301" s="70" t="s">
        <v>140</v>
      </c>
      <c r="D301" s="78">
        <v>43306</v>
      </c>
      <c r="E301" s="72">
        <v>17093463.350000001</v>
      </c>
      <c r="F301" s="79">
        <v>149.9674</v>
      </c>
      <c r="G301" s="72">
        <v>92976.776089999999</v>
      </c>
      <c r="H301" s="73">
        <v>2.0199999999999999E-2</v>
      </c>
      <c r="I301" s="73">
        <f t="shared" si="8"/>
        <v>6.3286935566725499E-3</v>
      </c>
      <c r="J301" s="73">
        <f>G301/'סכום נכסי הקרן'!$C$41</f>
        <v>7.7152295900309879E-4</v>
      </c>
    </row>
    <row r="302" spans="1:10">
      <c r="A302" s="69" t="s">
        <v>2701</v>
      </c>
      <c r="B302" s="54">
        <v>87257</v>
      </c>
      <c r="C302" s="70" t="s">
        <v>140</v>
      </c>
      <c r="D302" s="78">
        <v>44469</v>
      </c>
      <c r="E302" s="72">
        <v>81032.26999999999</v>
      </c>
      <c r="F302" s="79">
        <v>100</v>
      </c>
      <c r="G302" s="72">
        <v>293.90403999999995</v>
      </c>
      <c r="H302" s="73">
        <v>3.3999999999999998E-3</v>
      </c>
      <c r="I302" s="73">
        <f t="shared" si="8"/>
        <v>2.0005303285925442E-5</v>
      </c>
      <c r="J302" s="73">
        <f>G302/'סכום נכסי הקרן'!$C$41</f>
        <v>2.4388210060571599E-6</v>
      </c>
    </row>
    <row r="303" spans="1:10">
      <c r="A303" s="69" t="s">
        <v>2702</v>
      </c>
      <c r="B303" s="54">
        <v>872510</v>
      </c>
      <c r="C303" s="70" t="s">
        <v>140</v>
      </c>
      <c r="D303" s="78">
        <v>44469</v>
      </c>
      <c r="E303" s="72">
        <v>116839.65</v>
      </c>
      <c r="F303" s="79">
        <v>100</v>
      </c>
      <c r="G303" s="72">
        <v>423.77738999999991</v>
      </c>
      <c r="H303" s="73">
        <v>3.3E-3</v>
      </c>
      <c r="I303" s="73">
        <f t="shared" si="8"/>
        <v>2.8845453137248155E-5</v>
      </c>
      <c r="J303" s="73">
        <f>G303/'סכום נכסי הקרן'!$C$41</f>
        <v>3.5165123984824344E-6</v>
      </c>
    </row>
    <row r="304" spans="1:10">
      <c r="A304" s="69" t="s">
        <v>2703</v>
      </c>
      <c r="B304" s="54">
        <v>79693</v>
      </c>
      <c r="C304" s="70" t="s">
        <v>140</v>
      </c>
      <c r="D304" s="78">
        <v>43466</v>
      </c>
      <c r="E304" s="72">
        <v>544158.54</v>
      </c>
      <c r="F304" s="79">
        <v>100</v>
      </c>
      <c r="G304" s="72">
        <v>1973.6630600000001</v>
      </c>
      <c r="H304" s="73">
        <v>4.3E-3</v>
      </c>
      <c r="I304" s="73">
        <f t="shared" si="8"/>
        <v>1.3434224347350814E-4</v>
      </c>
      <c r="J304" s="73">
        <f>G304/'סכום נכסי הקרן'!$C$41</f>
        <v>1.6377491543182099E-5</v>
      </c>
    </row>
    <row r="305" spans="1:10">
      <c r="A305" s="69" t="s">
        <v>2704</v>
      </c>
      <c r="B305" s="54">
        <v>8339</v>
      </c>
      <c r="C305" s="70" t="s">
        <v>140</v>
      </c>
      <c r="D305" s="78">
        <v>44539</v>
      </c>
      <c r="E305" s="72">
        <v>4311418.5834050002</v>
      </c>
      <c r="F305" s="79">
        <v>98.227999999999994</v>
      </c>
      <c r="G305" s="72">
        <v>15360.418427629</v>
      </c>
      <c r="H305" s="73">
        <v>1.03E-2</v>
      </c>
      <c r="I305" s="73">
        <f t="shared" si="8"/>
        <v>1.0455447609479481E-3</v>
      </c>
      <c r="J305" s="73">
        <f>G305/'סכום נכסי הקרן'!$C$41</f>
        <v>1.2746102817480528E-4</v>
      </c>
    </row>
    <row r="306" spans="1:10">
      <c r="A306" s="69" t="s">
        <v>2705</v>
      </c>
      <c r="B306" s="54">
        <v>7013</v>
      </c>
      <c r="C306" s="70" t="s">
        <v>142</v>
      </c>
      <c r="D306" s="78">
        <v>43507</v>
      </c>
      <c r="E306" s="72">
        <v>25326317.939816002</v>
      </c>
      <c r="F306" s="79">
        <v>93.620599999999996</v>
      </c>
      <c r="G306" s="72">
        <v>95117.646796812012</v>
      </c>
      <c r="H306" s="73">
        <v>2.06E-2</v>
      </c>
      <c r="I306" s="73">
        <f t="shared" si="8"/>
        <v>6.4744172009808349E-3</v>
      </c>
      <c r="J306" s="73">
        <f>G306/'סכום נכסי הקרן'!$C$41</f>
        <v>7.8928794260463622E-4</v>
      </c>
    </row>
    <row r="307" spans="1:10">
      <c r="A307" s="69" t="s">
        <v>2706</v>
      </c>
      <c r="B307" s="54">
        <v>608312</v>
      </c>
      <c r="C307" s="70" t="s">
        <v>140</v>
      </c>
      <c r="D307" s="78">
        <v>42555</v>
      </c>
      <c r="E307" s="72">
        <v>1318481.75</v>
      </c>
      <c r="F307" s="79">
        <v>100</v>
      </c>
      <c r="G307" s="72">
        <v>4782.1332699999994</v>
      </c>
      <c r="H307" s="73">
        <v>4.1000000000000003E-3</v>
      </c>
      <c r="I307" s="73">
        <f t="shared" si="8"/>
        <v>3.255076943483471E-4</v>
      </c>
      <c r="J307" s="73">
        <f>G307/'סכום נכסי הקרן'!$C$41</f>
        <v>3.9682227820484588E-5</v>
      </c>
    </row>
    <row r="308" spans="1:10">
      <c r="A308" s="69" t="s">
        <v>2707</v>
      </c>
      <c r="B308" s="54">
        <v>608314</v>
      </c>
      <c r="C308" s="70" t="s">
        <v>140</v>
      </c>
      <c r="D308" s="78">
        <v>42555</v>
      </c>
      <c r="E308" s="72">
        <v>521437.85</v>
      </c>
      <c r="F308" s="79">
        <v>100</v>
      </c>
      <c r="G308" s="72">
        <v>1891.2550399999998</v>
      </c>
      <c r="H308" s="73">
        <v>1.6800000000000002E-2</v>
      </c>
      <c r="I308" s="73">
        <f t="shared" si="8"/>
        <v>1.2873293836394715E-4</v>
      </c>
      <c r="J308" s="73">
        <f>G308/'סכום נכסי הקרן'!$C$41</f>
        <v>1.5693668312158876E-5</v>
      </c>
    </row>
    <row r="309" spans="1:10">
      <c r="A309" s="69" t="s">
        <v>2708</v>
      </c>
      <c r="B309" s="54">
        <v>608315</v>
      </c>
      <c r="C309" s="70" t="s">
        <v>140</v>
      </c>
      <c r="D309" s="78">
        <v>42555</v>
      </c>
      <c r="E309" s="72">
        <v>537750.48</v>
      </c>
      <c r="F309" s="79">
        <v>100</v>
      </c>
      <c r="G309" s="72">
        <v>1950.4209599999995</v>
      </c>
      <c r="H309" s="73">
        <v>1E-3</v>
      </c>
      <c r="I309" s="73">
        <f t="shared" si="8"/>
        <v>1.3276021261914554E-4</v>
      </c>
      <c r="J309" s="73">
        <f>G309/'סכום נכסי הקרן'!$C$41</f>
        <v>1.6184628179667659E-5</v>
      </c>
    </row>
    <row r="310" spans="1:10">
      <c r="A310" s="69" t="s">
        <v>2709</v>
      </c>
      <c r="B310" s="54">
        <v>608316</v>
      </c>
      <c r="C310" s="70" t="s">
        <v>140</v>
      </c>
      <c r="D310" s="78">
        <v>42555</v>
      </c>
      <c r="E310" s="72">
        <v>2088475.91</v>
      </c>
      <c r="F310" s="79">
        <v>100</v>
      </c>
      <c r="G310" s="72">
        <v>7574.9020800000008</v>
      </c>
      <c r="H310" s="73">
        <v>6.0000000000000006E-4</v>
      </c>
      <c r="I310" s="73">
        <f t="shared" ref="I310:I317" si="9">IFERROR(G310/$G$9,0)</f>
        <v>5.1560439071061265E-4</v>
      </c>
      <c r="J310" s="73">
        <f>G310/'סכום נכסי הקרן'!$C$41</f>
        <v>6.2856673598396526E-5</v>
      </c>
    </row>
    <row r="311" spans="1:10">
      <c r="A311" s="69" t="s">
        <v>2710</v>
      </c>
      <c r="B311" s="54">
        <v>608317</v>
      </c>
      <c r="C311" s="70" t="s">
        <v>140</v>
      </c>
      <c r="D311" s="78">
        <v>42555</v>
      </c>
      <c r="E311" s="72">
        <v>3005.6600000000008</v>
      </c>
      <c r="F311" s="79">
        <v>100</v>
      </c>
      <c r="G311" s="72">
        <v>10.901569999999998</v>
      </c>
      <c r="H311" s="73">
        <v>8.9000000000000017E-3</v>
      </c>
      <c r="I311" s="73">
        <f t="shared" si="9"/>
        <v>7.420422466555622E-7</v>
      </c>
      <c r="J311" s="73">
        <f>G311/'סכום נכסי הקרן'!$C$41</f>
        <v>9.0461423786493548E-8</v>
      </c>
    </row>
    <row r="312" spans="1:10">
      <c r="A312" s="69" t="s">
        <v>2711</v>
      </c>
      <c r="B312" s="54">
        <v>8112</v>
      </c>
      <c r="C312" s="70" t="s">
        <v>140</v>
      </c>
      <c r="D312" s="78">
        <v>44440</v>
      </c>
      <c r="E312" s="72">
        <v>4422253.3900000006</v>
      </c>
      <c r="F312" s="79">
        <v>78.764499999999998</v>
      </c>
      <c r="G312" s="72">
        <v>12633.44224</v>
      </c>
      <c r="H312" s="73">
        <v>2.5000000000000001E-3</v>
      </c>
      <c r="I312" s="73">
        <f t="shared" si="9"/>
        <v>8.5992640168002226E-4</v>
      </c>
      <c r="J312" s="73">
        <f>G312/'סכום נכסי הקרן'!$C$41</f>
        <v>1.0483253075977392E-4</v>
      </c>
    </row>
    <row r="313" spans="1:10">
      <c r="A313" s="69" t="s">
        <v>2712</v>
      </c>
      <c r="B313" s="54">
        <v>8317</v>
      </c>
      <c r="C313" s="70" t="s">
        <v>140</v>
      </c>
      <c r="D313" s="78">
        <v>44378</v>
      </c>
      <c r="E313" s="72">
        <v>4252968.5600000005</v>
      </c>
      <c r="F313" s="79">
        <v>118.44119999999999</v>
      </c>
      <c r="G313" s="72">
        <v>18270.167460000004</v>
      </c>
      <c r="H313" s="73">
        <v>8.9999999999999998E-4</v>
      </c>
      <c r="I313" s="73">
        <f t="shared" si="9"/>
        <v>1.2436040046334383E-3</v>
      </c>
      <c r="J313" s="73">
        <f>G313/'סכום נכסי הקרן'!$C$41</f>
        <v>1.5160617794035769E-4</v>
      </c>
    </row>
    <row r="314" spans="1:10">
      <c r="A314" s="69" t="s">
        <v>2713</v>
      </c>
      <c r="B314" s="54">
        <v>9377</v>
      </c>
      <c r="C314" s="70" t="s">
        <v>140</v>
      </c>
      <c r="D314" s="78">
        <v>44502</v>
      </c>
      <c r="E314" s="72">
        <v>20050829.09</v>
      </c>
      <c r="F314" s="79">
        <v>101.4434</v>
      </c>
      <c r="G314" s="72">
        <v>73774.060540000006</v>
      </c>
      <c r="H314" s="73">
        <v>5.3999999999999999E-2</v>
      </c>
      <c r="I314" s="73">
        <f t="shared" si="9"/>
        <v>5.0216133665155639E-3</v>
      </c>
      <c r="J314" s="73">
        <f>G314/'סכום נכסי הקרן'!$C$41</f>
        <v>6.1217848025186953E-4</v>
      </c>
    </row>
    <row r="315" spans="1:10">
      <c r="A315" s="69" t="s">
        <v>2714</v>
      </c>
      <c r="B315" s="54">
        <v>5268</v>
      </c>
      <c r="C315" s="70" t="s">
        <v>142</v>
      </c>
      <c r="D315" s="78">
        <v>42185</v>
      </c>
      <c r="E315" s="72">
        <v>12064632.029999999</v>
      </c>
      <c r="F315" s="79">
        <v>103.0972</v>
      </c>
      <c r="G315" s="72">
        <v>49897.4755</v>
      </c>
      <c r="H315" s="73">
        <v>3.8999999999999998E-3</v>
      </c>
      <c r="I315" s="73">
        <f t="shared" si="9"/>
        <v>3.3963947231876583E-3</v>
      </c>
      <c r="J315" s="73">
        <f>G315/'סכום נכסי הקרן'!$C$41</f>
        <v>4.1405014847234662E-4</v>
      </c>
    </row>
    <row r="316" spans="1:10">
      <c r="A316" s="69" t="s">
        <v>2715</v>
      </c>
      <c r="B316" s="54">
        <v>4022</v>
      </c>
      <c r="C316" s="70" t="s">
        <v>140</v>
      </c>
      <c r="D316" s="78">
        <v>39134</v>
      </c>
      <c r="E316" s="72">
        <v>338203.28</v>
      </c>
      <c r="F316" s="79">
        <v>1E-4</v>
      </c>
      <c r="G316" s="72">
        <v>1.23E-3</v>
      </c>
      <c r="H316" s="73">
        <v>0</v>
      </c>
      <c r="I316" s="73">
        <f t="shared" si="9"/>
        <v>8.3722983330505758E-11</v>
      </c>
      <c r="J316" s="73">
        <f>G316/'סכום נכסי הקרן'!$C$41</f>
        <v>1.0206562105952361E-11</v>
      </c>
    </row>
    <row r="317" spans="1:10">
      <c r="A317" s="69" t="s">
        <v>2716</v>
      </c>
      <c r="B317" s="54">
        <v>7043</v>
      </c>
      <c r="C317" s="70" t="s">
        <v>142</v>
      </c>
      <c r="D317" s="78">
        <v>43860</v>
      </c>
      <c r="E317" s="72">
        <v>57192974.425881989</v>
      </c>
      <c r="F317" s="79">
        <v>93.663799999999995</v>
      </c>
      <c r="G317" s="72">
        <v>214897.85442703401</v>
      </c>
      <c r="H317" s="73">
        <v>1.3299999999999999E-2</v>
      </c>
      <c r="I317" s="73">
        <f t="shared" si="9"/>
        <v>1.4627552425980506E-2</v>
      </c>
      <c r="J317" s="73">
        <f>G317/'סכום נכסי הקרן'!$C$41</f>
        <v>1.7832262582483189E-3</v>
      </c>
    </row>
    <row r="318" spans="1:10">
      <c r="A318" s="69" t="s">
        <v>2717</v>
      </c>
      <c r="B318" s="54">
        <v>5304</v>
      </c>
      <c r="C318" s="70" t="s">
        <v>142</v>
      </c>
      <c r="D318" s="78">
        <v>42928</v>
      </c>
      <c r="E318" s="72">
        <v>28772664.172676995</v>
      </c>
      <c r="F318" s="79">
        <v>56.852400000000003</v>
      </c>
      <c r="G318" s="72">
        <v>65621.552727072994</v>
      </c>
      <c r="H318" s="73">
        <v>5.0000000000000001E-3</v>
      </c>
      <c r="I318" s="73">
        <f t="shared" ref="I318:I358" si="10">IFERROR(G318/$G$9,0)</f>
        <v>4.4666928171468593E-3</v>
      </c>
      <c r="J318" s="73">
        <f>G318/'סכום נכסי הקרן'!$C$41</f>
        <v>5.4452882390073015E-4</v>
      </c>
    </row>
    <row r="319" spans="1:10">
      <c r="A319" s="69" t="s">
        <v>2718</v>
      </c>
      <c r="B319" s="54">
        <v>5233</v>
      </c>
      <c r="C319" s="70" t="s">
        <v>140</v>
      </c>
      <c r="D319" s="78">
        <v>40544</v>
      </c>
      <c r="E319" s="72">
        <v>7414011.75</v>
      </c>
      <c r="F319" s="79">
        <v>0</v>
      </c>
      <c r="G319" s="72">
        <v>0</v>
      </c>
      <c r="H319" s="73">
        <v>8.5000000000000006E-3</v>
      </c>
      <c r="I319" s="73">
        <f t="shared" si="10"/>
        <v>0</v>
      </c>
      <c r="J319" s="73">
        <f>G319/'סכום נכסי הקרן'!$C$41</f>
        <v>0</v>
      </c>
    </row>
    <row r="320" spans="1:10">
      <c r="A320" s="69" t="s">
        <v>2719</v>
      </c>
      <c r="B320" s="54">
        <v>5267</v>
      </c>
      <c r="C320" s="70" t="s">
        <v>142</v>
      </c>
      <c r="D320" s="78">
        <v>42153</v>
      </c>
      <c r="E320" s="72">
        <v>9671916.7300000004</v>
      </c>
      <c r="F320" s="79">
        <v>10.0664</v>
      </c>
      <c r="G320" s="72">
        <v>3905.7492400000001</v>
      </c>
      <c r="H320" s="73">
        <v>1.0699999999999999E-2</v>
      </c>
      <c r="I320" s="73">
        <f t="shared" si="10"/>
        <v>2.6585445407614273E-4</v>
      </c>
      <c r="J320" s="73">
        <f>G320/'סכום נכסי הקרן'!$C$41</f>
        <v>3.2409977388891251E-5</v>
      </c>
    </row>
    <row r="321" spans="1:10">
      <c r="A321" s="69" t="s">
        <v>2720</v>
      </c>
      <c r="B321" s="54">
        <v>5284</v>
      </c>
      <c r="C321" s="70" t="s">
        <v>142</v>
      </c>
      <c r="D321" s="78">
        <v>42531</v>
      </c>
      <c r="E321" s="72">
        <v>22905704.381793998</v>
      </c>
      <c r="F321" s="79">
        <v>44.164499999999997</v>
      </c>
      <c r="G321" s="72">
        <v>40582.107024327001</v>
      </c>
      <c r="H321" s="73">
        <v>7.7999999999999996E-3</v>
      </c>
      <c r="I321" s="73">
        <f t="shared" si="10"/>
        <v>2.7623211950524636E-3</v>
      </c>
      <c r="J321" s="73">
        <f>G321/'סכום נכסי הקרן'!$C$41</f>
        <v>3.3675105344243829E-4</v>
      </c>
    </row>
    <row r="322" spans="1:10">
      <c r="A322" s="69" t="s">
        <v>2721</v>
      </c>
      <c r="B322" s="54">
        <v>85891</v>
      </c>
      <c r="C322" s="70" t="s">
        <v>140</v>
      </c>
      <c r="D322" s="78">
        <v>44395</v>
      </c>
      <c r="E322" s="72">
        <v>42880826.649999999</v>
      </c>
      <c r="F322" s="79">
        <v>100</v>
      </c>
      <c r="G322" s="72">
        <v>155528.75826000003</v>
      </c>
      <c r="H322" s="73">
        <v>2.4799999999999999E-2</v>
      </c>
      <c r="I322" s="73">
        <f t="shared" si="10"/>
        <v>1.0586448483915645E-2</v>
      </c>
      <c r="J322" s="73">
        <f>G322/'סכום נכסי הקרן'!$C$41</f>
        <v>1.2905804312539364E-3</v>
      </c>
    </row>
    <row r="323" spans="1:10">
      <c r="A323" s="69" t="s">
        <v>2722</v>
      </c>
      <c r="B323" s="54">
        <v>87256</v>
      </c>
      <c r="C323" s="70" t="s">
        <v>140</v>
      </c>
      <c r="D323" s="78">
        <v>44469</v>
      </c>
      <c r="E323" s="72">
        <v>813083.75</v>
      </c>
      <c r="F323" s="79">
        <v>100</v>
      </c>
      <c r="G323" s="72">
        <v>2949.05476</v>
      </c>
      <c r="H323" s="73">
        <v>1.6000000000000001E-3</v>
      </c>
      <c r="I323" s="73">
        <f t="shared" si="10"/>
        <v>2.0073468496929159E-4</v>
      </c>
      <c r="J323" s="73">
        <f>G323/'סכום נכסי הקרן'!$C$41</f>
        <v>2.4471309399832875E-5</v>
      </c>
    </row>
    <row r="324" spans="1:10">
      <c r="A324" s="69" t="s">
        <v>2723</v>
      </c>
      <c r="B324" s="54">
        <v>87258</v>
      </c>
      <c r="C324" s="70" t="s">
        <v>140</v>
      </c>
      <c r="D324" s="78">
        <v>44469</v>
      </c>
      <c r="E324" s="72">
        <v>488999.28</v>
      </c>
      <c r="F324" s="79">
        <v>100</v>
      </c>
      <c r="G324" s="72">
        <v>1773.6003700000003</v>
      </c>
      <c r="H324" s="73">
        <v>1.6000000000000001E-3</v>
      </c>
      <c r="I324" s="73">
        <f t="shared" si="10"/>
        <v>1.2072448309958446E-4</v>
      </c>
      <c r="J324" s="73">
        <f>G324/'סכום נכסי הקרן'!$C$41</f>
        <v>1.4717367745971619E-5</v>
      </c>
    </row>
    <row r="325" spans="1:10">
      <c r="A325" s="69" t="s">
        <v>2724</v>
      </c>
      <c r="B325" s="54">
        <v>7041</v>
      </c>
      <c r="C325" s="70" t="s">
        <v>140</v>
      </c>
      <c r="D325" s="78">
        <v>43516</v>
      </c>
      <c r="E325" s="72">
        <v>26956486.681035999</v>
      </c>
      <c r="F325" s="79">
        <v>79.245099999999994</v>
      </c>
      <c r="G325" s="72">
        <v>77478.867122092008</v>
      </c>
      <c r="H325" s="73">
        <v>1.44E-2</v>
      </c>
      <c r="I325" s="73">
        <f t="shared" si="10"/>
        <v>5.2737901630320163E-3</v>
      </c>
      <c r="J325" s="73">
        <f>G325/'סכום נכסי הקרן'!$C$41</f>
        <v>6.4292103185403457E-4</v>
      </c>
    </row>
    <row r="326" spans="1:10">
      <c r="A326" s="69" t="s">
        <v>2725</v>
      </c>
      <c r="B326" s="54">
        <v>7054</v>
      </c>
      <c r="C326" s="70" t="s">
        <v>140</v>
      </c>
      <c r="D326" s="78">
        <v>43973</v>
      </c>
      <c r="E326" s="72">
        <v>8328238.2600000016</v>
      </c>
      <c r="F326" s="79">
        <v>105.5343</v>
      </c>
      <c r="G326" s="72">
        <v>31878.239569999998</v>
      </c>
      <c r="H326" s="73">
        <v>2.58E-2</v>
      </c>
      <c r="I326" s="73">
        <f t="shared" si="10"/>
        <v>2.1698709919715279E-3</v>
      </c>
      <c r="J326" s="73">
        <f>G326/'סכום נכסי הקרן'!$C$41</f>
        <v>2.6452620487775046E-4</v>
      </c>
    </row>
    <row r="327" spans="1:10">
      <c r="A327" s="69" t="s">
        <v>2726</v>
      </c>
      <c r="B327" s="54">
        <v>7071</v>
      </c>
      <c r="C327" s="70" t="s">
        <v>140</v>
      </c>
      <c r="D327" s="78">
        <v>44055</v>
      </c>
      <c r="E327" s="72">
        <v>11131584.470000001</v>
      </c>
      <c r="F327" s="79">
        <v>0</v>
      </c>
      <c r="G327" s="72">
        <v>0</v>
      </c>
      <c r="H327" s="73">
        <v>3.4200000000000001E-2</v>
      </c>
      <c r="I327" s="73">
        <f t="shared" si="10"/>
        <v>0</v>
      </c>
      <c r="J327" s="73">
        <f>G327/'סכום נכסי הקרן'!$C$41</f>
        <v>0</v>
      </c>
    </row>
    <row r="328" spans="1:10">
      <c r="A328" s="69" t="s">
        <v>2727</v>
      </c>
      <c r="B328" s="54">
        <v>5327</v>
      </c>
      <c r="C328" s="70" t="s">
        <v>140</v>
      </c>
      <c r="D328" s="78">
        <v>43244</v>
      </c>
      <c r="E328" s="72">
        <v>13765091.24</v>
      </c>
      <c r="F328" s="79">
        <v>169.0119</v>
      </c>
      <c r="G328" s="72">
        <v>84380.857340000002</v>
      </c>
      <c r="H328" s="73">
        <v>2.2000000000000002E-2</v>
      </c>
      <c r="I328" s="73">
        <f t="shared" si="10"/>
        <v>5.7435911483663454E-3</v>
      </c>
      <c r="J328" s="73">
        <f>G328/'סכום נכסי הקרן'!$C$41</f>
        <v>7.0019387072700503E-4</v>
      </c>
    </row>
    <row r="329" spans="1:10">
      <c r="A329" s="69" t="s">
        <v>2728</v>
      </c>
      <c r="B329" s="54">
        <v>5288</v>
      </c>
      <c r="C329" s="70" t="s">
        <v>140</v>
      </c>
      <c r="D329" s="78">
        <v>42649</v>
      </c>
      <c r="E329" s="72">
        <v>11530754.309999997</v>
      </c>
      <c r="F329" s="79">
        <v>262.49160000000001</v>
      </c>
      <c r="G329" s="72">
        <v>109779.35738</v>
      </c>
      <c r="H329" s="73">
        <v>2.75E-2</v>
      </c>
      <c r="I329" s="73">
        <f t="shared" si="10"/>
        <v>7.4724026893978656E-3</v>
      </c>
      <c r="J329" s="73">
        <f>G329/'סכום נכסי הקרן'!$C$41</f>
        <v>9.1095108052886972E-4</v>
      </c>
    </row>
    <row r="330" spans="1:10">
      <c r="A330" s="69" t="s">
        <v>2729</v>
      </c>
      <c r="B330" s="54">
        <v>7068</v>
      </c>
      <c r="C330" s="70" t="s">
        <v>140</v>
      </c>
      <c r="D330" s="78">
        <v>43885</v>
      </c>
      <c r="E330" s="72">
        <v>19773858.910000004</v>
      </c>
      <c r="F330" s="79">
        <v>105.36</v>
      </c>
      <c r="G330" s="72">
        <v>75563.966799999995</v>
      </c>
      <c r="H330" s="73">
        <v>2.0400000000000001E-2</v>
      </c>
      <c r="I330" s="73">
        <f t="shared" si="10"/>
        <v>5.1434477502303177E-3</v>
      </c>
      <c r="J330" s="73">
        <f>G330/'סכום נכסי הקרן'!$C$41</f>
        <v>6.2703115456611567E-4</v>
      </c>
    </row>
    <row r="331" spans="1:10">
      <c r="A331" s="69" t="s">
        <v>2730</v>
      </c>
      <c r="B331" s="54">
        <v>62179</v>
      </c>
      <c r="C331" s="70" t="s">
        <v>140</v>
      </c>
      <c r="D331" s="78">
        <v>42549</v>
      </c>
      <c r="E331" s="72">
        <v>4003243.7100000004</v>
      </c>
      <c r="F331" s="79">
        <v>100</v>
      </c>
      <c r="G331" s="72">
        <v>14519.764860000003</v>
      </c>
      <c r="H331" s="73">
        <v>2E-3</v>
      </c>
      <c r="I331" s="73">
        <f t="shared" si="10"/>
        <v>9.8832360271271843E-4</v>
      </c>
      <c r="J331" s="73">
        <f>G331/'סכום נכסי הקרן'!$C$41</f>
        <v>1.2048526976212579E-4</v>
      </c>
    </row>
    <row r="332" spans="1:10">
      <c r="A332" s="69" t="s">
        <v>2731</v>
      </c>
      <c r="B332" s="54">
        <v>6646</v>
      </c>
      <c r="C332" s="70" t="s">
        <v>142</v>
      </c>
      <c r="D332" s="78">
        <v>42947</v>
      </c>
      <c r="E332" s="72">
        <v>31062966.580859996</v>
      </c>
      <c r="F332" s="79">
        <v>63.564799999999998</v>
      </c>
      <c r="G332" s="72">
        <v>79209.49364229801</v>
      </c>
      <c r="H332" s="73">
        <v>2.3699999999999999E-2</v>
      </c>
      <c r="I332" s="73">
        <f t="shared" si="10"/>
        <v>5.3915895250666E-3</v>
      </c>
      <c r="J332" s="73">
        <f>G332/'סכום נכסי הקרן'!$C$41</f>
        <v>6.5728180182207587E-4</v>
      </c>
    </row>
    <row r="333" spans="1:10">
      <c r="A333" s="69" t="s">
        <v>2732</v>
      </c>
      <c r="B333" s="54">
        <v>621710</v>
      </c>
      <c r="C333" s="70" t="s">
        <v>140</v>
      </c>
      <c r="D333" s="78">
        <v>42549</v>
      </c>
      <c r="E333" s="72">
        <v>5319675.5999999996</v>
      </c>
      <c r="F333" s="79">
        <v>100</v>
      </c>
      <c r="G333" s="72">
        <v>19294.463389999997</v>
      </c>
      <c r="H333" s="73">
        <v>1.4E-3</v>
      </c>
      <c r="I333" s="73">
        <f t="shared" si="10"/>
        <v>1.3133252331479865E-3</v>
      </c>
      <c r="J333" s="73">
        <f>G333/'סכום נכסי הקרן'!$C$41</f>
        <v>1.6010580397647083E-4</v>
      </c>
    </row>
    <row r="334" spans="1:10">
      <c r="A334" s="69" t="s">
        <v>2733</v>
      </c>
      <c r="B334" s="54">
        <v>5276</v>
      </c>
      <c r="C334" s="70" t="s">
        <v>140</v>
      </c>
      <c r="D334" s="78">
        <v>42423</v>
      </c>
      <c r="E334" s="72">
        <v>18355386.059999999</v>
      </c>
      <c r="F334" s="79">
        <v>106.55719999999999</v>
      </c>
      <c r="G334" s="72">
        <v>70940.440180000005</v>
      </c>
      <c r="H334" s="73">
        <v>2.1999999999999997E-3</v>
      </c>
      <c r="I334" s="73">
        <f t="shared" si="10"/>
        <v>4.8287360086576277E-3</v>
      </c>
      <c r="J334" s="73">
        <f>G334/'סכום נכסי הקרן'!$C$41</f>
        <v>5.8866504757786042E-4</v>
      </c>
    </row>
    <row r="335" spans="1:10">
      <c r="A335" s="69" t="s">
        <v>2734</v>
      </c>
      <c r="B335" s="54">
        <v>6647</v>
      </c>
      <c r="C335" s="70" t="s">
        <v>140</v>
      </c>
      <c r="D335" s="78">
        <v>43454</v>
      </c>
      <c r="E335" s="72">
        <v>44366468.469999991</v>
      </c>
      <c r="F335" s="79">
        <v>119.0748</v>
      </c>
      <c r="G335" s="72">
        <v>191611.81162000002</v>
      </c>
      <c r="H335" s="73">
        <v>3.1000000000000003E-3</v>
      </c>
      <c r="I335" s="73">
        <f t="shared" si="10"/>
        <v>1.3042530496088839E-2</v>
      </c>
      <c r="J335" s="73">
        <f>G335/'סכום נכסי הקרן'!$C$41</f>
        <v>1.5899982565313615E-3</v>
      </c>
    </row>
    <row r="336" spans="1:10">
      <c r="A336" s="69" t="s">
        <v>2735</v>
      </c>
      <c r="B336" s="54">
        <v>8000</v>
      </c>
      <c r="C336" s="70" t="s">
        <v>140</v>
      </c>
      <c r="D336" s="78">
        <v>44228</v>
      </c>
      <c r="E336" s="72">
        <v>24702704</v>
      </c>
      <c r="F336" s="79">
        <v>102.9421</v>
      </c>
      <c r="G336" s="72">
        <v>92232.732079999987</v>
      </c>
      <c r="H336" s="73">
        <v>1.5E-3</v>
      </c>
      <c r="I336" s="73">
        <f t="shared" si="10"/>
        <v>6.2780483662283277E-3</v>
      </c>
      <c r="J336" s="73">
        <f>G336/'סכום נכסי הקרן'!$C$41</f>
        <v>7.6534886843592246E-4</v>
      </c>
    </row>
    <row r="337" spans="1:10">
      <c r="A337" s="69" t="s">
        <v>2736</v>
      </c>
      <c r="B337" s="54">
        <v>9618</v>
      </c>
      <c r="C337" s="70" t="s">
        <v>144</v>
      </c>
      <c r="D337" s="78">
        <v>45020</v>
      </c>
      <c r="E337" s="72">
        <v>23579951.831551999</v>
      </c>
      <c r="F337" s="79">
        <v>102.72450000000001</v>
      </c>
      <c r="G337" s="72">
        <v>59957.676069538997</v>
      </c>
      <c r="H337" s="73">
        <v>3.5899999999999994E-2</v>
      </c>
      <c r="I337" s="73">
        <f t="shared" si="10"/>
        <v>4.0811670846389253E-3</v>
      </c>
      <c r="J337" s="73">
        <f>G337/'סכום נכסי הקרן'!$C$41</f>
        <v>4.9752987360351497E-4</v>
      </c>
    </row>
    <row r="338" spans="1:10">
      <c r="A338" s="69" t="s">
        <v>2737</v>
      </c>
      <c r="B338" s="54">
        <v>8312</v>
      </c>
      <c r="C338" s="70" t="s">
        <v>142</v>
      </c>
      <c r="D338" s="78">
        <v>44377</v>
      </c>
      <c r="E338" s="72">
        <v>41166327.63969399</v>
      </c>
      <c r="F338" s="79">
        <v>91.874099999999999</v>
      </c>
      <c r="G338" s="72">
        <v>151723.49790582201</v>
      </c>
      <c r="H338" s="73">
        <v>2.01E-2</v>
      </c>
      <c r="I338" s="73">
        <f t="shared" si="10"/>
        <v>1.0327434053670863E-2</v>
      </c>
      <c r="J338" s="73">
        <f>G338/'סכום נכסי הקרן'!$C$41</f>
        <v>1.2590043124456141E-3</v>
      </c>
    </row>
    <row r="339" spans="1:10">
      <c r="A339" s="69" t="s">
        <v>2738</v>
      </c>
      <c r="B339" s="54">
        <v>5337</v>
      </c>
      <c r="C339" s="70" t="s">
        <v>140</v>
      </c>
      <c r="D339" s="78">
        <v>42985</v>
      </c>
      <c r="E339" s="72">
        <v>22932133.369999994</v>
      </c>
      <c r="F339" s="79">
        <v>98.198700000000002</v>
      </c>
      <c r="G339" s="72">
        <v>81676.619160000002</v>
      </c>
      <c r="H339" s="73">
        <v>4.8999999999999998E-3</v>
      </c>
      <c r="I339" s="73">
        <f t="shared" si="10"/>
        <v>5.5595205076623966E-3</v>
      </c>
      <c r="J339" s="73">
        <f>G339/'סכום נכסי הקרן'!$C$41</f>
        <v>6.7775405370793386E-4</v>
      </c>
    </row>
    <row r="340" spans="1:10">
      <c r="A340" s="69" t="s">
        <v>2739</v>
      </c>
      <c r="B340" s="54">
        <v>5269</v>
      </c>
      <c r="C340" s="70" t="s">
        <v>142</v>
      </c>
      <c r="D340" s="78">
        <v>41730</v>
      </c>
      <c r="E340" s="72">
        <v>10260312.1</v>
      </c>
      <c r="F340" s="79">
        <v>56.141300000000001</v>
      </c>
      <c r="G340" s="72">
        <v>23107.909520000001</v>
      </c>
      <c r="H340" s="73">
        <v>2.2200000000000001E-2</v>
      </c>
      <c r="I340" s="73">
        <f t="shared" si="10"/>
        <v>1.5728968484112159E-3</v>
      </c>
      <c r="J340" s="73">
        <f>G340/'סכום נכסי הקרן'!$C$41</f>
        <v>1.9174984849968117E-4</v>
      </c>
    </row>
    <row r="341" spans="1:10">
      <c r="A341" s="69" t="s">
        <v>2740</v>
      </c>
      <c r="B341" s="54">
        <v>7049</v>
      </c>
      <c r="C341" s="70" t="s">
        <v>142</v>
      </c>
      <c r="D341" s="78">
        <v>43922</v>
      </c>
      <c r="E341" s="72">
        <v>12161892.270000003</v>
      </c>
      <c r="F341" s="79">
        <v>147.3708</v>
      </c>
      <c r="G341" s="72">
        <v>71900.219469999996</v>
      </c>
      <c r="H341" s="73">
        <v>2.1499999999999998E-2</v>
      </c>
      <c r="I341" s="73">
        <f t="shared" si="10"/>
        <v>4.8940657529646468E-3</v>
      </c>
      <c r="J341" s="73">
        <f>G341/'סכום נכסי הקרן'!$C$41</f>
        <v>5.9662931337573996E-4</v>
      </c>
    </row>
    <row r="342" spans="1:10">
      <c r="A342" s="69" t="s">
        <v>2741</v>
      </c>
      <c r="B342" s="54">
        <v>608318</v>
      </c>
      <c r="C342" s="70" t="s">
        <v>140</v>
      </c>
      <c r="D342" s="78">
        <v>42555</v>
      </c>
      <c r="E342" s="72">
        <v>685180.42000000016</v>
      </c>
      <c r="F342" s="79">
        <v>100</v>
      </c>
      <c r="G342" s="72">
        <v>2485.1493500000001</v>
      </c>
      <c r="H342" s="73">
        <v>4.5000000000000005E-3</v>
      </c>
      <c r="I342" s="73">
        <f t="shared" si="10"/>
        <v>1.6915781919013597E-4</v>
      </c>
      <c r="J342" s="73">
        <f>G342/'סכום נכסי הקרן'!$C$41</f>
        <v>2.0621813970196866E-5</v>
      </c>
    </row>
    <row r="343" spans="1:10">
      <c r="A343" s="69" t="s">
        <v>2742</v>
      </c>
      <c r="B343" s="54">
        <v>5227</v>
      </c>
      <c r="C343" s="70" t="s">
        <v>140</v>
      </c>
      <c r="D343" s="78">
        <v>40969</v>
      </c>
      <c r="E343" s="72">
        <v>2408104.17</v>
      </c>
      <c r="F343" s="79">
        <v>45.2986</v>
      </c>
      <c r="G343" s="72">
        <v>3956.4675000000002</v>
      </c>
      <c r="H343" s="73">
        <v>3.0000000000000001E-3</v>
      </c>
      <c r="I343" s="73">
        <f t="shared" si="10"/>
        <v>2.693067175204779E-4</v>
      </c>
      <c r="J343" s="73">
        <f>G343/'סכום נכסי הקרן'!$C$41</f>
        <v>3.2830838421895999E-5</v>
      </c>
    </row>
    <row r="344" spans="1:10">
      <c r="A344" s="69" t="s">
        <v>2743</v>
      </c>
      <c r="B344" s="54">
        <v>5275</v>
      </c>
      <c r="C344" s="70" t="s">
        <v>140</v>
      </c>
      <c r="D344" s="78">
        <v>42430</v>
      </c>
      <c r="E344" s="72">
        <v>14091270.949999999</v>
      </c>
      <c r="F344" s="79">
        <v>249.2764</v>
      </c>
      <c r="G344" s="72">
        <v>127402.77429999999</v>
      </c>
      <c r="H344" s="73">
        <v>6.1600000000000002E-2</v>
      </c>
      <c r="I344" s="73">
        <f t="shared" si="10"/>
        <v>8.6719840235602343E-3</v>
      </c>
      <c r="J344" s="73">
        <f>G344/'סכום נכסי הקרן'!$C$41</f>
        <v>1.0571905108647003E-3</v>
      </c>
    </row>
    <row r="345" spans="1:10">
      <c r="A345" s="69" t="s">
        <v>2744</v>
      </c>
      <c r="B345" s="54">
        <v>5333</v>
      </c>
      <c r="C345" s="70" t="s">
        <v>140</v>
      </c>
      <c r="D345" s="78">
        <v>43321</v>
      </c>
      <c r="E345" s="72">
        <v>18070015.079999998</v>
      </c>
      <c r="F345" s="79">
        <v>155.51730000000001</v>
      </c>
      <c r="G345" s="72">
        <v>101925.95236</v>
      </c>
      <c r="H345" s="73">
        <v>9.4699999999999993E-2</v>
      </c>
      <c r="I345" s="73">
        <f t="shared" si="10"/>
        <v>6.937841309253825E-3</v>
      </c>
      <c r="J345" s="73">
        <f>G345/'סכום נכסי הקרן'!$C$41</f>
        <v>8.4578338452900945E-4</v>
      </c>
    </row>
    <row r="346" spans="1:10">
      <c r="A346" s="69" t="s">
        <v>2745</v>
      </c>
      <c r="B346" s="54">
        <v>8322</v>
      </c>
      <c r="C346" s="70" t="s">
        <v>140</v>
      </c>
      <c r="D346" s="78">
        <v>44197</v>
      </c>
      <c r="E346" s="72">
        <v>19953388.989999998</v>
      </c>
      <c r="F346" s="79">
        <v>97.112700000000004</v>
      </c>
      <c r="G346" s="72">
        <v>70281.375639999998</v>
      </c>
      <c r="H346" s="73">
        <v>8.77E-2</v>
      </c>
      <c r="I346" s="73">
        <f t="shared" si="10"/>
        <v>4.7838751554087266E-3</v>
      </c>
      <c r="J346" s="73">
        <f>G346/'סכום נכסי הקרן'!$C$41</f>
        <v>5.8319611818002221E-4</v>
      </c>
    </row>
    <row r="347" spans="1:10">
      <c r="A347" s="69" t="s">
        <v>2746</v>
      </c>
      <c r="B347" s="54">
        <v>9273</v>
      </c>
      <c r="C347" s="70" t="s">
        <v>140</v>
      </c>
      <c r="D347" s="78">
        <v>44852</v>
      </c>
      <c r="E347" s="72">
        <v>1908130</v>
      </c>
      <c r="F347" s="79">
        <v>79.889200000000002</v>
      </c>
      <c r="G347" s="72">
        <v>5528.9617899999994</v>
      </c>
      <c r="H347" s="73">
        <v>5.5900000000000005E-2</v>
      </c>
      <c r="I347" s="73">
        <f t="shared" si="10"/>
        <v>3.763424193326612E-4</v>
      </c>
      <c r="J347" s="73">
        <f>G347/'סכום נכסי הקרן'!$C$41</f>
        <v>4.5879424301684986E-5</v>
      </c>
    </row>
    <row r="348" spans="1:10">
      <c r="A348" s="69" t="s">
        <v>2747</v>
      </c>
      <c r="B348" s="54">
        <v>5300</v>
      </c>
      <c r="C348" s="70" t="s">
        <v>140</v>
      </c>
      <c r="D348" s="78">
        <v>42871</v>
      </c>
      <c r="E348" s="72">
        <v>2356758.84</v>
      </c>
      <c r="F348" s="79">
        <v>120.0997</v>
      </c>
      <c r="G348" s="72">
        <v>10266.0795</v>
      </c>
      <c r="H348" s="73">
        <v>1.1999999999999999E-3</v>
      </c>
      <c r="I348" s="73">
        <f t="shared" si="10"/>
        <v>6.9878601857572924E-4</v>
      </c>
      <c r="J348" s="73">
        <f>G348/'סכום נכסי הקרן'!$C$41</f>
        <v>8.518811219625558E-5</v>
      </c>
    </row>
    <row r="349" spans="1:10">
      <c r="A349" s="69" t="s">
        <v>2748</v>
      </c>
      <c r="B349" s="54">
        <v>7005</v>
      </c>
      <c r="C349" s="70" t="s">
        <v>140</v>
      </c>
      <c r="D349" s="78">
        <v>43621</v>
      </c>
      <c r="E349" s="72">
        <v>11648000</v>
      </c>
      <c r="F349" s="79">
        <v>94.783000000000001</v>
      </c>
      <c r="G349" s="72">
        <v>40043.254569999997</v>
      </c>
      <c r="H349" s="73">
        <v>4.8000000000000004E-3</v>
      </c>
      <c r="I349" s="73">
        <f t="shared" si="10"/>
        <v>2.7256428738726087E-3</v>
      </c>
      <c r="J349" s="73">
        <f>G349/'סכום נכסי הקרן'!$C$41</f>
        <v>3.3227964609200465E-4</v>
      </c>
    </row>
    <row r="350" spans="1:10">
      <c r="A350" s="69" t="s">
        <v>2749</v>
      </c>
      <c r="B350" s="54">
        <v>5286</v>
      </c>
      <c r="C350" s="70" t="s">
        <v>140</v>
      </c>
      <c r="D350" s="78">
        <v>42705</v>
      </c>
      <c r="E350" s="72">
        <v>15272310.77</v>
      </c>
      <c r="F350" s="79">
        <v>94.793300000000002</v>
      </c>
      <c r="G350" s="72">
        <v>52508.540950000002</v>
      </c>
      <c r="H350" s="73">
        <v>6.6E-3</v>
      </c>
      <c r="I350" s="73">
        <f t="shared" si="10"/>
        <v>3.5741233322488042E-3</v>
      </c>
      <c r="J350" s="73">
        <f>G350/'סכום נכסי הקרן'!$C$41</f>
        <v>4.3571681650334784E-4</v>
      </c>
    </row>
    <row r="351" spans="1:10">
      <c r="A351" s="69" t="s">
        <v>2750</v>
      </c>
      <c r="B351" s="54">
        <v>608320</v>
      </c>
      <c r="C351" s="70" t="s">
        <v>140</v>
      </c>
      <c r="D351" s="78">
        <v>42555</v>
      </c>
      <c r="E351" s="72">
        <v>1258244.46</v>
      </c>
      <c r="F351" s="79">
        <v>100</v>
      </c>
      <c r="G351" s="72">
        <v>4563.6527100000021</v>
      </c>
      <c r="H351" s="73">
        <v>1.8E-3</v>
      </c>
      <c r="I351" s="73">
        <f t="shared" si="10"/>
        <v>3.1063627623215253E-4</v>
      </c>
      <c r="J351" s="73">
        <f>G351/'סכום נכסי הקרן'!$C$41</f>
        <v>3.7869272207002293E-5</v>
      </c>
    </row>
    <row r="352" spans="1:10">
      <c r="A352" s="69" t="s">
        <v>2751</v>
      </c>
      <c r="B352" s="54">
        <v>8273</v>
      </c>
      <c r="C352" s="70" t="s">
        <v>140</v>
      </c>
      <c r="D352" s="78">
        <v>43922</v>
      </c>
      <c r="E352" s="72">
        <v>44848984.5</v>
      </c>
      <c r="F352" s="79">
        <v>66.516999999999996</v>
      </c>
      <c r="G352" s="72">
        <v>108201.38584999998</v>
      </c>
      <c r="H352" s="73">
        <v>1.2E-2</v>
      </c>
      <c r="I352" s="73">
        <f t="shared" si="10"/>
        <v>7.3649941657375371E-3</v>
      </c>
      <c r="J352" s="73">
        <f>G352/'סכום נכסי הקרן'!$C$41</f>
        <v>8.9785704441312179E-4</v>
      </c>
    </row>
    <row r="353" spans="1:10">
      <c r="A353" s="69" t="s">
        <v>2752</v>
      </c>
      <c r="B353" s="54">
        <v>8321</v>
      </c>
      <c r="C353" s="70" t="s">
        <v>140</v>
      </c>
      <c r="D353" s="78">
        <v>44217</v>
      </c>
      <c r="E353" s="72">
        <v>21493859.350000001</v>
      </c>
      <c r="F353" s="79">
        <v>97.382300000000001</v>
      </c>
      <c r="G353" s="72">
        <v>75917.515350000016</v>
      </c>
      <c r="H353" s="73">
        <v>7.5399999999999995E-2</v>
      </c>
      <c r="I353" s="73">
        <f t="shared" si="10"/>
        <v>5.1675129041800546E-3</v>
      </c>
      <c r="J353" s="73">
        <f>G353/'סכום נכסי הקרן'!$C$41</f>
        <v>6.2996490678810316E-4</v>
      </c>
    </row>
    <row r="354" spans="1:10">
      <c r="A354" s="69" t="s">
        <v>2753</v>
      </c>
      <c r="B354" s="54">
        <v>8509</v>
      </c>
      <c r="C354" s="70" t="s">
        <v>140</v>
      </c>
      <c r="D354" s="78">
        <v>44531</v>
      </c>
      <c r="E354" s="72">
        <v>31500767.440000001</v>
      </c>
      <c r="F354" s="79">
        <v>74.026899999999998</v>
      </c>
      <c r="G354" s="72">
        <v>84578.163990000001</v>
      </c>
      <c r="H354" s="73">
        <v>1.04E-2</v>
      </c>
      <c r="I354" s="73">
        <f t="shared" si="10"/>
        <v>5.7570213120809377E-3</v>
      </c>
      <c r="J354" s="73">
        <f>G354/'סכום נכסי הקרן'!$C$41</f>
        <v>7.0183112485476312E-4</v>
      </c>
    </row>
    <row r="355" spans="1:10">
      <c r="A355" s="69" t="s">
        <v>2754</v>
      </c>
      <c r="B355" s="54">
        <v>9409</v>
      </c>
      <c r="C355" s="70" t="s">
        <v>140</v>
      </c>
      <c r="D355" s="78">
        <v>44931</v>
      </c>
      <c r="E355" s="72">
        <v>6469161.79</v>
      </c>
      <c r="F355" s="79">
        <v>89.941900000000004</v>
      </c>
      <c r="G355" s="72">
        <v>21103.652470000001</v>
      </c>
      <c r="H355" s="73">
        <v>2.2200000000000001E-2</v>
      </c>
      <c r="I355" s="73">
        <f t="shared" si="10"/>
        <v>1.4364721495598348E-3</v>
      </c>
      <c r="J355" s="73">
        <f>G355/'סכום נכסי הקרן'!$C$41</f>
        <v>1.7511848747763412E-4</v>
      </c>
    </row>
    <row r="356" spans="1:10">
      <c r="A356" s="69" t="s">
        <v>2755</v>
      </c>
      <c r="B356" s="54">
        <v>608321</v>
      </c>
      <c r="C356" s="70" t="s">
        <v>140</v>
      </c>
      <c r="D356" s="78">
        <v>42555</v>
      </c>
      <c r="E356" s="72">
        <v>1256893.47</v>
      </c>
      <c r="F356" s="79">
        <v>100</v>
      </c>
      <c r="G356" s="72">
        <v>4558.752660000001</v>
      </c>
      <c r="H356" s="73">
        <v>1.9000000000000002E-3</v>
      </c>
      <c r="I356" s="73">
        <f t="shared" si="10"/>
        <v>3.1030274224477957E-4</v>
      </c>
      <c r="J356" s="73">
        <f>G356/'סכום נכסי הקרן'!$C$41</f>
        <v>3.7828611504037027E-5</v>
      </c>
    </row>
    <row r="357" spans="1:10">
      <c r="A357" s="69" t="s">
        <v>2756</v>
      </c>
      <c r="B357" s="54">
        <v>6658</v>
      </c>
      <c r="C357" s="70" t="s">
        <v>140</v>
      </c>
      <c r="D357" s="78">
        <v>43356</v>
      </c>
      <c r="E357" s="72">
        <v>36064898.201915003</v>
      </c>
      <c r="F357" s="79">
        <v>51.2164</v>
      </c>
      <c r="G357" s="72">
        <v>66994.833912321003</v>
      </c>
      <c r="H357" s="73">
        <v>3.1399999999999997E-2</v>
      </c>
      <c r="I357" s="73">
        <f t="shared" si="10"/>
        <v>4.5601685877002061E-3</v>
      </c>
      <c r="J357" s="73">
        <f>G357/'סכום נכסי הקרן'!$C$41</f>
        <v>5.5592433585696568E-4</v>
      </c>
    </row>
    <row r="358" spans="1:10">
      <c r="A358" s="69" t="s">
        <v>2757</v>
      </c>
      <c r="B358" s="54">
        <v>79691</v>
      </c>
      <c r="C358" s="70" t="s">
        <v>140</v>
      </c>
      <c r="D358" s="78">
        <v>43466</v>
      </c>
      <c r="E358" s="72">
        <v>7065574.1800000016</v>
      </c>
      <c r="F358" s="79">
        <v>100</v>
      </c>
      <c r="G358" s="72">
        <v>25626.837530000001</v>
      </c>
      <c r="H358" s="73">
        <v>1.6400000000000001E-2</v>
      </c>
      <c r="I358" s="73">
        <f t="shared" si="10"/>
        <v>1.7443538953965606E-3</v>
      </c>
      <c r="J358" s="73">
        <f>G358/'סכום נכסי הקרן'!$C$41</f>
        <v>2.1265195839763887E-4</v>
      </c>
    </row>
    <row r="359" spans="1:10">
      <c r="A359" s="129" t="s">
        <v>4666</v>
      </c>
      <c r="B359" s="128" t="s">
        <v>4666</v>
      </c>
      <c r="C359" s="128" t="s">
        <v>4666</v>
      </c>
      <c r="D359" s="128" t="s">
        <v>4666</v>
      </c>
      <c r="E359" s="128" t="s">
        <v>4666</v>
      </c>
      <c r="F359" s="128" t="s">
        <v>4666</v>
      </c>
      <c r="G359" s="128" t="s">
        <v>4666</v>
      </c>
      <c r="H359" s="128" t="s">
        <v>4666</v>
      </c>
      <c r="I359" s="128" t="s">
        <v>4666</v>
      </c>
      <c r="J359" s="128" t="s">
        <v>4666</v>
      </c>
    </row>
    <row r="360" spans="1:10">
      <c r="A360" s="129" t="s">
        <v>4666</v>
      </c>
      <c r="B360" s="128" t="s">
        <v>4666</v>
      </c>
      <c r="C360" s="128" t="s">
        <v>4666</v>
      </c>
      <c r="D360" s="128" t="s">
        <v>4666</v>
      </c>
      <c r="E360" s="128" t="s">
        <v>4666</v>
      </c>
      <c r="F360" s="128" t="s">
        <v>4666</v>
      </c>
      <c r="G360" s="128" t="s">
        <v>4666</v>
      </c>
      <c r="H360" s="128" t="s">
        <v>4666</v>
      </c>
      <c r="I360" s="128" t="s">
        <v>4666</v>
      </c>
      <c r="J360" s="128" t="s">
        <v>4666</v>
      </c>
    </row>
    <row r="361" spans="1:10">
      <c r="A361" s="129" t="s">
        <v>4666</v>
      </c>
      <c r="B361" s="128" t="s">
        <v>4666</v>
      </c>
      <c r="C361" s="128" t="s">
        <v>4666</v>
      </c>
      <c r="D361" s="128" t="s">
        <v>4666</v>
      </c>
      <c r="E361" s="128" t="s">
        <v>4666</v>
      </c>
      <c r="F361" s="128" t="s">
        <v>4666</v>
      </c>
      <c r="G361" s="128" t="s">
        <v>4666</v>
      </c>
      <c r="H361" s="128" t="s">
        <v>4666</v>
      </c>
      <c r="I361" s="128" t="s">
        <v>4666</v>
      </c>
      <c r="J361" s="128" t="s">
        <v>4666</v>
      </c>
    </row>
    <row r="362" spans="1:10">
      <c r="A362" s="83" t="s">
        <v>120</v>
      </c>
      <c r="B362" s="128" t="s">
        <v>4666</v>
      </c>
      <c r="C362" s="128" t="s">
        <v>4666</v>
      </c>
      <c r="D362" s="128" t="s">
        <v>4666</v>
      </c>
      <c r="E362" s="128" t="s">
        <v>4666</v>
      </c>
      <c r="F362" s="128" t="s">
        <v>4666</v>
      </c>
      <c r="G362" s="128" t="s">
        <v>4666</v>
      </c>
      <c r="H362" s="128" t="s">
        <v>4666</v>
      </c>
      <c r="I362" s="128" t="s">
        <v>4666</v>
      </c>
      <c r="J362" s="128" t="s">
        <v>4666</v>
      </c>
    </row>
    <row r="363" spans="1:10">
      <c r="A363" s="83" t="s">
        <v>204</v>
      </c>
      <c r="B363" s="128" t="s">
        <v>4666</v>
      </c>
      <c r="C363" s="128" t="s">
        <v>4666</v>
      </c>
      <c r="D363" s="128" t="s">
        <v>4666</v>
      </c>
      <c r="E363" s="128" t="s">
        <v>4666</v>
      </c>
      <c r="F363" s="128" t="s">
        <v>4666</v>
      </c>
      <c r="G363" s="128" t="s">
        <v>4666</v>
      </c>
      <c r="H363" s="128" t="s">
        <v>4666</v>
      </c>
      <c r="I363" s="128" t="s">
        <v>4666</v>
      </c>
      <c r="J363" s="128" t="s">
        <v>4666</v>
      </c>
    </row>
    <row r="364" spans="1:10">
      <c r="A364" s="83" t="s">
        <v>212</v>
      </c>
      <c r="B364" s="128" t="s">
        <v>4666</v>
      </c>
      <c r="C364" s="128" t="s">
        <v>4666</v>
      </c>
      <c r="D364" s="128" t="s">
        <v>4666</v>
      </c>
      <c r="E364" s="128" t="s">
        <v>4666</v>
      </c>
      <c r="F364" s="128" t="s">
        <v>4666</v>
      </c>
      <c r="G364" s="128" t="s">
        <v>4666</v>
      </c>
      <c r="H364" s="128" t="s">
        <v>4666</v>
      </c>
      <c r="I364" s="128" t="s">
        <v>4666</v>
      </c>
      <c r="J364" s="128" t="s">
        <v>4666</v>
      </c>
    </row>
    <row r="365" spans="1:10" hidden="1">
      <c r="B365" s="1"/>
    </row>
    <row r="366" spans="1:10" hidden="1">
      <c r="B366" s="1"/>
    </row>
    <row r="367" spans="1:10" hidden="1">
      <c r="A367" s="1"/>
      <c r="B367" s="1"/>
    </row>
    <row r="368" spans="1:10" hidden="1">
      <c r="A368" s="1"/>
      <c r="B368" s="1"/>
    </row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565" s="1" customFormat="1" hidden="1"/>
    <row r="566" s="1" customFormat="1" hidden="1"/>
    <row r="567" s="1" customFormat="1" hidden="1"/>
    <row r="568" s="1" customFormat="1" hidden="1"/>
    <row r="569" s="1" customFormat="1" hidden="1"/>
    <row r="570" s="1" customFormat="1" hidden="1"/>
    <row r="571" s="1" customFormat="1" hidden="1"/>
    <row r="572" s="1" customFormat="1" hidden="1"/>
    <row r="573" s="1" customFormat="1" hidden="1"/>
    <row r="574" s="1" customFormat="1" hidden="1"/>
    <row r="575" s="1" customFormat="1" hidden="1"/>
    <row r="576" s="1" customFormat="1" hidden="1"/>
    <row r="577" s="1" customFormat="1" hidden="1"/>
    <row r="578" s="1" customFormat="1" hidden="1"/>
    <row r="579" s="1" customFormat="1" hidden="1"/>
    <row r="580" s="1" customFormat="1" hidden="1"/>
    <row r="581" s="1" customFormat="1" hidden="1"/>
    <row r="582" s="1" customFormat="1" hidden="1"/>
    <row r="583" s="1" customFormat="1" hidden="1"/>
    <row r="584" s="1" customFormat="1" hidden="1"/>
    <row r="585" s="1" customFormat="1" hidden="1"/>
    <row r="586" s="1" customFormat="1" hidden="1"/>
    <row r="587" s="1" customFormat="1" hidden="1"/>
    <row r="588" s="1" customFormat="1" hidden="1"/>
    <row r="589" s="1" customFormat="1" hidden="1"/>
    <row r="590" s="1" customFormat="1" hidden="1"/>
    <row r="591" s="1" customFormat="1" hidden="1"/>
    <row r="592" s="1" customFormat="1" hidden="1"/>
    <row r="593" s="1" customFormat="1" hidden="1"/>
    <row r="594" s="1" customFormat="1" hidden="1"/>
    <row r="595" s="1" customFormat="1" hidden="1"/>
    <row r="596" s="1" customFormat="1" hidden="1"/>
    <row r="597" s="1" customFormat="1" hidden="1"/>
    <row r="598" s="1" customFormat="1" hidden="1"/>
    <row r="599" s="1" customFormat="1" hidden="1"/>
    <row r="600" s="1" customFormat="1" hidden="1"/>
    <row r="601" s="1" customFormat="1" hidden="1"/>
    <row r="602" s="1" customFormat="1" hidden="1"/>
    <row r="603" s="1" customFormat="1" hidden="1"/>
    <row r="604" s="1" customFormat="1" hidden="1"/>
    <row r="605" s="1" customFormat="1" hidden="1"/>
    <row r="606" s="1" customFormat="1" hidden="1"/>
    <row r="607" s="1" customFormat="1" hidden="1"/>
    <row r="608" s="1" customFormat="1" hidden="1"/>
    <row r="609" spans="1:2" hidden="1">
      <c r="A609" s="1"/>
      <c r="B609" s="1"/>
    </row>
    <row r="610" spans="1:2" hidden="1">
      <c r="A610" s="1"/>
      <c r="B610" s="1"/>
    </row>
    <row r="611" spans="1:2" hidden="1">
      <c r="A611" s="1"/>
      <c r="B611" s="1"/>
    </row>
    <row r="612" spans="1:2" hidden="1">
      <c r="A612" s="1"/>
      <c r="B612" s="1"/>
    </row>
    <row r="613" spans="1:2" hidden="1">
      <c r="A613" s="1"/>
      <c r="B613" s="1"/>
    </row>
    <row r="614" spans="1:2" hidden="1">
      <c r="A614" s="1"/>
      <c r="B614" s="1"/>
    </row>
    <row r="615" spans="1:2" hidden="1">
      <c r="A615" s="1"/>
      <c r="B615" s="1"/>
    </row>
    <row r="616" spans="1:2" hidden="1">
      <c r="A616" s="1"/>
      <c r="B616" s="1"/>
    </row>
    <row r="617" spans="1:2" hidden="1">
      <c r="A617" s="1"/>
      <c r="B617" s="1"/>
    </row>
    <row r="618" spans="1:2" hidden="1">
      <c r="A618" s="1"/>
      <c r="B618" s="1"/>
    </row>
    <row r="619" spans="1:2" hidden="1">
      <c r="A619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7109375" style="2" bestFit="1" customWidth="1"/>
    <col min="2" max="2" width="41.7109375" style="2" bestFit="1" customWidth="1"/>
    <col min="3" max="3" width="14.42578125" style="2" bestFit="1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154</v>
      </c>
      <c r="B1" s="36" t="s" vm="1">
        <v>231</v>
      </c>
    </row>
    <row r="2" spans="1:11">
      <c r="A2" s="36" t="s">
        <v>153</v>
      </c>
      <c r="B2" s="36" t="s">
        <v>232</v>
      </c>
    </row>
    <row r="3" spans="1:11">
      <c r="A3" s="36" t="s">
        <v>155</v>
      </c>
      <c r="B3" s="36" t="s">
        <v>233</v>
      </c>
    </row>
    <row r="4" spans="1:11">
      <c r="A4" s="36" t="s">
        <v>156</v>
      </c>
      <c r="B4" s="36" t="s">
        <v>234</v>
      </c>
    </row>
    <row r="5" spans="1:11" ht="18.75">
      <c r="A5" s="157" t="s">
        <v>107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1" s="3" customFormat="1">
      <c r="A6" s="37" t="s">
        <v>124</v>
      </c>
      <c r="B6" s="38" t="s">
        <v>50</v>
      </c>
      <c r="C6" s="38" t="s">
        <v>73</v>
      </c>
      <c r="D6" s="38" t="s">
        <v>111</v>
      </c>
      <c r="E6" s="38" t="s">
        <v>112</v>
      </c>
      <c r="F6" s="38" t="s">
        <v>206</v>
      </c>
      <c r="G6" s="38" t="s">
        <v>205</v>
      </c>
      <c r="H6" s="38" t="s">
        <v>119</v>
      </c>
      <c r="I6" s="38" t="s">
        <v>65</v>
      </c>
      <c r="J6" s="38" t="s">
        <v>157</v>
      </c>
      <c r="K6" s="40" t="s">
        <v>159</v>
      </c>
    </row>
    <row r="7" spans="1:11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" t="s">
        <v>21</v>
      </c>
      <c r="F7" s="12" t="s">
        <v>213</v>
      </c>
      <c r="G7" s="122" t="s">
        <v>4666</v>
      </c>
      <c r="H7" s="12" t="s">
        <v>209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54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95">
        <v>3958.5138299999999</v>
      </c>
      <c r="I9" s="147" t="s">
        <v>4666</v>
      </c>
      <c r="J9" s="96">
        <f>IFERROR(H9/$H$9,0)</f>
        <v>1</v>
      </c>
      <c r="K9" s="96">
        <f>H9/'סכום נכסי הקרן'!$C$41</f>
        <v>3.2847818905013291E-5</v>
      </c>
    </row>
    <row r="10" spans="1:11">
      <c r="A10" s="82" t="s">
        <v>2758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95">
        <v>0</v>
      </c>
      <c r="I10" s="126" t="s">
        <v>4666</v>
      </c>
      <c r="J10" s="73">
        <f t="shared" ref="J10:J16" si="0">IFERROR(H10/$H$9,0)</f>
        <v>0</v>
      </c>
      <c r="K10" s="73">
        <f>H10/'סכום נכסי הקרן'!$C$41</f>
        <v>0</v>
      </c>
    </row>
    <row r="11" spans="1:11">
      <c r="A11" s="74" t="s">
        <v>2759</v>
      </c>
      <c r="B11" s="54">
        <v>8944</v>
      </c>
      <c r="C11" s="70" t="s">
        <v>611</v>
      </c>
      <c r="D11" s="70" t="s">
        <v>141</v>
      </c>
      <c r="E11" s="78">
        <v>44607</v>
      </c>
      <c r="F11" s="72">
        <v>620674.06554999982</v>
      </c>
      <c r="G11" s="79">
        <v>0</v>
      </c>
      <c r="H11" s="79">
        <v>0</v>
      </c>
      <c r="I11" s="73">
        <v>3.7261296919730742E-3</v>
      </c>
      <c r="J11" s="73">
        <f t="shared" si="0"/>
        <v>0</v>
      </c>
      <c r="K11" s="73">
        <f>H11/'סכום נכסי הקרן'!$C$41</f>
        <v>0</v>
      </c>
    </row>
    <row r="12" spans="1:11">
      <c r="A12" s="74" t="s">
        <v>2760</v>
      </c>
      <c r="B12" s="54">
        <v>8731</v>
      </c>
      <c r="C12" s="70" t="s">
        <v>164</v>
      </c>
      <c r="D12" s="70" t="s">
        <v>141</v>
      </c>
      <c r="E12" s="78">
        <v>44537</v>
      </c>
      <c r="F12" s="72">
        <v>132143.51073000004</v>
      </c>
      <c r="G12" s="79">
        <v>0</v>
      </c>
      <c r="H12" s="79">
        <v>0</v>
      </c>
      <c r="I12" s="73">
        <v>2.0195097543366961E-2</v>
      </c>
      <c r="J12" s="73">
        <f t="shared" si="0"/>
        <v>0</v>
      </c>
      <c r="K12" s="73">
        <f>H12/'סכום נכסי הקרן'!$C$41</f>
        <v>0</v>
      </c>
    </row>
    <row r="13" spans="1:11">
      <c r="A13" s="82" t="s">
        <v>199</v>
      </c>
      <c r="B13" s="126" t="s">
        <v>4666</v>
      </c>
      <c r="C13" s="126" t="s">
        <v>4666</v>
      </c>
      <c r="D13" s="126" t="s">
        <v>4666</v>
      </c>
      <c r="E13" s="126" t="s">
        <v>4666</v>
      </c>
      <c r="F13" s="126" t="s">
        <v>4666</v>
      </c>
      <c r="G13" s="147" t="s">
        <v>4666</v>
      </c>
      <c r="H13" s="95">
        <v>3958.5138299999999</v>
      </c>
      <c r="I13" s="147" t="s">
        <v>4666</v>
      </c>
      <c r="J13" s="96">
        <f t="shared" si="0"/>
        <v>1</v>
      </c>
      <c r="K13" s="96">
        <f>H13/'סכום נכסי הקרן'!$C$41</f>
        <v>3.2847818905013291E-5</v>
      </c>
    </row>
    <row r="14" spans="1:11">
      <c r="A14" s="74" t="s">
        <v>2761</v>
      </c>
      <c r="B14" s="54" t="s">
        <v>2762</v>
      </c>
      <c r="C14" s="70" t="s">
        <v>871</v>
      </c>
      <c r="D14" s="70" t="s">
        <v>140</v>
      </c>
      <c r="E14" s="78">
        <v>43375</v>
      </c>
      <c r="F14" s="72">
        <v>250</v>
      </c>
      <c r="G14" s="79">
        <v>0</v>
      </c>
      <c r="H14" s="79">
        <v>0</v>
      </c>
      <c r="I14" s="73">
        <v>0</v>
      </c>
      <c r="J14" s="73">
        <f t="shared" si="0"/>
        <v>0</v>
      </c>
      <c r="K14" s="73">
        <f>H14/'סכום נכסי הקרן'!$C$41</f>
        <v>0</v>
      </c>
    </row>
    <row r="15" spans="1:11">
      <c r="A15" s="74" t="s">
        <v>2763</v>
      </c>
      <c r="B15" s="54">
        <v>9122</v>
      </c>
      <c r="C15" s="70" t="s">
        <v>1313</v>
      </c>
      <c r="D15" s="70" t="s">
        <v>140</v>
      </c>
      <c r="E15" s="78">
        <v>44742</v>
      </c>
      <c r="F15" s="72">
        <v>83689.200000000012</v>
      </c>
      <c r="G15" s="79">
        <v>1E-4</v>
      </c>
      <c r="H15" s="72">
        <v>2.9000000000000006E-4</v>
      </c>
      <c r="I15" s="73">
        <v>1.0060791129319634E-2</v>
      </c>
      <c r="J15" s="73">
        <f t="shared" si="0"/>
        <v>7.325981730876006E-8</v>
      </c>
      <c r="K15" s="73">
        <f>H15/'סכום נכסי הקרן'!$C$41</f>
        <v>2.4064252119725083E-12</v>
      </c>
    </row>
    <row r="16" spans="1:11">
      <c r="A16" s="74" t="s">
        <v>2764</v>
      </c>
      <c r="B16" s="54">
        <v>9919</v>
      </c>
      <c r="C16" s="70" t="s">
        <v>871</v>
      </c>
      <c r="D16" s="70" t="s">
        <v>140</v>
      </c>
      <c r="E16" s="78">
        <v>45291</v>
      </c>
      <c r="F16" s="72">
        <v>27869.18</v>
      </c>
      <c r="G16" s="79">
        <v>3916.1597000000002</v>
      </c>
      <c r="H16" s="72">
        <v>3958.5135399999999</v>
      </c>
      <c r="I16" s="73">
        <v>0</v>
      </c>
      <c r="J16" s="73">
        <f t="shared" si="0"/>
        <v>0.99999992674018268</v>
      </c>
      <c r="K16" s="73">
        <f>H16/'סכום נכסי הקרן'!$C$41</f>
        <v>3.284781649858808E-5</v>
      </c>
    </row>
    <row r="17" spans="1:11" hidden="1">
      <c r="A17" s="54"/>
      <c r="B17" s="54"/>
      <c r="C17" s="54"/>
      <c r="D17" s="54"/>
      <c r="E17" s="54"/>
      <c r="F17" s="72"/>
      <c r="G17" s="79"/>
      <c r="H17" s="54"/>
      <c r="I17" s="54"/>
      <c r="J17" s="73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B107" s="1"/>
      <c r="C107" s="1"/>
    </row>
    <row r="108" spans="1:11" hidden="1">
      <c r="B108" s="1"/>
      <c r="C108" s="1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1:3" hidden="1">
      <c r="B113" s="1"/>
      <c r="C113" s="1"/>
    </row>
    <row r="114" spans="1:3" hidden="1">
      <c r="B114" s="1"/>
      <c r="C114" s="1"/>
    </row>
    <row r="115" spans="1:3" hidden="1">
      <c r="B115" s="1"/>
      <c r="C115" s="1"/>
    </row>
    <row r="116" spans="1:3" hidden="1">
      <c r="B116" s="1"/>
      <c r="C116" s="1"/>
    </row>
    <row r="117" spans="1:3" hidden="1">
      <c r="A117" s="1"/>
      <c r="B117" s="1"/>
      <c r="C117" s="1"/>
    </row>
    <row r="118" spans="1:3" hidden="1">
      <c r="A118" s="1"/>
      <c r="B118" s="1"/>
      <c r="C118" s="1"/>
    </row>
    <row r="119" spans="1:3" hidden="1">
      <c r="A119" s="1"/>
      <c r="B119" s="1"/>
      <c r="C119" s="1"/>
    </row>
    <row r="120" spans="1:3" hidden="1">
      <c r="A120" s="1"/>
      <c r="B120" s="1"/>
      <c r="C120" s="1"/>
    </row>
    <row r="121" spans="1:3" hidden="1">
      <c r="A121" s="1"/>
      <c r="B121" s="1"/>
      <c r="C121" s="1"/>
    </row>
    <row r="122" spans="1:3" hidden="1">
      <c r="A122" s="1"/>
      <c r="B122" s="1"/>
      <c r="C122" s="1"/>
    </row>
    <row r="123" spans="1:3" hidden="1">
      <c r="A123" s="1"/>
      <c r="B123" s="1"/>
      <c r="C123" s="1"/>
    </row>
    <row r="124" spans="1:3" hidden="1">
      <c r="A124" s="1"/>
      <c r="B124" s="1"/>
      <c r="C124" s="1"/>
    </row>
    <row r="125" spans="1:3" hidden="1">
      <c r="A125" s="1"/>
      <c r="B125" s="1"/>
      <c r="C125" s="1"/>
    </row>
    <row r="126" spans="1:3" hidden="1">
      <c r="A126" s="1"/>
      <c r="B126" s="1"/>
      <c r="C126" s="1"/>
    </row>
    <row r="127" spans="1:3" hidden="1">
      <c r="A127" s="1"/>
      <c r="B127" s="1"/>
      <c r="C127" s="1"/>
    </row>
    <row r="128" spans="1:3" hidden="1">
      <c r="A128" s="1"/>
      <c r="B128" s="1"/>
      <c r="C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D14:E16 C16 C14 C17:E18 C1:E13 F1:XFD18 B5:B1048576 A1:A1048576 C19:AY1048576 BA19:XFD1048576 AZ19:AZ9999 AZ10001:AZ1048576" xr:uid="{00000000-0002-0000-11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41.710937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6.140625" style="1" bestFit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154</v>
      </c>
      <c r="B1" s="36" t="s" vm="1">
        <v>231</v>
      </c>
    </row>
    <row r="2" spans="1:11">
      <c r="A2" s="36" t="s">
        <v>153</v>
      </c>
      <c r="B2" s="36" t="s">
        <v>232</v>
      </c>
    </row>
    <row r="3" spans="1:11">
      <c r="A3" s="36" t="s">
        <v>155</v>
      </c>
      <c r="B3" s="36" t="s">
        <v>233</v>
      </c>
    </row>
    <row r="4" spans="1:11">
      <c r="A4" s="36" t="s">
        <v>156</v>
      </c>
      <c r="B4" s="36" t="s">
        <v>234</v>
      </c>
    </row>
    <row r="5" spans="1:11" ht="18.75">
      <c r="A5" s="157" t="s">
        <v>108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1" s="3" customFormat="1">
      <c r="A6" s="37" t="s">
        <v>124</v>
      </c>
      <c r="B6" s="38" t="s">
        <v>50</v>
      </c>
      <c r="C6" s="38" t="s">
        <v>73</v>
      </c>
      <c r="D6" s="38" t="s">
        <v>111</v>
      </c>
      <c r="E6" s="38" t="s">
        <v>112</v>
      </c>
      <c r="F6" s="38" t="s">
        <v>206</v>
      </c>
      <c r="G6" s="38" t="s">
        <v>205</v>
      </c>
      <c r="H6" s="38" t="s">
        <v>119</v>
      </c>
      <c r="I6" s="38" t="s">
        <v>65</v>
      </c>
      <c r="J6" s="38" t="s">
        <v>157</v>
      </c>
      <c r="K6" s="40" t="s">
        <v>159</v>
      </c>
    </row>
    <row r="7" spans="1:11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" t="s">
        <v>21</v>
      </c>
      <c r="F7" s="12" t="s">
        <v>213</v>
      </c>
      <c r="G7" s="122" t="s">
        <v>4666</v>
      </c>
      <c r="H7" s="12" t="s">
        <v>209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56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72">
        <v>449.07927585500005</v>
      </c>
      <c r="I9" s="126" t="s">
        <v>4666</v>
      </c>
      <c r="J9" s="73">
        <f>IFERROR(H9/$H$9,0)</f>
        <v>1</v>
      </c>
      <c r="K9" s="73">
        <f>H9/'סכום נכסי הקרן'!$C$41</f>
        <v>3.7264679020407894E-6</v>
      </c>
    </row>
    <row r="10" spans="1:11">
      <c r="A10" s="82" t="s">
        <v>201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72">
        <v>449.07927585499965</v>
      </c>
      <c r="I10" s="126" t="s">
        <v>4666</v>
      </c>
      <c r="J10" s="73">
        <f t="shared" ref="J10:J13" si="0">IFERROR(H10/$H$9,0)</f>
        <v>0.99999999999999911</v>
      </c>
      <c r="K10" s="73">
        <f>H10/'סכום נכסי הקרן'!$C$41</f>
        <v>3.726467902040786E-6</v>
      </c>
    </row>
    <row r="11" spans="1:11">
      <c r="A11" s="74" t="s">
        <v>2765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126" t="s">
        <v>4666</v>
      </c>
      <c r="H11" s="72">
        <v>449.07927585499965</v>
      </c>
      <c r="I11" s="126" t="s">
        <v>4666</v>
      </c>
      <c r="J11" s="73">
        <f t="shared" si="0"/>
        <v>0.99999999999999911</v>
      </c>
      <c r="K11" s="73">
        <f>H11/'סכום נכסי הקרן'!$C$41</f>
        <v>3.726467902040786E-6</v>
      </c>
    </row>
    <row r="12" spans="1:11">
      <c r="A12" s="69" t="s">
        <v>2766</v>
      </c>
      <c r="B12" s="54" t="s">
        <v>2767</v>
      </c>
      <c r="C12" s="70" t="s">
        <v>1952</v>
      </c>
      <c r="D12" s="70" t="s">
        <v>140</v>
      </c>
      <c r="E12" s="78">
        <v>45274</v>
      </c>
      <c r="F12" s="72">
        <v>-101601646.12142999</v>
      </c>
      <c r="G12" s="79">
        <v>1.1483000000000001</v>
      </c>
      <c r="H12" s="72">
        <v>-1166.691702413</v>
      </c>
      <c r="I12" s="126" t="s">
        <v>4666</v>
      </c>
      <c r="J12" s="73">
        <f t="shared" si="0"/>
        <v>-2.5979638009163102</v>
      </c>
      <c r="K12" s="73">
        <f>H12/'סכום נכסי הקרן'!$C$41</f>
        <v>-9.6812287147785168E-6</v>
      </c>
    </row>
    <row r="13" spans="1:11">
      <c r="A13" s="69" t="s">
        <v>2768</v>
      </c>
      <c r="B13" s="54" t="s">
        <v>2769</v>
      </c>
      <c r="C13" s="70" t="s">
        <v>1952</v>
      </c>
      <c r="D13" s="70" t="s">
        <v>140</v>
      </c>
      <c r="E13" s="78">
        <v>45274</v>
      </c>
      <c r="F13" s="72">
        <v>101601646.12142999</v>
      </c>
      <c r="G13" s="79">
        <v>1.5903</v>
      </c>
      <c r="H13" s="72">
        <v>1615.7709782679997</v>
      </c>
      <c r="I13" s="126" t="s">
        <v>4666</v>
      </c>
      <c r="J13" s="73">
        <f t="shared" si="0"/>
        <v>3.5979638009163093</v>
      </c>
      <c r="K13" s="73">
        <f>H13/'סכום נכסי הקרן'!$C$41</f>
        <v>1.3407696616819302E-5</v>
      </c>
    </row>
    <row r="14" spans="1:11" s="6" customFormat="1">
      <c r="A14" s="127" t="s">
        <v>4666</v>
      </c>
      <c r="B14" s="126" t="s">
        <v>4666</v>
      </c>
      <c r="C14" s="126" t="s">
        <v>4666</v>
      </c>
      <c r="D14" s="126" t="s">
        <v>4666</v>
      </c>
      <c r="E14" s="126" t="s">
        <v>4666</v>
      </c>
      <c r="F14" s="126" t="s">
        <v>4666</v>
      </c>
      <c r="G14" s="126" t="s">
        <v>4666</v>
      </c>
      <c r="H14" s="126" t="s">
        <v>4666</v>
      </c>
      <c r="I14" s="126" t="s">
        <v>4666</v>
      </c>
      <c r="J14" s="126" t="s">
        <v>4666</v>
      </c>
      <c r="K14" s="126" t="s">
        <v>4666</v>
      </c>
    </row>
    <row r="15" spans="1:11" s="6" customFormat="1">
      <c r="A15" s="126" t="s">
        <v>4666</v>
      </c>
      <c r="B15" s="126" t="s">
        <v>4666</v>
      </c>
      <c r="C15" s="126" t="s">
        <v>4666</v>
      </c>
      <c r="D15" s="126" t="s">
        <v>4666</v>
      </c>
      <c r="E15" s="126" t="s">
        <v>4666</v>
      </c>
      <c r="F15" s="126" t="s">
        <v>4666</v>
      </c>
      <c r="G15" s="126" t="s">
        <v>4666</v>
      </c>
      <c r="H15" s="126" t="s">
        <v>4666</v>
      </c>
      <c r="I15" s="126" t="s">
        <v>4666</v>
      </c>
      <c r="J15" s="126" t="s">
        <v>4666</v>
      </c>
      <c r="K15" s="126" t="s">
        <v>4666</v>
      </c>
    </row>
    <row r="16" spans="1:11" s="6" customFormat="1">
      <c r="A16" s="126" t="s">
        <v>4666</v>
      </c>
      <c r="B16" s="126" t="s">
        <v>4666</v>
      </c>
      <c r="C16" s="126" t="s">
        <v>4666</v>
      </c>
      <c r="D16" s="126" t="s">
        <v>4666</v>
      </c>
      <c r="E16" s="126" t="s">
        <v>4666</v>
      </c>
      <c r="F16" s="126" t="s">
        <v>4666</v>
      </c>
      <c r="G16" s="126" t="s">
        <v>4666</v>
      </c>
      <c r="H16" s="126" t="s">
        <v>4666</v>
      </c>
      <c r="I16" s="126" t="s">
        <v>4666</v>
      </c>
      <c r="J16" s="126" t="s">
        <v>4666</v>
      </c>
      <c r="K16" s="126" t="s">
        <v>4666</v>
      </c>
    </row>
    <row r="17" spans="1:11">
      <c r="A17" s="83" t="s">
        <v>221</v>
      </c>
      <c r="B17" s="126" t="s">
        <v>4666</v>
      </c>
      <c r="C17" s="126" t="s">
        <v>4666</v>
      </c>
      <c r="D17" s="126" t="s">
        <v>4666</v>
      </c>
      <c r="E17" s="126" t="s">
        <v>4666</v>
      </c>
      <c r="F17" s="126" t="s">
        <v>4666</v>
      </c>
      <c r="G17" s="126" t="s">
        <v>4666</v>
      </c>
      <c r="H17" s="126" t="s">
        <v>4666</v>
      </c>
      <c r="I17" s="126" t="s">
        <v>4666</v>
      </c>
      <c r="J17" s="126" t="s">
        <v>4666</v>
      </c>
      <c r="K17" s="126" t="s">
        <v>4666</v>
      </c>
    </row>
    <row r="18" spans="1:11">
      <c r="A18" s="83" t="s">
        <v>120</v>
      </c>
      <c r="B18" s="126" t="s">
        <v>4666</v>
      </c>
      <c r="C18" s="126" t="s">
        <v>4666</v>
      </c>
      <c r="D18" s="126" t="s">
        <v>4666</v>
      </c>
      <c r="E18" s="126" t="s">
        <v>4666</v>
      </c>
      <c r="F18" s="126" t="s">
        <v>4666</v>
      </c>
      <c r="G18" s="126" t="s">
        <v>4666</v>
      </c>
      <c r="H18" s="126" t="s">
        <v>4666</v>
      </c>
      <c r="I18" s="126" t="s">
        <v>4666</v>
      </c>
      <c r="J18" s="126" t="s">
        <v>4666</v>
      </c>
      <c r="K18" s="126" t="s">
        <v>4666</v>
      </c>
    </row>
    <row r="19" spans="1:11">
      <c r="A19" s="83" t="s">
        <v>204</v>
      </c>
      <c r="B19" s="126" t="s">
        <v>4666</v>
      </c>
      <c r="C19" s="126" t="s">
        <v>4666</v>
      </c>
      <c r="D19" s="126" t="s">
        <v>4666</v>
      </c>
      <c r="E19" s="126" t="s">
        <v>4666</v>
      </c>
      <c r="F19" s="126" t="s">
        <v>4666</v>
      </c>
      <c r="G19" s="126" t="s">
        <v>4666</v>
      </c>
      <c r="H19" s="126" t="s">
        <v>4666</v>
      </c>
      <c r="I19" s="126" t="s">
        <v>4666</v>
      </c>
      <c r="J19" s="126" t="s">
        <v>4666</v>
      </c>
      <c r="K19" s="126" t="s">
        <v>4666</v>
      </c>
    </row>
    <row r="20" spans="1:11">
      <c r="A20" s="83" t="s">
        <v>212</v>
      </c>
      <c r="B20" s="126" t="s">
        <v>4666</v>
      </c>
      <c r="C20" s="126" t="s">
        <v>4666</v>
      </c>
      <c r="D20" s="126" t="s">
        <v>4666</v>
      </c>
      <c r="E20" s="126" t="s">
        <v>4666</v>
      </c>
      <c r="F20" s="126" t="s">
        <v>4666</v>
      </c>
      <c r="G20" s="126" t="s">
        <v>4666</v>
      </c>
      <c r="H20" s="126" t="s">
        <v>4666</v>
      </c>
      <c r="I20" s="126" t="s">
        <v>4666</v>
      </c>
      <c r="J20" s="126" t="s">
        <v>4666</v>
      </c>
      <c r="K20" s="126" t="s">
        <v>4666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A127" s="1"/>
      <c r="B127" s="1"/>
      <c r="C127" s="1"/>
    </row>
    <row r="128" spans="1:11" hidden="1">
      <c r="A128" s="1"/>
      <c r="B128" s="1"/>
      <c r="C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1.710937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5.42578125" style="1" bestFit="1" customWidth="1"/>
    <col min="7" max="7" width="9.5703125" style="1" customWidth="1"/>
    <col min="8" max="8" width="11.28515625" style="1" bestFit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154</v>
      </c>
      <c r="B1" s="36" t="s" vm="1">
        <v>231</v>
      </c>
    </row>
    <row r="2" spans="1:10">
      <c r="A2" s="36" t="s">
        <v>153</v>
      </c>
      <c r="B2" s="36" t="s">
        <v>232</v>
      </c>
    </row>
    <row r="3" spans="1:10">
      <c r="A3" s="36" t="s">
        <v>155</v>
      </c>
      <c r="B3" s="36" t="s">
        <v>233</v>
      </c>
    </row>
    <row r="4" spans="1:10">
      <c r="A4" s="36" t="s">
        <v>156</v>
      </c>
      <c r="B4" s="36" t="s">
        <v>234</v>
      </c>
    </row>
    <row r="5" spans="1:10" ht="18.75">
      <c r="A5" s="157" t="s">
        <v>109</v>
      </c>
      <c r="B5" s="158"/>
      <c r="C5" s="158"/>
      <c r="D5" s="158"/>
      <c r="E5" s="158"/>
      <c r="F5" s="158"/>
      <c r="G5" s="158"/>
      <c r="H5" s="158"/>
      <c r="I5" s="158"/>
      <c r="J5" s="159"/>
    </row>
    <row r="6" spans="1:10" s="3" customFormat="1">
      <c r="A6" s="37" t="s">
        <v>124</v>
      </c>
      <c r="B6" s="38" t="s">
        <v>50</v>
      </c>
      <c r="C6" s="38" t="s">
        <v>73</v>
      </c>
      <c r="D6" s="38" t="s">
        <v>111</v>
      </c>
      <c r="E6" s="38" t="s">
        <v>112</v>
      </c>
      <c r="F6" s="38" t="s">
        <v>206</v>
      </c>
      <c r="G6" s="38" t="s">
        <v>205</v>
      </c>
      <c r="H6" s="38" t="s">
        <v>119</v>
      </c>
      <c r="I6" s="38" t="s">
        <v>157</v>
      </c>
      <c r="J6" s="40" t="s">
        <v>159</v>
      </c>
    </row>
    <row r="7" spans="1:10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" t="s">
        <v>21</v>
      </c>
      <c r="F7" s="12" t="s">
        <v>213</v>
      </c>
      <c r="G7" s="122" t="s">
        <v>4666</v>
      </c>
      <c r="H7" s="12" t="s">
        <v>209</v>
      </c>
      <c r="I7" s="26" t="s">
        <v>19</v>
      </c>
      <c r="J7" s="13" t="s">
        <v>19</v>
      </c>
    </row>
    <row r="8" spans="1:10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55</v>
      </c>
      <c r="B9" s="124" t="s">
        <v>4666</v>
      </c>
      <c r="C9" s="124" t="s">
        <v>4666</v>
      </c>
      <c r="D9" s="124" t="s">
        <v>4666</v>
      </c>
      <c r="E9" s="124" t="s">
        <v>4666</v>
      </c>
      <c r="F9" s="124" t="s">
        <v>4666</v>
      </c>
      <c r="G9" s="124" t="s">
        <v>4666</v>
      </c>
      <c r="H9" s="61">
        <v>961859.48369916307</v>
      </c>
      <c r="I9" s="62">
        <f>IFERROR(H9/$H$9,0)</f>
        <v>1</v>
      </c>
      <c r="J9" s="62">
        <f>H9/'סכום נכסי הקרן'!$C$41</f>
        <v>7.9815272825811221E-3</v>
      </c>
    </row>
    <row r="10" spans="1:10">
      <c r="A10" s="63" t="s">
        <v>36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66">
        <v>687267.85531374707</v>
      </c>
      <c r="I10" s="67">
        <f t="shared" ref="I10:I73" si="0">IFERROR(H10/$H$9,0)</f>
        <v>0.71452001769595386</v>
      </c>
      <c r="J10" s="67">
        <f>H10/'סכום נכסי הקרן'!$C$41</f>
        <v>5.7029610151906026E-3</v>
      </c>
    </row>
    <row r="11" spans="1:10">
      <c r="A11" s="68" t="s">
        <v>189</v>
      </c>
      <c r="B11" s="125" t="s">
        <v>4666</v>
      </c>
      <c r="C11" s="125" t="s">
        <v>4666</v>
      </c>
      <c r="D11" s="125" t="s">
        <v>4666</v>
      </c>
      <c r="E11" s="125" t="s">
        <v>4666</v>
      </c>
      <c r="F11" s="125" t="s">
        <v>4666</v>
      </c>
      <c r="G11" s="125" t="s">
        <v>4666</v>
      </c>
      <c r="H11" s="66">
        <v>-14158.816919478997</v>
      </c>
      <c r="I11" s="67">
        <f t="shared" si="0"/>
        <v>-1.4720255047053623E-2</v>
      </c>
      <c r="J11" s="67">
        <f>H11/'סכום נכסי הקרן'!$C$41</f>
        <v>-1.1749011726461096E-4</v>
      </c>
    </row>
    <row r="12" spans="1:10">
      <c r="A12" s="69" t="s">
        <v>1106</v>
      </c>
      <c r="B12" s="54" t="s">
        <v>2770</v>
      </c>
      <c r="C12" s="70" t="s">
        <v>1952</v>
      </c>
      <c r="D12" s="70" t="s">
        <v>141</v>
      </c>
      <c r="E12" s="78">
        <v>44917</v>
      </c>
      <c r="F12" s="72">
        <v>61425934.061905012</v>
      </c>
      <c r="G12" s="79">
        <v>-1.4228719999999999</v>
      </c>
      <c r="H12" s="72">
        <v>-874.01232842000002</v>
      </c>
      <c r="I12" s="73">
        <f t="shared" si="0"/>
        <v>-9.0866945040525419E-4</v>
      </c>
      <c r="J12" s="73">
        <f>H12/'סכום נכסי הקרן'!$C$41</f>
        <v>-7.25257000925753E-6</v>
      </c>
    </row>
    <row r="13" spans="1:10">
      <c r="A13" s="69" t="s">
        <v>2771</v>
      </c>
      <c r="B13" s="54" t="s">
        <v>2772</v>
      </c>
      <c r="C13" s="70" t="s">
        <v>1952</v>
      </c>
      <c r="D13" s="70" t="s">
        <v>141</v>
      </c>
      <c r="E13" s="78">
        <v>44952</v>
      </c>
      <c r="F13" s="72">
        <v>38772872.343621992</v>
      </c>
      <c r="G13" s="79">
        <v>-38.778080000000003</v>
      </c>
      <c r="H13" s="72">
        <v>-15035.375517199001</v>
      </c>
      <c r="I13" s="73">
        <f t="shared" si="0"/>
        <v>-1.5631571733716518E-2</v>
      </c>
      <c r="J13" s="73">
        <f>H13/'סכום נכסי הקרן'!$C$41</f>
        <v>-1.2476381626228228E-4</v>
      </c>
    </row>
    <row r="14" spans="1:10" s="6" customFormat="1">
      <c r="A14" s="69" t="s">
        <v>2773</v>
      </c>
      <c r="B14" s="54" t="s">
        <v>2774</v>
      </c>
      <c r="C14" s="70" t="s">
        <v>1952</v>
      </c>
      <c r="D14" s="70" t="s">
        <v>141</v>
      </c>
      <c r="E14" s="78">
        <v>44952</v>
      </c>
      <c r="F14" s="72">
        <v>64532718.445393994</v>
      </c>
      <c r="G14" s="79">
        <v>-15.624169999999999</v>
      </c>
      <c r="H14" s="72">
        <v>-10082.701877785001</v>
      </c>
      <c r="I14" s="73">
        <f t="shared" si="0"/>
        <v>-1.0482510230089417E-2</v>
      </c>
      <c r="J14" s="73">
        <f>H14/'סכום נכסי הקרן'!$C$41</f>
        <v>-8.366644139139439E-5</v>
      </c>
    </row>
    <row r="15" spans="1:10" s="6" customFormat="1">
      <c r="A15" s="69" t="s">
        <v>1197</v>
      </c>
      <c r="B15" s="54" t="s">
        <v>2775</v>
      </c>
      <c r="C15" s="70" t="s">
        <v>1952</v>
      </c>
      <c r="D15" s="70" t="s">
        <v>141</v>
      </c>
      <c r="E15" s="78">
        <v>44965</v>
      </c>
      <c r="F15" s="72">
        <v>15508842.941129999</v>
      </c>
      <c r="G15" s="79">
        <v>-2.479949</v>
      </c>
      <c r="H15" s="72">
        <v>-384.61135230600013</v>
      </c>
      <c r="I15" s="73">
        <f t="shared" si="0"/>
        <v>-3.9986230714994281E-4</v>
      </c>
      <c r="J15" s="73">
        <f>H15/'סכום נכסי הקרן'!$C$41</f>
        <v>-3.1915119137931009E-6</v>
      </c>
    </row>
    <row r="16" spans="1:10" s="6" customFormat="1">
      <c r="A16" s="69" t="s">
        <v>1197</v>
      </c>
      <c r="B16" s="54" t="s">
        <v>2776</v>
      </c>
      <c r="C16" s="70" t="s">
        <v>1952</v>
      </c>
      <c r="D16" s="70" t="s">
        <v>141</v>
      </c>
      <c r="E16" s="78">
        <v>44952</v>
      </c>
      <c r="F16" s="72">
        <v>44651330.597285993</v>
      </c>
      <c r="G16" s="79">
        <v>7.9122940000000002</v>
      </c>
      <c r="H16" s="72">
        <v>3532.9446628319997</v>
      </c>
      <c r="I16" s="73">
        <f t="shared" si="0"/>
        <v>3.6730361583012521E-3</v>
      </c>
      <c r="J16" s="73">
        <f>H16/'סכום נכסי הקרן'!$C$41</f>
        <v>2.9316438307388399E-5</v>
      </c>
    </row>
    <row r="17" spans="1:10">
      <c r="A17" s="69" t="s">
        <v>1087</v>
      </c>
      <c r="B17" s="54" t="s">
        <v>2777</v>
      </c>
      <c r="C17" s="70" t="s">
        <v>1952</v>
      </c>
      <c r="D17" s="70" t="s">
        <v>141</v>
      </c>
      <c r="E17" s="78">
        <v>45091</v>
      </c>
      <c r="F17" s="72">
        <v>37995263.68368499</v>
      </c>
      <c r="G17" s="79">
        <v>5.8367300000000002</v>
      </c>
      <c r="H17" s="72">
        <v>2217.680801638001</v>
      </c>
      <c r="I17" s="73">
        <f t="shared" si="0"/>
        <v>2.3056182729613924E-3</v>
      </c>
      <c r="J17" s="73">
        <f>H17/'סכום נכסי הקרן'!$C$41</f>
        <v>1.8402355148858924E-5</v>
      </c>
    </row>
    <row r="18" spans="1:10">
      <c r="A18" s="69" t="s">
        <v>1106</v>
      </c>
      <c r="B18" s="54" t="s">
        <v>2778</v>
      </c>
      <c r="C18" s="70" t="s">
        <v>1952</v>
      </c>
      <c r="D18" s="70" t="s">
        <v>141</v>
      </c>
      <c r="E18" s="78">
        <v>45043</v>
      </c>
      <c r="F18" s="72">
        <v>50622977.656019993</v>
      </c>
      <c r="G18" s="79">
        <v>5.8099420000000004</v>
      </c>
      <c r="H18" s="72">
        <v>2941.1656499390001</v>
      </c>
      <c r="I18" s="73">
        <f t="shared" si="0"/>
        <v>3.057791392384812E-3</v>
      </c>
      <c r="J18" s="73">
        <f>H18/'סכום נכסי הקרן'!$C$41</f>
        <v>2.4405845422761096E-5</v>
      </c>
    </row>
    <row r="19" spans="1:10">
      <c r="A19" s="69" t="s">
        <v>1073</v>
      </c>
      <c r="B19" s="54" t="s">
        <v>2779</v>
      </c>
      <c r="C19" s="70" t="s">
        <v>1952</v>
      </c>
      <c r="D19" s="70" t="s">
        <v>141</v>
      </c>
      <c r="E19" s="78">
        <v>45244</v>
      </c>
      <c r="F19" s="72">
        <v>32070028.749528002</v>
      </c>
      <c r="G19" s="79">
        <v>10.994979000000001</v>
      </c>
      <c r="H19" s="72">
        <v>3526.0930418220009</v>
      </c>
      <c r="I19" s="73">
        <f t="shared" si="0"/>
        <v>3.6659128506600479E-3</v>
      </c>
      <c r="J19" s="73">
        <f>H19/'סכום נכסי הקרן'!$C$41</f>
        <v>2.9259583433107909E-5</v>
      </c>
    </row>
    <row r="20" spans="1:10">
      <c r="A20" s="127" t="s">
        <v>4666</v>
      </c>
      <c r="B20" s="126" t="s">
        <v>4666</v>
      </c>
      <c r="C20" s="126" t="s">
        <v>4666</v>
      </c>
      <c r="D20" s="126" t="s">
        <v>4666</v>
      </c>
      <c r="E20" s="126" t="s">
        <v>4666</v>
      </c>
      <c r="F20" s="126" t="s">
        <v>4666</v>
      </c>
      <c r="G20" s="126" t="s">
        <v>4666</v>
      </c>
      <c r="H20" s="126" t="s">
        <v>4666</v>
      </c>
      <c r="I20" s="126" t="s">
        <v>4666</v>
      </c>
      <c r="J20" s="126" t="s">
        <v>4666</v>
      </c>
    </row>
    <row r="21" spans="1:10">
      <c r="A21" s="68" t="s">
        <v>2765</v>
      </c>
      <c r="B21" s="125" t="s">
        <v>4666</v>
      </c>
      <c r="C21" s="125" t="s">
        <v>4666</v>
      </c>
      <c r="D21" s="125" t="s">
        <v>4666</v>
      </c>
      <c r="E21" s="125" t="s">
        <v>4666</v>
      </c>
      <c r="F21" s="125" t="s">
        <v>4666</v>
      </c>
      <c r="G21" s="125" t="s">
        <v>4666</v>
      </c>
      <c r="H21" s="66">
        <v>754502.33423226408</v>
      </c>
      <c r="I21" s="67">
        <f t="shared" si="0"/>
        <v>0.78442053857031657</v>
      </c>
      <c r="J21" s="67">
        <f>H21/'סכום נכסי הקרן'!$C$41</f>
        <v>6.260873929615959E-3</v>
      </c>
    </row>
    <row r="22" spans="1:10">
      <c r="A22" s="69" t="s">
        <v>2780</v>
      </c>
      <c r="B22" s="54" t="s">
        <v>2781</v>
      </c>
      <c r="C22" s="70" t="s">
        <v>1952</v>
      </c>
      <c r="D22" s="70" t="s">
        <v>140</v>
      </c>
      <c r="E22" s="78">
        <v>45131</v>
      </c>
      <c r="F22" s="72">
        <v>37251645.196800001</v>
      </c>
      <c r="G22" s="79">
        <v>-1.8345130000000001</v>
      </c>
      <c r="H22" s="72">
        <v>-683.38631779900015</v>
      </c>
      <c r="I22" s="73">
        <f t="shared" si="0"/>
        <v>-7.104845659688273E-4</v>
      </c>
      <c r="J22" s="73">
        <f>H22/'סכום נכסי הקרן'!$C$41</f>
        <v>-5.6707519471330022E-6</v>
      </c>
    </row>
    <row r="23" spans="1:10">
      <c r="A23" s="69" t="s">
        <v>2780</v>
      </c>
      <c r="B23" s="54" t="s">
        <v>2782</v>
      </c>
      <c r="C23" s="70" t="s">
        <v>1952</v>
      </c>
      <c r="D23" s="70" t="s">
        <v>140</v>
      </c>
      <c r="E23" s="78">
        <v>45131</v>
      </c>
      <c r="F23" s="72">
        <v>51287041.501919992</v>
      </c>
      <c r="G23" s="79">
        <v>-1.8345130000000001</v>
      </c>
      <c r="H23" s="72">
        <v>-940.86750337399985</v>
      </c>
      <c r="I23" s="73">
        <f t="shared" si="0"/>
        <v>-9.7817562681356391E-4</v>
      </c>
      <c r="J23" s="73">
        <f>H23/'סכום נכסי הקרן'!$C$41</f>
        <v>-7.8073354525683515E-6</v>
      </c>
    </row>
    <row r="24" spans="1:10">
      <c r="A24" s="69" t="s">
        <v>2783</v>
      </c>
      <c r="B24" s="54" t="s">
        <v>2784</v>
      </c>
      <c r="C24" s="70" t="s">
        <v>1952</v>
      </c>
      <c r="D24" s="70" t="s">
        <v>140</v>
      </c>
      <c r="E24" s="78">
        <v>45131</v>
      </c>
      <c r="F24" s="72">
        <v>46319000</v>
      </c>
      <c r="G24" s="79">
        <v>-1.7487699999999999</v>
      </c>
      <c r="H24" s="72">
        <v>-810.01267000000007</v>
      </c>
      <c r="I24" s="73">
        <f t="shared" si="0"/>
        <v>-8.4213202003770489E-4</v>
      </c>
      <c r="J24" s="73">
        <f>H24/'סכום נכסי הקרן'!$C$41</f>
        <v>-6.7214996934660938E-6</v>
      </c>
    </row>
    <row r="25" spans="1:10">
      <c r="A25" s="69" t="s">
        <v>2783</v>
      </c>
      <c r="B25" s="54" t="s">
        <v>2785</v>
      </c>
      <c r="C25" s="70" t="s">
        <v>1952</v>
      </c>
      <c r="D25" s="70" t="s">
        <v>140</v>
      </c>
      <c r="E25" s="78">
        <v>45131</v>
      </c>
      <c r="F25" s="72">
        <v>49400024.068248004</v>
      </c>
      <c r="G25" s="79">
        <v>-1.7487699999999999</v>
      </c>
      <c r="H25" s="72">
        <v>-863.89268833300002</v>
      </c>
      <c r="I25" s="73">
        <f t="shared" si="0"/>
        <v>-8.9814853725889577E-4</v>
      </c>
      <c r="J25" s="73">
        <f>H25/'סכום נכסי הקרן'!$C$41</f>
        <v>-7.1685970539422044E-6</v>
      </c>
    </row>
    <row r="26" spans="1:10">
      <c r="A26" s="69" t="s">
        <v>2786</v>
      </c>
      <c r="B26" s="54" t="s">
        <v>2787</v>
      </c>
      <c r="C26" s="70" t="s">
        <v>1952</v>
      </c>
      <c r="D26" s="70" t="s">
        <v>140</v>
      </c>
      <c r="E26" s="78">
        <v>45131</v>
      </c>
      <c r="F26" s="72">
        <v>51420400.775653012</v>
      </c>
      <c r="G26" s="79">
        <v>-1.720221</v>
      </c>
      <c r="H26" s="72">
        <v>-884.54439534099993</v>
      </c>
      <c r="I26" s="73">
        <f t="shared" si="0"/>
        <v>-9.1961914430492358E-4</v>
      </c>
      <c r="J26" s="73">
        <f>H26/'סכום נכסי הקרן'!$C$41</f>
        <v>-7.339965289853654E-6</v>
      </c>
    </row>
    <row r="27" spans="1:10">
      <c r="A27" s="69" t="s">
        <v>2788</v>
      </c>
      <c r="B27" s="54" t="s">
        <v>2789</v>
      </c>
      <c r="C27" s="70" t="s">
        <v>1952</v>
      </c>
      <c r="D27" s="70" t="s">
        <v>140</v>
      </c>
      <c r="E27" s="78">
        <v>45138</v>
      </c>
      <c r="F27" s="72">
        <v>109630253.09812197</v>
      </c>
      <c r="G27" s="79">
        <v>0.75822500000000004</v>
      </c>
      <c r="H27" s="72">
        <v>831.24345706600025</v>
      </c>
      <c r="I27" s="73">
        <f t="shared" si="0"/>
        <v>8.642046693443893E-4</v>
      </c>
      <c r="J27" s="73">
        <f>H27/'סכום נכסי הקרן'!$C$41</f>
        <v>6.8976731461062415E-6</v>
      </c>
    </row>
    <row r="28" spans="1:10">
      <c r="A28" s="69" t="s">
        <v>2790</v>
      </c>
      <c r="B28" s="54" t="s">
        <v>2791</v>
      </c>
      <c r="C28" s="70" t="s">
        <v>1952</v>
      </c>
      <c r="D28" s="70" t="s">
        <v>140</v>
      </c>
      <c r="E28" s="78">
        <v>45133</v>
      </c>
      <c r="F28" s="72">
        <v>1610664</v>
      </c>
      <c r="G28" s="79">
        <v>0.964086</v>
      </c>
      <c r="H28" s="72">
        <v>15.52819</v>
      </c>
      <c r="I28" s="73">
        <f t="shared" si="0"/>
        <v>1.6143927739092388E-5</v>
      </c>
      <c r="J28" s="73">
        <f>H28/'סכום נכסי הקרן'!$C$41</f>
        <v>1.2885319969758407E-7</v>
      </c>
    </row>
    <row r="29" spans="1:10">
      <c r="A29" s="69" t="s">
        <v>2790</v>
      </c>
      <c r="B29" s="54" t="s">
        <v>2792</v>
      </c>
      <c r="C29" s="70" t="s">
        <v>1952</v>
      </c>
      <c r="D29" s="70" t="s">
        <v>140</v>
      </c>
      <c r="E29" s="78">
        <v>45133</v>
      </c>
      <c r="F29" s="72">
        <v>84193800</v>
      </c>
      <c r="G29" s="79">
        <v>0.964086</v>
      </c>
      <c r="H29" s="72">
        <v>811.70066000000008</v>
      </c>
      <c r="I29" s="73">
        <f t="shared" si="0"/>
        <v>8.4388694373353237E-4</v>
      </c>
      <c r="J29" s="73">
        <f>H29/'סכום נכסי הקרן'!$C$41</f>
        <v>6.7355066648231887E-6</v>
      </c>
    </row>
    <row r="30" spans="1:10">
      <c r="A30" s="69" t="s">
        <v>2793</v>
      </c>
      <c r="B30" s="54" t="s">
        <v>2794</v>
      </c>
      <c r="C30" s="70" t="s">
        <v>1952</v>
      </c>
      <c r="D30" s="70" t="s">
        <v>140</v>
      </c>
      <c r="E30" s="78">
        <v>45132</v>
      </c>
      <c r="F30" s="72">
        <v>45500374.397339001</v>
      </c>
      <c r="G30" s="79">
        <v>1.0965450000000001</v>
      </c>
      <c r="H30" s="72">
        <v>498.93229934099992</v>
      </c>
      <c r="I30" s="73">
        <f t="shared" si="0"/>
        <v>5.1871641107304291E-4</v>
      </c>
      <c r="J30" s="73">
        <f>H30/'סכום נכסי הקרן'!$C$41</f>
        <v>4.1401491869020569E-6</v>
      </c>
    </row>
    <row r="31" spans="1:10">
      <c r="A31" s="69" t="s">
        <v>2793</v>
      </c>
      <c r="B31" s="54" t="s">
        <v>2795</v>
      </c>
      <c r="C31" s="70" t="s">
        <v>1952</v>
      </c>
      <c r="D31" s="70" t="s">
        <v>140</v>
      </c>
      <c r="E31" s="78">
        <v>45132</v>
      </c>
      <c r="F31" s="72">
        <v>95300400</v>
      </c>
      <c r="G31" s="79">
        <v>1.0965450000000001</v>
      </c>
      <c r="H31" s="72">
        <v>1045.01223</v>
      </c>
      <c r="I31" s="73">
        <f t="shared" si="0"/>
        <v>1.0864499936945513E-3</v>
      </c>
      <c r="J31" s="73">
        <f>H31/'סכום נכסי הקרן'!$C$41</f>
        <v>8.6715302658331491E-6</v>
      </c>
    </row>
    <row r="32" spans="1:10">
      <c r="A32" s="69" t="s">
        <v>2796</v>
      </c>
      <c r="B32" s="54" t="s">
        <v>2797</v>
      </c>
      <c r="C32" s="70" t="s">
        <v>1952</v>
      </c>
      <c r="D32" s="70" t="s">
        <v>140</v>
      </c>
      <c r="E32" s="78">
        <v>45133</v>
      </c>
      <c r="F32" s="72">
        <v>128450000</v>
      </c>
      <c r="G32" s="79">
        <v>1.2177469999999999</v>
      </c>
      <c r="H32" s="72">
        <v>1564.1966599999998</v>
      </c>
      <c r="I32" s="73">
        <f t="shared" si="0"/>
        <v>1.6262215911042859E-3</v>
      </c>
      <c r="J32" s="73">
        <f>H32/'סכום נכסי הקרן'!$C$41</f>
        <v>1.297973199692134E-5</v>
      </c>
    </row>
    <row r="33" spans="1:10">
      <c r="A33" s="69" t="s">
        <v>2798</v>
      </c>
      <c r="B33" s="54" t="s">
        <v>2799</v>
      </c>
      <c r="C33" s="70" t="s">
        <v>1952</v>
      </c>
      <c r="D33" s="70" t="s">
        <v>140</v>
      </c>
      <c r="E33" s="78">
        <v>45132</v>
      </c>
      <c r="F33" s="72">
        <v>44147945.630249999</v>
      </c>
      <c r="G33" s="79">
        <v>1.3549059999999999</v>
      </c>
      <c r="H33" s="72">
        <v>598.1629539920001</v>
      </c>
      <c r="I33" s="73">
        <f t="shared" si="0"/>
        <v>6.2188184878269096E-4</v>
      </c>
      <c r="J33" s="73">
        <f>H33/'סכום נכסי הקרן'!$C$41</f>
        <v>4.9635669426010359E-6</v>
      </c>
    </row>
    <row r="34" spans="1:10">
      <c r="A34" s="69" t="s">
        <v>2800</v>
      </c>
      <c r="B34" s="54" t="s">
        <v>2801</v>
      </c>
      <c r="C34" s="70" t="s">
        <v>1952</v>
      </c>
      <c r="D34" s="70" t="s">
        <v>140</v>
      </c>
      <c r="E34" s="78">
        <v>45132</v>
      </c>
      <c r="F34" s="72">
        <v>107148761.29729003</v>
      </c>
      <c r="G34" s="79">
        <v>1.3763749999999999</v>
      </c>
      <c r="H34" s="72">
        <v>1474.7683466430001</v>
      </c>
      <c r="I34" s="73">
        <f t="shared" si="0"/>
        <v>1.5332471859312222E-3</v>
      </c>
      <c r="J34" s="73">
        <f>H34/'סכום נכסי הקרן'!$C$41</f>
        <v>1.2237654245450782E-5</v>
      </c>
    </row>
    <row r="35" spans="1:10">
      <c r="A35" s="69" t="s">
        <v>2802</v>
      </c>
      <c r="B35" s="54" t="s">
        <v>2803</v>
      </c>
      <c r="C35" s="70" t="s">
        <v>1952</v>
      </c>
      <c r="D35" s="70" t="s">
        <v>140</v>
      </c>
      <c r="E35" s="78">
        <v>45132</v>
      </c>
      <c r="F35" s="72">
        <v>58844036.599627994</v>
      </c>
      <c r="G35" s="79">
        <v>1.384423</v>
      </c>
      <c r="H35" s="72">
        <v>814.65044239400004</v>
      </c>
      <c r="I35" s="73">
        <f t="shared" si="0"/>
        <v>8.469536935488542E-4</v>
      </c>
      <c r="J35" s="73">
        <f>H35/'סכום נכסי הקרן'!$C$41</f>
        <v>6.7599840121430305E-6</v>
      </c>
    </row>
    <row r="36" spans="1:10">
      <c r="A36" s="69" t="s">
        <v>2804</v>
      </c>
      <c r="B36" s="54" t="s">
        <v>2805</v>
      </c>
      <c r="C36" s="70" t="s">
        <v>1952</v>
      </c>
      <c r="D36" s="70" t="s">
        <v>140</v>
      </c>
      <c r="E36" s="78">
        <v>45133</v>
      </c>
      <c r="F36" s="72">
        <v>32617216.152015001</v>
      </c>
      <c r="G36" s="79">
        <v>1.4326080000000001</v>
      </c>
      <c r="H36" s="72">
        <v>467.27694373299994</v>
      </c>
      <c r="I36" s="73">
        <f t="shared" si="0"/>
        <v>4.8580582886798078E-4</v>
      </c>
      <c r="J36" s="73">
        <f>H36/'סכום נכסי הקרן'!$C$41</f>
        <v>3.8774724771467245E-6</v>
      </c>
    </row>
    <row r="37" spans="1:10">
      <c r="A37" s="69" t="s">
        <v>2806</v>
      </c>
      <c r="B37" s="54" t="s">
        <v>2807</v>
      </c>
      <c r="C37" s="70" t="s">
        <v>1952</v>
      </c>
      <c r="D37" s="70" t="s">
        <v>140</v>
      </c>
      <c r="E37" s="78">
        <v>45132</v>
      </c>
      <c r="F37" s="72">
        <v>55200000</v>
      </c>
      <c r="G37" s="79">
        <v>1.488934</v>
      </c>
      <c r="H37" s="72">
        <v>821.89167000000009</v>
      </c>
      <c r="I37" s="73">
        <f t="shared" si="0"/>
        <v>8.5448205681679372E-4</v>
      </c>
      <c r="J37" s="73">
        <f>H37/'סכום נכסי הקרן'!$C$41</f>
        <v>6.8200718489592721E-6</v>
      </c>
    </row>
    <row r="38" spans="1:10">
      <c r="A38" s="69" t="s">
        <v>2808</v>
      </c>
      <c r="B38" s="54" t="s">
        <v>2809</v>
      </c>
      <c r="C38" s="70" t="s">
        <v>1952</v>
      </c>
      <c r="D38" s="70" t="s">
        <v>140</v>
      </c>
      <c r="E38" s="78">
        <v>45132</v>
      </c>
      <c r="F38" s="72">
        <v>44181049.024160996</v>
      </c>
      <c r="G38" s="79">
        <v>1.491611</v>
      </c>
      <c r="H38" s="72">
        <v>659.00940623600002</v>
      </c>
      <c r="I38" s="73">
        <f t="shared" si="0"/>
        <v>6.8514103921037573E-4</v>
      </c>
      <c r="J38" s="73">
        <f>H38/'סכום נכסי הקרן'!$C$41</f>
        <v>5.4684718968735967E-6</v>
      </c>
    </row>
    <row r="39" spans="1:10">
      <c r="A39" s="69" t="s">
        <v>2810</v>
      </c>
      <c r="B39" s="54" t="s">
        <v>2811</v>
      </c>
      <c r="C39" s="70" t="s">
        <v>1952</v>
      </c>
      <c r="D39" s="70" t="s">
        <v>140</v>
      </c>
      <c r="E39" s="78">
        <v>45160</v>
      </c>
      <c r="F39" s="72">
        <v>52397540.410844997</v>
      </c>
      <c r="G39" s="79">
        <v>3.11198</v>
      </c>
      <c r="H39" s="72">
        <v>1630.6009088459998</v>
      </c>
      <c r="I39" s="73">
        <f t="shared" si="0"/>
        <v>1.6952589608774874E-3</v>
      </c>
      <c r="J39" s="73">
        <f>H39/'סכום נכסי הקרן'!$C$41</f>
        <v>1.3530755647283791E-5</v>
      </c>
    </row>
    <row r="40" spans="1:10">
      <c r="A40" s="69" t="s">
        <v>2812</v>
      </c>
      <c r="B40" s="54" t="s">
        <v>2813</v>
      </c>
      <c r="C40" s="70" t="s">
        <v>1952</v>
      </c>
      <c r="D40" s="70" t="s">
        <v>140</v>
      </c>
      <c r="E40" s="78">
        <v>45155</v>
      </c>
      <c r="F40" s="72">
        <v>89889184.115513995</v>
      </c>
      <c r="G40" s="79">
        <v>3.170544</v>
      </c>
      <c r="H40" s="72">
        <v>2849.9764042719994</v>
      </c>
      <c r="I40" s="73">
        <f t="shared" si="0"/>
        <v>2.9629862288319186E-3</v>
      </c>
      <c r="J40" s="73">
        <f>H40/'סכום נכסי הקרן'!$C$41</f>
        <v>2.3649155423334112E-5</v>
      </c>
    </row>
    <row r="41" spans="1:10">
      <c r="A41" s="69" t="s">
        <v>2814</v>
      </c>
      <c r="B41" s="54" t="s">
        <v>2815</v>
      </c>
      <c r="C41" s="70" t="s">
        <v>1952</v>
      </c>
      <c r="D41" s="70" t="s">
        <v>140</v>
      </c>
      <c r="E41" s="78">
        <v>45155</v>
      </c>
      <c r="F41" s="72">
        <v>89896387.351680011</v>
      </c>
      <c r="G41" s="79">
        <v>3.1783030000000001</v>
      </c>
      <c r="H41" s="72">
        <v>2857.1796404379998</v>
      </c>
      <c r="I41" s="73">
        <f t="shared" si="0"/>
        <v>2.970475094189151E-3</v>
      </c>
      <c r="J41" s="73">
        <f>H41/'סכום נכסי הקרן'!$C$41</f>
        <v>2.3708928006498439E-5</v>
      </c>
    </row>
    <row r="42" spans="1:10">
      <c r="A42" s="69" t="s">
        <v>2816</v>
      </c>
      <c r="B42" s="54" t="s">
        <v>2817</v>
      </c>
      <c r="C42" s="70" t="s">
        <v>1952</v>
      </c>
      <c r="D42" s="70" t="s">
        <v>140</v>
      </c>
      <c r="E42" s="78">
        <v>45160</v>
      </c>
      <c r="F42" s="72">
        <v>74913656.126399994</v>
      </c>
      <c r="G42" s="79">
        <v>3.1896149999999999</v>
      </c>
      <c r="H42" s="72">
        <v>2389.4568406869998</v>
      </c>
      <c r="I42" s="73">
        <f t="shared" si="0"/>
        <v>2.4842057298198254E-3</v>
      </c>
      <c r="J42" s="73">
        <f>H42/'סכום נכסי הקרן'!$C$41</f>
        <v>1.9827755808101284E-5</v>
      </c>
    </row>
    <row r="43" spans="1:10">
      <c r="A43" s="69" t="s">
        <v>2818</v>
      </c>
      <c r="B43" s="54" t="s">
        <v>2819</v>
      </c>
      <c r="C43" s="70" t="s">
        <v>1952</v>
      </c>
      <c r="D43" s="70" t="s">
        <v>140</v>
      </c>
      <c r="E43" s="78">
        <v>45160</v>
      </c>
      <c r="F43" s="72">
        <v>74913656.126399994</v>
      </c>
      <c r="G43" s="79">
        <v>3.1896149999999999</v>
      </c>
      <c r="H43" s="72">
        <v>2389.4568406869998</v>
      </c>
      <c r="I43" s="73">
        <f t="shared" si="0"/>
        <v>2.4842057298198254E-3</v>
      </c>
      <c r="J43" s="73">
        <f>H43/'סכום נכסי הקרן'!$C$41</f>
        <v>1.9827755808101284E-5</v>
      </c>
    </row>
    <row r="44" spans="1:10">
      <c r="A44" s="69" t="s">
        <v>2820</v>
      </c>
      <c r="B44" s="54" t="s">
        <v>2821</v>
      </c>
      <c r="C44" s="70" t="s">
        <v>1952</v>
      </c>
      <c r="D44" s="70" t="s">
        <v>140</v>
      </c>
      <c r="E44" s="78">
        <v>45168</v>
      </c>
      <c r="F44" s="72">
        <v>105075206.67259</v>
      </c>
      <c r="G44" s="79">
        <v>3.370279</v>
      </c>
      <c r="H44" s="72">
        <v>3541.3276725929995</v>
      </c>
      <c r="I44" s="73">
        <f t="shared" si="0"/>
        <v>3.681751578695882E-3</v>
      </c>
      <c r="J44" s="73">
        <f>H44/'סכום נכסי הקרן'!$C$41</f>
        <v>2.9386000673047301E-5</v>
      </c>
    </row>
    <row r="45" spans="1:10">
      <c r="A45" s="69" t="s">
        <v>2822</v>
      </c>
      <c r="B45" s="54" t="s">
        <v>2823</v>
      </c>
      <c r="C45" s="70" t="s">
        <v>1952</v>
      </c>
      <c r="D45" s="70" t="s">
        <v>140</v>
      </c>
      <c r="E45" s="78">
        <v>45174</v>
      </c>
      <c r="F45" s="72">
        <v>116088074.176305</v>
      </c>
      <c r="G45" s="79">
        <v>3.8023899999999999</v>
      </c>
      <c r="H45" s="72">
        <v>4414.121832423999</v>
      </c>
      <c r="I45" s="73">
        <f t="shared" si="0"/>
        <v>4.5891545565969446E-3</v>
      </c>
      <c r="J45" s="73">
        <f>H45/'סכום נכסי הקרן'!$C$41</f>
        <v>3.6628462297459993E-5</v>
      </c>
    </row>
    <row r="46" spans="1:10">
      <c r="A46" s="69" t="s">
        <v>2822</v>
      </c>
      <c r="B46" s="54" t="s">
        <v>2824</v>
      </c>
      <c r="C46" s="70" t="s">
        <v>1952</v>
      </c>
      <c r="D46" s="70" t="s">
        <v>140</v>
      </c>
      <c r="E46" s="78">
        <v>45174</v>
      </c>
      <c r="F46" s="72">
        <v>188250000</v>
      </c>
      <c r="G46" s="79">
        <v>3.8023899999999999</v>
      </c>
      <c r="H46" s="72">
        <v>7158</v>
      </c>
      <c r="I46" s="73">
        <f t="shared" si="0"/>
        <v>7.4418354461417138E-3</v>
      </c>
      <c r="J46" s="73">
        <f>H46/'סכום נכסי הקרן'!$C$41</f>
        <v>5.939721264585935E-5</v>
      </c>
    </row>
    <row r="47" spans="1:10">
      <c r="A47" s="69" t="s">
        <v>2822</v>
      </c>
      <c r="B47" s="54" t="s">
        <v>2825</v>
      </c>
      <c r="C47" s="70" t="s">
        <v>1952</v>
      </c>
      <c r="D47" s="70" t="s">
        <v>140</v>
      </c>
      <c r="E47" s="78">
        <v>45174</v>
      </c>
      <c r="F47" s="72">
        <v>15066768.980549999</v>
      </c>
      <c r="G47" s="79">
        <v>3.8023899999999999</v>
      </c>
      <c r="H47" s="72">
        <v>572.89738306899994</v>
      </c>
      <c r="I47" s="73">
        <f t="shared" si="0"/>
        <v>5.9561442474500019E-4</v>
      </c>
      <c r="J47" s="73">
        <f>H47/'סכום נכסי הקרן'!$C$41</f>
        <v>4.75391278100108E-6</v>
      </c>
    </row>
    <row r="48" spans="1:10">
      <c r="A48" s="69" t="s">
        <v>2826</v>
      </c>
      <c r="B48" s="54" t="s">
        <v>2827</v>
      </c>
      <c r="C48" s="70" t="s">
        <v>1952</v>
      </c>
      <c r="D48" s="70" t="s">
        <v>140</v>
      </c>
      <c r="E48" s="78">
        <v>45174</v>
      </c>
      <c r="F48" s="72">
        <v>48952800</v>
      </c>
      <c r="G48" s="79">
        <v>3.8177180000000002</v>
      </c>
      <c r="H48" s="72">
        <v>1868.88</v>
      </c>
      <c r="I48" s="73">
        <f t="shared" si="0"/>
        <v>1.9429865086037061E-3</v>
      </c>
      <c r="J48" s="73">
        <f>H48/'סכום נכסי הקרן'!$C$41</f>
        <v>1.5507999828107519E-5</v>
      </c>
    </row>
    <row r="49" spans="1:10">
      <c r="A49" s="69" t="s">
        <v>2826</v>
      </c>
      <c r="B49" s="54" t="s">
        <v>2828</v>
      </c>
      <c r="C49" s="70" t="s">
        <v>1952</v>
      </c>
      <c r="D49" s="70" t="s">
        <v>140</v>
      </c>
      <c r="E49" s="78">
        <v>45174</v>
      </c>
      <c r="F49" s="72">
        <v>8472600</v>
      </c>
      <c r="G49" s="79">
        <v>3.8177180000000002</v>
      </c>
      <c r="H49" s="72">
        <v>323.45999999999998</v>
      </c>
      <c r="I49" s="73">
        <f t="shared" si="0"/>
        <v>3.3628612648910292E-4</v>
      </c>
      <c r="J49" s="73">
        <f>H49/'סכום נכסי הקרן'!$C$41</f>
        <v>2.6840768933263014E-6</v>
      </c>
    </row>
    <row r="50" spans="1:10">
      <c r="A50" s="69" t="s">
        <v>2829</v>
      </c>
      <c r="B50" s="54" t="s">
        <v>2830</v>
      </c>
      <c r="C50" s="70" t="s">
        <v>1952</v>
      </c>
      <c r="D50" s="70" t="s">
        <v>140</v>
      </c>
      <c r="E50" s="78">
        <v>45169</v>
      </c>
      <c r="F50" s="72">
        <v>45211111.795899004</v>
      </c>
      <c r="G50" s="79">
        <v>3.8032300000000001</v>
      </c>
      <c r="H50" s="72">
        <v>1719.4825002849998</v>
      </c>
      <c r="I50" s="73">
        <f t="shared" si="0"/>
        <v>1.7876649650239301E-3</v>
      </c>
      <c r="J50" s="73">
        <f>H50/'סכום נכסי הקרן'!$C$41</f>
        <v>1.4268296690452926E-5</v>
      </c>
    </row>
    <row r="51" spans="1:10">
      <c r="A51" s="69" t="s">
        <v>2831</v>
      </c>
      <c r="B51" s="54" t="s">
        <v>2832</v>
      </c>
      <c r="C51" s="70" t="s">
        <v>1952</v>
      </c>
      <c r="D51" s="70" t="s">
        <v>140</v>
      </c>
      <c r="E51" s="78">
        <v>45174</v>
      </c>
      <c r="F51" s="72">
        <v>37706940.430075005</v>
      </c>
      <c r="G51" s="79">
        <v>3.9044840000000001</v>
      </c>
      <c r="H51" s="72">
        <v>1472.2614363729999</v>
      </c>
      <c r="I51" s="73">
        <f t="shared" si="0"/>
        <v>1.5306408694031998E-3</v>
      </c>
      <c r="J51" s="73">
        <f>H51/'סכום נכסי הקרן'!$C$41</f>
        <v>1.2216851858975328E-5</v>
      </c>
    </row>
    <row r="52" spans="1:10">
      <c r="A52" s="69" t="s">
        <v>2831</v>
      </c>
      <c r="B52" s="54" t="s">
        <v>2833</v>
      </c>
      <c r="C52" s="70" t="s">
        <v>1952</v>
      </c>
      <c r="D52" s="70" t="s">
        <v>140</v>
      </c>
      <c r="E52" s="78">
        <v>45174</v>
      </c>
      <c r="F52" s="72">
        <v>14333492.055915</v>
      </c>
      <c r="G52" s="79">
        <v>3.9044840000000001</v>
      </c>
      <c r="H52" s="72">
        <v>559.64889651099986</v>
      </c>
      <c r="I52" s="73">
        <f t="shared" si="0"/>
        <v>5.8184059729668273E-4</v>
      </c>
      <c r="J52" s="73">
        <f>H52/'סכום נכסי הקרן'!$C$41</f>
        <v>4.6439766014367692E-6</v>
      </c>
    </row>
    <row r="53" spans="1:10">
      <c r="A53" s="69" t="s">
        <v>2831</v>
      </c>
      <c r="B53" s="54" t="s">
        <v>2834</v>
      </c>
      <c r="C53" s="70" t="s">
        <v>1952</v>
      </c>
      <c r="D53" s="70" t="s">
        <v>140</v>
      </c>
      <c r="E53" s="78">
        <v>45174</v>
      </c>
      <c r="F53" s="72">
        <v>1509239.0664890001</v>
      </c>
      <c r="G53" s="79">
        <v>3.9044840000000001</v>
      </c>
      <c r="H53" s="72">
        <v>58.927997088000012</v>
      </c>
      <c r="I53" s="73">
        <f t="shared" si="0"/>
        <v>6.1264662964461325E-5</v>
      </c>
      <c r="J53" s="73">
        <f>H53/'סכום נכסי הקרן'!$C$41</f>
        <v>4.8898557890898535E-7</v>
      </c>
    </row>
    <row r="54" spans="1:10">
      <c r="A54" s="69" t="s">
        <v>2831</v>
      </c>
      <c r="B54" s="54" t="s">
        <v>2835</v>
      </c>
      <c r="C54" s="70" t="s">
        <v>1952</v>
      </c>
      <c r="D54" s="70" t="s">
        <v>140</v>
      </c>
      <c r="E54" s="78">
        <v>45174</v>
      </c>
      <c r="F54" s="72">
        <v>56535000</v>
      </c>
      <c r="G54" s="79">
        <v>3.9044840000000001</v>
      </c>
      <c r="H54" s="72">
        <v>2207.4</v>
      </c>
      <c r="I54" s="73">
        <f t="shared" si="0"/>
        <v>2.2949298077414391E-3</v>
      </c>
      <c r="J54" s="73">
        <f>H54/'סכום נכסי הקרן'!$C$41</f>
        <v>1.8317044872096945E-5</v>
      </c>
    </row>
    <row r="55" spans="1:10">
      <c r="A55" s="69" t="s">
        <v>2836</v>
      </c>
      <c r="B55" s="54" t="s">
        <v>2837</v>
      </c>
      <c r="C55" s="70" t="s">
        <v>1952</v>
      </c>
      <c r="D55" s="70" t="s">
        <v>140</v>
      </c>
      <c r="E55" s="78">
        <v>45168</v>
      </c>
      <c r="F55" s="72">
        <v>113073000</v>
      </c>
      <c r="G55" s="79">
        <v>3.8343150000000001</v>
      </c>
      <c r="H55" s="72">
        <v>4335.5750099999996</v>
      </c>
      <c r="I55" s="73">
        <f t="shared" si="0"/>
        <v>4.5074931250103679E-3</v>
      </c>
      <c r="J55" s="73">
        <f>H55/'סכום נכסי הקרן'!$C$41</f>
        <v>3.5976679353317093E-5</v>
      </c>
    </row>
    <row r="56" spans="1:10">
      <c r="A56" s="69" t="s">
        <v>2838</v>
      </c>
      <c r="B56" s="54" t="s">
        <v>2839</v>
      </c>
      <c r="C56" s="70" t="s">
        <v>1952</v>
      </c>
      <c r="D56" s="70" t="s">
        <v>140</v>
      </c>
      <c r="E56" s="78">
        <v>45159</v>
      </c>
      <c r="F56" s="72">
        <v>14336154.153142001</v>
      </c>
      <c r="G56" s="79">
        <v>3.838387</v>
      </c>
      <c r="H56" s="72">
        <v>550.27704745899996</v>
      </c>
      <c r="I56" s="73">
        <f t="shared" si="0"/>
        <v>5.7209712726719649E-4</v>
      </c>
      <c r="J56" s="73">
        <f>H56/'סכום נכסי הקרן'!$C$41</f>
        <v>4.566208829569413E-6</v>
      </c>
    </row>
    <row r="57" spans="1:10">
      <c r="A57" s="69" t="s">
        <v>2840</v>
      </c>
      <c r="B57" s="54" t="s">
        <v>2841</v>
      </c>
      <c r="C57" s="70" t="s">
        <v>1952</v>
      </c>
      <c r="D57" s="70" t="s">
        <v>140</v>
      </c>
      <c r="E57" s="78">
        <v>45181</v>
      </c>
      <c r="F57" s="72">
        <v>60385580.054800011</v>
      </c>
      <c r="G57" s="79">
        <v>3.9528509999999999</v>
      </c>
      <c r="H57" s="72">
        <v>2386.9522821539999</v>
      </c>
      <c r="I57" s="73">
        <f t="shared" si="0"/>
        <v>2.4816018582819914E-3</v>
      </c>
      <c r="J57" s="73">
        <f>H57/'סכום נכסי הקרן'!$C$41</f>
        <v>1.9806972936381728E-5</v>
      </c>
    </row>
    <row r="58" spans="1:10">
      <c r="A58" s="69" t="s">
        <v>2840</v>
      </c>
      <c r="B58" s="54" t="s">
        <v>2842</v>
      </c>
      <c r="C58" s="70" t="s">
        <v>1952</v>
      </c>
      <c r="D58" s="70" t="s">
        <v>140</v>
      </c>
      <c r="E58" s="78">
        <v>45181</v>
      </c>
      <c r="F58" s="72">
        <v>33190911.533780001</v>
      </c>
      <c r="G58" s="79">
        <v>3.9528509999999999</v>
      </c>
      <c r="H58" s="72">
        <v>1311.9874307779999</v>
      </c>
      <c r="I58" s="73">
        <f t="shared" si="0"/>
        <v>1.3640115349617377E-3</v>
      </c>
      <c r="J58" s="73">
        <f>H58/'סכום נכסי הקרן'!$C$41</f>
        <v>1.0886895280052464E-5</v>
      </c>
    </row>
    <row r="59" spans="1:10">
      <c r="A59" s="69" t="s">
        <v>2840</v>
      </c>
      <c r="B59" s="54" t="s">
        <v>2843</v>
      </c>
      <c r="C59" s="70" t="s">
        <v>1952</v>
      </c>
      <c r="D59" s="70" t="s">
        <v>140</v>
      </c>
      <c r="E59" s="78">
        <v>45181</v>
      </c>
      <c r="F59" s="72">
        <v>79170000</v>
      </c>
      <c r="G59" s="79">
        <v>3.9528509999999999</v>
      </c>
      <c r="H59" s="72">
        <v>3129.4724999999999</v>
      </c>
      <c r="I59" s="73">
        <f t="shared" si="0"/>
        <v>3.2535651548233758E-3</v>
      </c>
      <c r="J59" s="73">
        <f>H59/'סכום נכסי הקרן'!$C$41</f>
        <v>2.5968419048878049E-5</v>
      </c>
    </row>
    <row r="60" spans="1:10">
      <c r="A60" s="69" t="s">
        <v>2844</v>
      </c>
      <c r="B60" s="54" t="s">
        <v>2845</v>
      </c>
      <c r="C60" s="70" t="s">
        <v>1952</v>
      </c>
      <c r="D60" s="70" t="s">
        <v>140</v>
      </c>
      <c r="E60" s="78">
        <v>45181</v>
      </c>
      <c r="F60" s="72">
        <v>113100000</v>
      </c>
      <c r="G60" s="79">
        <v>3.9528509999999999</v>
      </c>
      <c r="H60" s="72">
        <v>4470.6750000000002</v>
      </c>
      <c r="I60" s="73">
        <f t="shared" si="0"/>
        <v>4.6479502211762514E-3</v>
      </c>
      <c r="J60" s="73">
        <f>H60/'סכום נכסי הקרן'!$C$41</f>
        <v>3.7097741498397216E-5</v>
      </c>
    </row>
    <row r="61" spans="1:10">
      <c r="A61" s="69" t="s">
        <v>2846</v>
      </c>
      <c r="B61" s="54" t="s">
        <v>2847</v>
      </c>
      <c r="C61" s="70" t="s">
        <v>1952</v>
      </c>
      <c r="D61" s="70" t="s">
        <v>140</v>
      </c>
      <c r="E61" s="78">
        <v>45181</v>
      </c>
      <c r="F61" s="72">
        <v>45266336.606505007</v>
      </c>
      <c r="G61" s="79">
        <v>3.9655879999999999</v>
      </c>
      <c r="H61" s="72">
        <v>1795.0764660500001</v>
      </c>
      <c r="I61" s="73">
        <f t="shared" si="0"/>
        <v>1.8662564506266687E-3</v>
      </c>
      <c r="J61" s="73">
        <f>H61/'סכום נכסי הקרן'!$C$41</f>
        <v>1.4895576776969766E-5</v>
      </c>
    </row>
    <row r="62" spans="1:10">
      <c r="A62" s="69" t="s">
        <v>2846</v>
      </c>
      <c r="B62" s="54" t="s">
        <v>2848</v>
      </c>
      <c r="C62" s="70" t="s">
        <v>1952</v>
      </c>
      <c r="D62" s="70" t="s">
        <v>140</v>
      </c>
      <c r="E62" s="78">
        <v>45181</v>
      </c>
      <c r="F62" s="72">
        <v>1433919.655</v>
      </c>
      <c r="G62" s="79">
        <v>3.9655879999999999</v>
      </c>
      <c r="H62" s="72">
        <v>56.863347464</v>
      </c>
      <c r="I62" s="73">
        <f t="shared" si="0"/>
        <v>5.9118143998863891E-5</v>
      </c>
      <c r="J62" s="73">
        <f>H62/'סכום נכסי הקרן'!$C$41</f>
        <v>4.7185307922249166E-7</v>
      </c>
    </row>
    <row r="63" spans="1:10">
      <c r="A63" s="69" t="s">
        <v>2849</v>
      </c>
      <c r="B63" s="54" t="s">
        <v>2850</v>
      </c>
      <c r="C63" s="70" t="s">
        <v>1952</v>
      </c>
      <c r="D63" s="70" t="s">
        <v>140</v>
      </c>
      <c r="E63" s="78">
        <v>45159</v>
      </c>
      <c r="F63" s="72">
        <v>60387129.858299993</v>
      </c>
      <c r="G63" s="79">
        <v>3.9097590000000002</v>
      </c>
      <c r="H63" s="72">
        <v>2360.9913841379998</v>
      </c>
      <c r="I63" s="73">
        <f t="shared" si="0"/>
        <v>2.4546115354167862E-3</v>
      </c>
      <c r="J63" s="73">
        <f>H63/'סכום נכסי הקרן'!$C$41</f>
        <v>1.9591548938067419E-5</v>
      </c>
    </row>
    <row r="64" spans="1:10">
      <c r="A64" s="69" t="s">
        <v>2851</v>
      </c>
      <c r="B64" s="54" t="s">
        <v>2852</v>
      </c>
      <c r="C64" s="70" t="s">
        <v>1952</v>
      </c>
      <c r="D64" s="70" t="s">
        <v>140</v>
      </c>
      <c r="E64" s="78">
        <v>45167</v>
      </c>
      <c r="F64" s="72">
        <v>52848543.030794002</v>
      </c>
      <c r="G64" s="79">
        <v>3.9388100000000001</v>
      </c>
      <c r="H64" s="72">
        <v>2081.6035287950003</v>
      </c>
      <c r="I64" s="73">
        <f t="shared" si="0"/>
        <v>2.1641451418553097E-3</v>
      </c>
      <c r="J64" s="73">
        <f>H64/'סכום נכסי הקרן'!$C$41</f>
        <v>1.7273183493183551E-5</v>
      </c>
    </row>
    <row r="65" spans="1:10">
      <c r="A65" s="69" t="s">
        <v>2853</v>
      </c>
      <c r="B65" s="54" t="s">
        <v>2854</v>
      </c>
      <c r="C65" s="70" t="s">
        <v>1952</v>
      </c>
      <c r="D65" s="70" t="s">
        <v>140</v>
      </c>
      <c r="E65" s="78">
        <v>45189</v>
      </c>
      <c r="F65" s="72">
        <v>223240809.60951802</v>
      </c>
      <c r="G65" s="79">
        <v>4.0757500000000002</v>
      </c>
      <c r="H65" s="72">
        <v>9098.7371813419995</v>
      </c>
      <c r="I65" s="73">
        <f t="shared" si="0"/>
        <v>9.4595284815924066E-3</v>
      </c>
      <c r="J65" s="73">
        <f>H65/'סכום נכסי הקרן'!$C$41</f>
        <v>7.5501484656182965E-5</v>
      </c>
    </row>
    <row r="66" spans="1:10">
      <c r="A66" s="69" t="s">
        <v>2855</v>
      </c>
      <c r="B66" s="54" t="s">
        <v>2856</v>
      </c>
      <c r="C66" s="70" t="s">
        <v>1952</v>
      </c>
      <c r="D66" s="70" t="s">
        <v>140</v>
      </c>
      <c r="E66" s="78">
        <v>45174</v>
      </c>
      <c r="F66" s="72">
        <v>79023714.754560009</v>
      </c>
      <c r="G66" s="79">
        <v>4.0826269999999996</v>
      </c>
      <c r="H66" s="72">
        <v>3226.2436087290002</v>
      </c>
      <c r="I66" s="73">
        <f t="shared" si="0"/>
        <v>3.354173518486677E-3</v>
      </c>
      <c r="J66" s="73">
        <f>H66/'סכום נכסי הקרן'!$C$41</f>
        <v>2.6771427448312529E-5</v>
      </c>
    </row>
    <row r="67" spans="1:10">
      <c r="A67" s="69" t="s">
        <v>2855</v>
      </c>
      <c r="B67" s="54" t="s">
        <v>2857</v>
      </c>
      <c r="C67" s="70" t="s">
        <v>1952</v>
      </c>
      <c r="D67" s="70" t="s">
        <v>140</v>
      </c>
      <c r="E67" s="78">
        <v>45174</v>
      </c>
      <c r="F67" s="72">
        <v>7552000</v>
      </c>
      <c r="G67" s="79">
        <v>4.0826269999999996</v>
      </c>
      <c r="H67" s="72">
        <v>308.32</v>
      </c>
      <c r="I67" s="73">
        <f t="shared" si="0"/>
        <v>3.2054578160860763E-4</v>
      </c>
      <c r="J67" s="73">
        <f>H67/'סכום נכסי הקרן'!$C$41</f>
        <v>2.5584449012253917E-6</v>
      </c>
    </row>
    <row r="68" spans="1:10">
      <c r="A68" s="69" t="s">
        <v>2855</v>
      </c>
      <c r="B68" s="54" t="s">
        <v>2858</v>
      </c>
      <c r="C68" s="70" t="s">
        <v>1952</v>
      </c>
      <c r="D68" s="70" t="s">
        <v>140</v>
      </c>
      <c r="E68" s="78">
        <v>45174</v>
      </c>
      <c r="F68" s="72">
        <v>31732656.389952</v>
      </c>
      <c r="G68" s="79">
        <v>4.0826269999999996</v>
      </c>
      <c r="H68" s="72">
        <v>1295.5260352409998</v>
      </c>
      <c r="I68" s="73">
        <f t="shared" si="0"/>
        <v>1.3468973973813792E-3</v>
      </c>
      <c r="J68" s="73">
        <f>H68/'סכום נכסי הקרן'!$C$41</f>
        <v>1.0750298324036986E-5</v>
      </c>
    </row>
    <row r="69" spans="1:10">
      <c r="A69" s="69" t="s">
        <v>2859</v>
      </c>
      <c r="B69" s="54" t="s">
        <v>2860</v>
      </c>
      <c r="C69" s="70" t="s">
        <v>1952</v>
      </c>
      <c r="D69" s="70" t="s">
        <v>140</v>
      </c>
      <c r="E69" s="78">
        <v>45167</v>
      </c>
      <c r="F69" s="72">
        <v>68041894.979519993</v>
      </c>
      <c r="G69" s="79">
        <v>4.0100410000000002</v>
      </c>
      <c r="H69" s="72">
        <v>2728.5082233419994</v>
      </c>
      <c r="I69" s="73">
        <f t="shared" si="0"/>
        <v>2.8367014824749433E-3</v>
      </c>
      <c r="J69" s="73">
        <f>H69/'סכום נכסי הקרן'!$C$41</f>
        <v>2.2641210274912075E-5</v>
      </c>
    </row>
    <row r="70" spans="1:10">
      <c r="A70" s="69" t="s">
        <v>2861</v>
      </c>
      <c r="B70" s="54" t="s">
        <v>2862</v>
      </c>
      <c r="C70" s="70" t="s">
        <v>1952</v>
      </c>
      <c r="D70" s="70" t="s">
        <v>140</v>
      </c>
      <c r="E70" s="78">
        <v>45189</v>
      </c>
      <c r="F70" s="72">
        <v>90736942.295076013</v>
      </c>
      <c r="G70" s="79">
        <v>4.1519490000000001</v>
      </c>
      <c r="H70" s="72">
        <v>3767.3514256789995</v>
      </c>
      <c r="I70" s="73">
        <f t="shared" si="0"/>
        <v>3.9167378286798686E-3</v>
      </c>
      <c r="J70" s="73">
        <f>H70/'סכום נכסי הקרן'!$C$41</f>
        <v>3.1261549838325916E-5</v>
      </c>
    </row>
    <row r="71" spans="1:10">
      <c r="A71" s="69" t="s">
        <v>2863</v>
      </c>
      <c r="B71" s="54" t="s">
        <v>2864</v>
      </c>
      <c r="C71" s="70" t="s">
        <v>1952</v>
      </c>
      <c r="D71" s="70" t="s">
        <v>140</v>
      </c>
      <c r="E71" s="78">
        <v>45189</v>
      </c>
      <c r="F71" s="72">
        <v>132181000</v>
      </c>
      <c r="G71" s="79">
        <v>4.1519490000000001</v>
      </c>
      <c r="H71" s="72">
        <v>5488.0874999999996</v>
      </c>
      <c r="I71" s="73">
        <f t="shared" si="0"/>
        <v>5.7057060755835798E-3</v>
      </c>
      <c r="J71" s="73">
        <f>H71/'סכום נכסי הקרן'!$C$41</f>
        <v>4.5540248708659212E-5</v>
      </c>
    </row>
    <row r="72" spans="1:10">
      <c r="A72" s="69" t="s">
        <v>2863</v>
      </c>
      <c r="B72" s="54" t="s">
        <v>2865</v>
      </c>
      <c r="C72" s="70" t="s">
        <v>1952</v>
      </c>
      <c r="D72" s="70" t="s">
        <v>140</v>
      </c>
      <c r="E72" s="78">
        <v>45189</v>
      </c>
      <c r="F72" s="72">
        <v>5287240</v>
      </c>
      <c r="G72" s="79">
        <v>4.1519490000000001</v>
      </c>
      <c r="H72" s="72">
        <v>219.52350000000001</v>
      </c>
      <c r="I72" s="73">
        <f t="shared" si="0"/>
        <v>2.282282430233432E-4</v>
      </c>
      <c r="J72" s="73">
        <f>H72/'סכום נכסי הקרן'!$C$41</f>
        <v>1.8216099483463686E-6</v>
      </c>
    </row>
    <row r="73" spans="1:10">
      <c r="A73" s="69" t="s">
        <v>2863</v>
      </c>
      <c r="B73" s="54" t="s">
        <v>2866</v>
      </c>
      <c r="C73" s="70" t="s">
        <v>1952</v>
      </c>
      <c r="D73" s="70" t="s">
        <v>140</v>
      </c>
      <c r="E73" s="78">
        <v>45189</v>
      </c>
      <c r="F73" s="72">
        <v>7477668</v>
      </c>
      <c r="G73" s="79">
        <v>4.1519490000000001</v>
      </c>
      <c r="H73" s="72">
        <v>310.46895000000001</v>
      </c>
      <c r="I73" s="73">
        <f t="shared" si="0"/>
        <v>3.2277994370444253E-4</v>
      </c>
      <c r="J73" s="73">
        <f>H73/'סכום נכסי הקרן'!$C$41</f>
        <v>2.5762769269470067E-6</v>
      </c>
    </row>
    <row r="74" spans="1:10">
      <c r="A74" s="69" t="s">
        <v>2863</v>
      </c>
      <c r="B74" s="54" t="s">
        <v>2867</v>
      </c>
      <c r="C74" s="70" t="s">
        <v>1952</v>
      </c>
      <c r="D74" s="70" t="s">
        <v>140</v>
      </c>
      <c r="E74" s="78">
        <v>45189</v>
      </c>
      <c r="F74" s="72">
        <v>4154260</v>
      </c>
      <c r="G74" s="79">
        <v>4.1519490000000001</v>
      </c>
      <c r="H74" s="72">
        <v>172.48275000000001</v>
      </c>
      <c r="I74" s="73">
        <f t="shared" ref="I74:I137" si="1">IFERROR(H74/$H$9,0)</f>
        <v>1.7932219094691251E-4</v>
      </c>
      <c r="J74" s="73">
        <f>H74/'סכום נכסי הקרן'!$C$41</f>
        <v>1.4312649594150038E-6</v>
      </c>
    </row>
    <row r="75" spans="1:10">
      <c r="A75" s="69" t="s">
        <v>2863</v>
      </c>
      <c r="B75" s="54" t="s">
        <v>2868</v>
      </c>
      <c r="C75" s="70" t="s">
        <v>1952</v>
      </c>
      <c r="D75" s="70" t="s">
        <v>140</v>
      </c>
      <c r="E75" s="78">
        <v>45189</v>
      </c>
      <c r="F75" s="72">
        <v>13218100</v>
      </c>
      <c r="G75" s="79">
        <v>4.1519490000000001</v>
      </c>
      <c r="H75" s="72">
        <v>548.80875000000003</v>
      </c>
      <c r="I75" s="73">
        <f t="shared" si="1"/>
        <v>5.7057060755835807E-4</v>
      </c>
      <c r="J75" s="73">
        <f>H75/'סכום נכסי הקרן'!$C$41</f>
        <v>4.5540248708659215E-6</v>
      </c>
    </row>
    <row r="76" spans="1:10">
      <c r="A76" s="69" t="s">
        <v>2863</v>
      </c>
      <c r="B76" s="54" t="s">
        <v>2869</v>
      </c>
      <c r="C76" s="70" t="s">
        <v>1952</v>
      </c>
      <c r="D76" s="70" t="s">
        <v>140</v>
      </c>
      <c r="E76" s="78">
        <v>45189</v>
      </c>
      <c r="F76" s="72">
        <v>52896164.42544701</v>
      </c>
      <c r="G76" s="79">
        <v>4.1519490000000001</v>
      </c>
      <c r="H76" s="72">
        <v>2196.2216867880002</v>
      </c>
      <c r="I76" s="73">
        <f t="shared" si="1"/>
        <v>2.283308242012306E-3</v>
      </c>
      <c r="J76" s="73">
        <f>H76/'סכום נכסי הקרן'!$C$41</f>
        <v>1.822428702816356E-5</v>
      </c>
    </row>
    <row r="77" spans="1:10">
      <c r="A77" s="69" t="s">
        <v>2870</v>
      </c>
      <c r="B77" s="54" t="s">
        <v>2871</v>
      </c>
      <c r="C77" s="70" t="s">
        <v>1952</v>
      </c>
      <c r="D77" s="70" t="s">
        <v>140</v>
      </c>
      <c r="E77" s="78">
        <v>45190</v>
      </c>
      <c r="F77" s="72">
        <v>60459162.219959997</v>
      </c>
      <c r="G77" s="79">
        <v>4.1816259999999996</v>
      </c>
      <c r="H77" s="72">
        <v>2528.1758223510001</v>
      </c>
      <c r="I77" s="73">
        <f t="shared" si="1"/>
        <v>2.6284253211581658E-3</v>
      </c>
      <c r="J77" s="73">
        <f>H77/'סכום נכסי הקרן'!$C$41</f>
        <v>2.0978848411050948E-5</v>
      </c>
    </row>
    <row r="78" spans="1:10">
      <c r="A78" s="69" t="s">
        <v>2872</v>
      </c>
      <c r="B78" s="54" t="s">
        <v>2873</v>
      </c>
      <c r="C78" s="70" t="s">
        <v>1952</v>
      </c>
      <c r="D78" s="70" t="s">
        <v>140</v>
      </c>
      <c r="E78" s="78">
        <v>45188</v>
      </c>
      <c r="F78" s="72">
        <v>189000000</v>
      </c>
      <c r="G78" s="79">
        <v>4.2342589999999998</v>
      </c>
      <c r="H78" s="72">
        <v>8002.75</v>
      </c>
      <c r="I78" s="73">
        <f t="shared" si="1"/>
        <v>8.3200822319936581E-3</v>
      </c>
      <c r="J78" s="73">
        <f>H78/'סכום נכסי הקרן'!$C$41</f>
        <v>6.6406963327975821E-5</v>
      </c>
    </row>
    <row r="79" spans="1:10">
      <c r="A79" s="69" t="s">
        <v>2872</v>
      </c>
      <c r="B79" s="54" t="s">
        <v>2874</v>
      </c>
      <c r="C79" s="70" t="s">
        <v>1952</v>
      </c>
      <c r="D79" s="70" t="s">
        <v>140</v>
      </c>
      <c r="E79" s="78">
        <v>45188</v>
      </c>
      <c r="F79" s="72">
        <v>75633979.743000031</v>
      </c>
      <c r="G79" s="79">
        <v>4.2342589999999998</v>
      </c>
      <c r="H79" s="72">
        <v>3202.5387904179993</v>
      </c>
      <c r="I79" s="73">
        <f t="shared" si="1"/>
        <v>3.3295287354256045E-3</v>
      </c>
      <c r="J79" s="73">
        <f>H79/'סכום נכסי הקרן'!$C$41</f>
        <v>2.6574724439937285E-5</v>
      </c>
    </row>
    <row r="80" spans="1:10">
      <c r="A80" s="69" t="s">
        <v>2875</v>
      </c>
      <c r="B80" s="54" t="s">
        <v>2876</v>
      </c>
      <c r="C80" s="70" t="s">
        <v>1952</v>
      </c>
      <c r="D80" s="70" t="s">
        <v>140</v>
      </c>
      <c r="E80" s="78">
        <v>45188</v>
      </c>
      <c r="F80" s="72">
        <v>151267959.48600006</v>
      </c>
      <c r="G80" s="79">
        <v>4.2342589999999998</v>
      </c>
      <c r="H80" s="72">
        <v>6405.077580832999</v>
      </c>
      <c r="I80" s="73">
        <f t="shared" si="1"/>
        <v>6.6590574708480909E-3</v>
      </c>
      <c r="J80" s="73">
        <f>H80/'סכום נכסי הקרן'!$C$41</f>
        <v>5.3149448879849681E-5</v>
      </c>
    </row>
    <row r="81" spans="1:10">
      <c r="A81" s="69" t="s">
        <v>2877</v>
      </c>
      <c r="B81" s="54" t="s">
        <v>2878</v>
      </c>
      <c r="C81" s="70" t="s">
        <v>1952</v>
      </c>
      <c r="D81" s="70" t="s">
        <v>140</v>
      </c>
      <c r="E81" s="78">
        <v>45190</v>
      </c>
      <c r="F81" s="72">
        <v>151200000</v>
      </c>
      <c r="G81" s="79">
        <v>4.2576720000000003</v>
      </c>
      <c r="H81" s="72">
        <v>6437.6</v>
      </c>
      <c r="I81" s="73">
        <f t="shared" si="1"/>
        <v>6.692869498195292E-3</v>
      </c>
      <c r="J81" s="73">
        <f>H81/'סכום נכסי הקרן'!$C$41</f>
        <v>5.3419320498600754E-5</v>
      </c>
    </row>
    <row r="82" spans="1:10">
      <c r="A82" s="69" t="s">
        <v>2877</v>
      </c>
      <c r="B82" s="54" t="s">
        <v>2879</v>
      </c>
      <c r="C82" s="70" t="s">
        <v>1952</v>
      </c>
      <c r="D82" s="70" t="s">
        <v>140</v>
      </c>
      <c r="E82" s="78">
        <v>45190</v>
      </c>
      <c r="F82" s="72">
        <v>105887571.64019999</v>
      </c>
      <c r="G82" s="79">
        <v>4.2576720000000003</v>
      </c>
      <c r="H82" s="72">
        <v>4508.3454443840001</v>
      </c>
      <c r="I82" s="73">
        <f t="shared" si="1"/>
        <v>4.6871144078609065E-3</v>
      </c>
      <c r="J82" s="73">
        <f>H82/'סכום נכסי הקרן'!$C$41</f>
        <v>3.7410331522920887E-5</v>
      </c>
    </row>
    <row r="83" spans="1:10">
      <c r="A83" s="69" t="s">
        <v>2877</v>
      </c>
      <c r="B83" s="54" t="s">
        <v>2880</v>
      </c>
      <c r="C83" s="70" t="s">
        <v>1952</v>
      </c>
      <c r="D83" s="70" t="s">
        <v>140</v>
      </c>
      <c r="E83" s="78">
        <v>45190</v>
      </c>
      <c r="F83" s="72">
        <v>9888428.2895999998</v>
      </c>
      <c r="G83" s="79">
        <v>4.2576720000000003</v>
      </c>
      <c r="H83" s="72">
        <v>421.01683833899995</v>
      </c>
      <c r="I83" s="73">
        <f t="shared" si="1"/>
        <v>4.3771137621873224E-4</v>
      </c>
      <c r="J83" s="73">
        <f>H83/'סכום נכסי הקרן'!$C$41</f>
        <v>3.4936052911859417E-6</v>
      </c>
    </row>
    <row r="84" spans="1:10">
      <c r="A84" s="69" t="s">
        <v>2881</v>
      </c>
      <c r="B84" s="54" t="s">
        <v>2882</v>
      </c>
      <c r="C84" s="70" t="s">
        <v>1952</v>
      </c>
      <c r="D84" s="70" t="s">
        <v>140</v>
      </c>
      <c r="E84" s="78">
        <v>45182</v>
      </c>
      <c r="F84" s="72">
        <v>75694006.711050034</v>
      </c>
      <c r="G84" s="79">
        <v>4.2868089999999999</v>
      </c>
      <c r="H84" s="72">
        <v>3244.8578028939992</v>
      </c>
      <c r="I84" s="73">
        <f t="shared" si="1"/>
        <v>3.3735258194001238E-3</v>
      </c>
      <c r="J84" s="73">
        <f>H84/'סכום נכסי הקרן'!$C$41</f>
        <v>2.6925888366033927E-5</v>
      </c>
    </row>
    <row r="85" spans="1:10">
      <c r="A85" s="69" t="s">
        <v>2883</v>
      </c>
      <c r="B85" s="54" t="s">
        <v>2884</v>
      </c>
      <c r="C85" s="70" t="s">
        <v>1952</v>
      </c>
      <c r="D85" s="70" t="s">
        <v>140</v>
      </c>
      <c r="E85" s="78">
        <v>45182</v>
      </c>
      <c r="F85" s="72">
        <v>19797784.469760001</v>
      </c>
      <c r="G85" s="79">
        <v>4.3121039999999997</v>
      </c>
      <c r="H85" s="72">
        <v>853.70097566699997</v>
      </c>
      <c r="I85" s="73">
        <f t="shared" si="1"/>
        <v>8.875526936468909E-4</v>
      </c>
      <c r="J85" s="73">
        <f>H85/'סכום נכסי הקרן'!$C$41</f>
        <v>7.084026039071025E-6</v>
      </c>
    </row>
    <row r="86" spans="1:10">
      <c r="A86" s="69" t="s">
        <v>2885</v>
      </c>
      <c r="B86" s="54" t="s">
        <v>2886</v>
      </c>
      <c r="C86" s="70" t="s">
        <v>1952</v>
      </c>
      <c r="D86" s="70" t="s">
        <v>140</v>
      </c>
      <c r="E86" s="78">
        <v>45182</v>
      </c>
      <c r="F86" s="72">
        <v>45436813.195767</v>
      </c>
      <c r="G86" s="79">
        <v>4.3298019999999999</v>
      </c>
      <c r="H86" s="72">
        <v>1967.3238508720003</v>
      </c>
      <c r="I86" s="73">
        <f t="shared" si="1"/>
        <v>2.045333943484111E-3</v>
      </c>
      <c r="J86" s="73">
        <f>H86/'סכום נכסי הקרן'!$C$41</f>
        <v>1.632488867190767E-5</v>
      </c>
    </row>
    <row r="87" spans="1:10">
      <c r="A87" s="69" t="s">
        <v>2885</v>
      </c>
      <c r="B87" s="54" t="s">
        <v>2887</v>
      </c>
      <c r="C87" s="70" t="s">
        <v>1952</v>
      </c>
      <c r="D87" s="70" t="s">
        <v>140</v>
      </c>
      <c r="E87" s="78">
        <v>45182</v>
      </c>
      <c r="F87" s="72">
        <v>19801446.850608006</v>
      </c>
      <c r="G87" s="79">
        <v>4.3298019999999999</v>
      </c>
      <c r="H87" s="72">
        <v>857.36335651499985</v>
      </c>
      <c r="I87" s="73">
        <f t="shared" si="1"/>
        <v>8.9136029851024886E-4</v>
      </c>
      <c r="J87" s="73">
        <f>H87/'סכום נכסי הקרן'!$C$41</f>
        <v>7.1144165411692048E-6</v>
      </c>
    </row>
    <row r="88" spans="1:10">
      <c r="A88" s="69" t="s">
        <v>2885</v>
      </c>
      <c r="B88" s="54" t="s">
        <v>2888</v>
      </c>
      <c r="C88" s="70" t="s">
        <v>1952</v>
      </c>
      <c r="D88" s="70" t="s">
        <v>140</v>
      </c>
      <c r="E88" s="78">
        <v>45182</v>
      </c>
      <c r="F88" s="72">
        <v>75694000</v>
      </c>
      <c r="G88" s="79">
        <v>4.3298019999999999</v>
      </c>
      <c r="H88" s="72">
        <v>3277.4</v>
      </c>
      <c r="I88" s="73">
        <f t="shared" si="1"/>
        <v>3.4073584089389292E-3</v>
      </c>
      <c r="J88" s="73">
        <f>H88/'סכום נכסי הקרן'!$C$41</f>
        <v>2.7195924102478268E-5</v>
      </c>
    </row>
    <row r="89" spans="1:10">
      <c r="A89" s="69" t="s">
        <v>2889</v>
      </c>
      <c r="B89" s="54" t="s">
        <v>2890</v>
      </c>
      <c r="C89" s="70" t="s">
        <v>1952</v>
      </c>
      <c r="D89" s="70" t="s">
        <v>140</v>
      </c>
      <c r="E89" s="78">
        <v>45182</v>
      </c>
      <c r="F89" s="72">
        <v>6434500</v>
      </c>
      <c r="G89" s="79">
        <v>4.3373840000000001</v>
      </c>
      <c r="H89" s="72">
        <v>279.089</v>
      </c>
      <c r="I89" s="73">
        <f t="shared" si="1"/>
        <v>2.9015568773794982E-4</v>
      </c>
      <c r="J89" s="73">
        <f>H89/'סכום נכסי הקרן'!$C$41</f>
        <v>2.3158855378765356E-6</v>
      </c>
    </row>
    <row r="90" spans="1:10">
      <c r="A90" s="69" t="s">
        <v>2889</v>
      </c>
      <c r="B90" s="54" t="s">
        <v>2891</v>
      </c>
      <c r="C90" s="70" t="s">
        <v>1952</v>
      </c>
      <c r="D90" s="70" t="s">
        <v>140</v>
      </c>
      <c r="E90" s="78">
        <v>45182</v>
      </c>
      <c r="F90" s="72">
        <v>21385250</v>
      </c>
      <c r="G90" s="79">
        <v>4.3373840000000001</v>
      </c>
      <c r="H90" s="72">
        <v>927.56050000000005</v>
      </c>
      <c r="I90" s="73">
        <f t="shared" si="1"/>
        <v>9.6434096218789213E-4</v>
      </c>
      <c r="J90" s="73">
        <f>H90/'סכום נכסי הקרן'!$C$41</f>
        <v>7.6969136994131918E-6</v>
      </c>
    </row>
    <row r="91" spans="1:10">
      <c r="A91" s="69" t="s">
        <v>2889</v>
      </c>
      <c r="B91" s="54" t="s">
        <v>2892</v>
      </c>
      <c r="C91" s="70" t="s">
        <v>1952</v>
      </c>
      <c r="D91" s="70" t="s">
        <v>140</v>
      </c>
      <c r="E91" s="78">
        <v>45182</v>
      </c>
      <c r="F91" s="72">
        <v>60587219.751800001</v>
      </c>
      <c r="G91" s="79">
        <v>4.3373840000000001</v>
      </c>
      <c r="H91" s="72">
        <v>2627.9006252710005</v>
      </c>
      <c r="I91" s="73">
        <f t="shared" si="1"/>
        <v>2.7321045015478774E-3</v>
      </c>
      <c r="J91" s="73">
        <f>H91/'סכום נכסי הקרן'!$C$41</f>
        <v>2.1806366617967082E-5</v>
      </c>
    </row>
    <row r="92" spans="1:10">
      <c r="A92" s="69" t="s">
        <v>2893</v>
      </c>
      <c r="B92" s="54" t="s">
        <v>2894</v>
      </c>
      <c r="C92" s="70" t="s">
        <v>1952</v>
      </c>
      <c r="D92" s="70" t="s">
        <v>140</v>
      </c>
      <c r="E92" s="78">
        <v>45173</v>
      </c>
      <c r="F92" s="72">
        <v>143932663.99029002</v>
      </c>
      <c r="G92" s="79">
        <v>4.3170890000000002</v>
      </c>
      <c r="H92" s="72">
        <v>6213.7016021910003</v>
      </c>
      <c r="I92" s="73">
        <f t="shared" si="1"/>
        <v>6.4600928799849883E-3</v>
      </c>
      <c r="J92" s="73">
        <f>H92/'סכום נכסי הקרן'!$C$41</f>
        <v>5.156140756960824E-5</v>
      </c>
    </row>
    <row r="93" spans="1:10">
      <c r="A93" s="69" t="s">
        <v>2895</v>
      </c>
      <c r="B93" s="54" t="s">
        <v>2896</v>
      </c>
      <c r="C93" s="70" t="s">
        <v>1952</v>
      </c>
      <c r="D93" s="70" t="s">
        <v>140</v>
      </c>
      <c r="E93" s="78">
        <v>45173</v>
      </c>
      <c r="F93" s="72">
        <v>128781857.25447001</v>
      </c>
      <c r="G93" s="79">
        <v>4.3170890000000002</v>
      </c>
      <c r="H93" s="72">
        <v>5559.6277493280004</v>
      </c>
      <c r="I93" s="73">
        <f t="shared" si="1"/>
        <v>5.7800831031436422E-3</v>
      </c>
      <c r="J93" s="73">
        <f>H93/'סכום נכסי הקרן'!$C$41</f>
        <v>4.6133890983327143E-5</v>
      </c>
    </row>
    <row r="94" spans="1:10">
      <c r="A94" s="69" t="s">
        <v>2897</v>
      </c>
      <c r="B94" s="54" t="s">
        <v>2898</v>
      </c>
      <c r="C94" s="70" t="s">
        <v>1952</v>
      </c>
      <c r="D94" s="70" t="s">
        <v>140</v>
      </c>
      <c r="E94" s="78">
        <v>45173</v>
      </c>
      <c r="F94" s="72">
        <v>60665884.471499994</v>
      </c>
      <c r="G94" s="79">
        <v>4.3549829999999998</v>
      </c>
      <c r="H94" s="72">
        <v>2641.9892578610006</v>
      </c>
      <c r="I94" s="73">
        <f t="shared" si="1"/>
        <v>2.7467517892533718E-3</v>
      </c>
      <c r="J94" s="73">
        <f>H94/'סכום נכסי הקרן'!$C$41</f>
        <v>2.1923274344404301E-5</v>
      </c>
    </row>
    <row r="95" spans="1:10">
      <c r="A95" s="69" t="s">
        <v>2897</v>
      </c>
      <c r="B95" s="54" t="s">
        <v>2899</v>
      </c>
      <c r="C95" s="70" t="s">
        <v>1952</v>
      </c>
      <c r="D95" s="70" t="s">
        <v>140</v>
      </c>
      <c r="E95" s="78">
        <v>45173</v>
      </c>
      <c r="F95" s="72">
        <v>45470428.297875002</v>
      </c>
      <c r="G95" s="79">
        <v>4.3549829999999998</v>
      </c>
      <c r="H95" s="72">
        <v>1980.2296490020001</v>
      </c>
      <c r="I95" s="73">
        <f t="shared" si="1"/>
        <v>2.0587514939150388E-3</v>
      </c>
      <c r="J95" s="73">
        <f>H95/'סכום נכסי הקרן'!$C$41</f>
        <v>1.6431981216737529E-5</v>
      </c>
    </row>
    <row r="96" spans="1:10">
      <c r="A96" s="69" t="s">
        <v>2900</v>
      </c>
      <c r="B96" s="54" t="s">
        <v>2890</v>
      </c>
      <c r="C96" s="70" t="s">
        <v>1952</v>
      </c>
      <c r="D96" s="70" t="s">
        <v>140</v>
      </c>
      <c r="E96" s="78">
        <v>45195</v>
      </c>
      <c r="F96" s="72">
        <v>125211773.33868502</v>
      </c>
      <c r="G96" s="79">
        <v>4.4637669999999998</v>
      </c>
      <c r="H96" s="72">
        <v>5589.1620180579994</v>
      </c>
      <c r="I96" s="73">
        <f t="shared" si="1"/>
        <v>5.810788491228412E-3</v>
      </c>
      <c r="J96" s="73">
        <f>H96/'סכום נכסי הקרן'!$C$41</f>
        <v>4.6378966876047971E-5</v>
      </c>
    </row>
    <row r="97" spans="1:10">
      <c r="A97" s="69" t="s">
        <v>2901</v>
      </c>
      <c r="B97" s="54" t="s">
        <v>2902</v>
      </c>
      <c r="C97" s="70" t="s">
        <v>1952</v>
      </c>
      <c r="D97" s="70" t="s">
        <v>140</v>
      </c>
      <c r="E97" s="78">
        <v>45173</v>
      </c>
      <c r="F97" s="72">
        <v>75794051.657800019</v>
      </c>
      <c r="G97" s="79">
        <v>4.3676079999999997</v>
      </c>
      <c r="H97" s="72">
        <v>3310.387243013</v>
      </c>
      <c r="I97" s="73">
        <f t="shared" si="1"/>
        <v>3.4416536917448292E-3</v>
      </c>
      <c r="J97" s="73">
        <f>H97/'סכום נכסי הקרן'!$C$41</f>
        <v>2.7469652837857396E-5</v>
      </c>
    </row>
    <row r="98" spans="1:10">
      <c r="A98" s="69" t="s">
        <v>2903</v>
      </c>
      <c r="B98" s="54" t="s">
        <v>2904</v>
      </c>
      <c r="C98" s="70" t="s">
        <v>1952</v>
      </c>
      <c r="D98" s="70" t="s">
        <v>140</v>
      </c>
      <c r="E98" s="78">
        <v>45195</v>
      </c>
      <c r="F98" s="72">
        <v>83408672.644836023</v>
      </c>
      <c r="G98" s="79">
        <v>4.5041029999999997</v>
      </c>
      <c r="H98" s="72">
        <v>3756.8128066479994</v>
      </c>
      <c r="I98" s="73">
        <f t="shared" si="1"/>
        <v>3.9057813228600474E-3</v>
      </c>
      <c r="J98" s="73">
        <f>H98/'סכום נכסי הקרן'!$C$41</f>
        <v>3.1174100188203257E-5</v>
      </c>
    </row>
    <row r="99" spans="1:10">
      <c r="A99" s="69" t="s">
        <v>2903</v>
      </c>
      <c r="B99" s="54" t="s">
        <v>2905</v>
      </c>
      <c r="C99" s="70" t="s">
        <v>1952</v>
      </c>
      <c r="D99" s="70" t="s">
        <v>140</v>
      </c>
      <c r="E99" s="78">
        <v>45195</v>
      </c>
      <c r="F99" s="72">
        <v>30349760.500752002</v>
      </c>
      <c r="G99" s="79">
        <v>4.5041029999999997</v>
      </c>
      <c r="H99" s="72">
        <v>1366.984575015</v>
      </c>
      <c r="I99" s="73">
        <f t="shared" si="1"/>
        <v>1.4211894753668056E-3</v>
      </c>
      <c r="J99" s="73">
        <f>H99/'סכום נכסי הקרן'!$C$41</f>
        <v>1.1343262571357311E-5</v>
      </c>
    </row>
    <row r="100" spans="1:10">
      <c r="A100" s="69" t="s">
        <v>2906</v>
      </c>
      <c r="B100" s="54" t="s">
        <v>2907</v>
      </c>
      <c r="C100" s="70" t="s">
        <v>1952</v>
      </c>
      <c r="D100" s="70" t="s">
        <v>140</v>
      </c>
      <c r="E100" s="78">
        <v>45187</v>
      </c>
      <c r="F100" s="72">
        <v>235927500</v>
      </c>
      <c r="G100" s="79">
        <v>4.483047</v>
      </c>
      <c r="H100" s="72">
        <v>10576.741880000001</v>
      </c>
      <c r="I100" s="73">
        <f t="shared" si="1"/>
        <v>1.0996140350275994E-2</v>
      </c>
      <c r="J100" s="73">
        <f>H100/'סכום נכסי הקרן'!$C$41</f>
        <v>8.7765994208818988E-5</v>
      </c>
    </row>
    <row r="101" spans="1:10">
      <c r="A101" s="69" t="s">
        <v>2906</v>
      </c>
      <c r="B101" s="54" t="s">
        <v>2908</v>
      </c>
      <c r="C101" s="70" t="s">
        <v>1952</v>
      </c>
      <c r="D101" s="70" t="s">
        <v>140</v>
      </c>
      <c r="E101" s="78">
        <v>45187</v>
      </c>
      <c r="F101" s="72">
        <v>30333627.854599997</v>
      </c>
      <c r="G101" s="79">
        <v>4.483047</v>
      </c>
      <c r="H101" s="72">
        <v>1359.8709431960001</v>
      </c>
      <c r="I101" s="73">
        <f t="shared" si="1"/>
        <v>1.4137937674286337E-3</v>
      </c>
      <c r="J101" s="73">
        <f>H101/'סכום נכסי הקרן'!$C$41</f>
        <v>1.128423352667479E-5</v>
      </c>
    </row>
    <row r="102" spans="1:10">
      <c r="A102" s="69" t="s">
        <v>2909</v>
      </c>
      <c r="B102" s="54" t="s">
        <v>2910</v>
      </c>
      <c r="C102" s="70" t="s">
        <v>1952</v>
      </c>
      <c r="D102" s="70" t="s">
        <v>140</v>
      </c>
      <c r="E102" s="78">
        <v>45195</v>
      </c>
      <c r="F102" s="72">
        <v>159251546.23664996</v>
      </c>
      <c r="G102" s="79">
        <v>4.5141819999999999</v>
      </c>
      <c r="H102" s="72">
        <v>7188.9047273770002</v>
      </c>
      <c r="I102" s="73">
        <f t="shared" si="1"/>
        <v>7.4739656355308597E-3</v>
      </c>
      <c r="J102" s="73">
        <f>H102/'סכום נכסי הקרן'!$C$41</f>
        <v>5.9653660629063321E-5</v>
      </c>
    </row>
    <row r="103" spans="1:10">
      <c r="A103" s="69" t="s">
        <v>2911</v>
      </c>
      <c r="B103" s="54" t="s">
        <v>2912</v>
      </c>
      <c r="C103" s="70" t="s">
        <v>1952</v>
      </c>
      <c r="D103" s="70" t="s">
        <v>140</v>
      </c>
      <c r="E103" s="78">
        <v>45175</v>
      </c>
      <c r="F103" s="72">
        <v>60667255.709199995</v>
      </c>
      <c r="G103" s="79">
        <v>4.4400839999999997</v>
      </c>
      <c r="H103" s="72">
        <v>2693.676848263</v>
      </c>
      <c r="I103" s="73">
        <f t="shared" si="1"/>
        <v>2.8004889424217503E-3</v>
      </c>
      <c r="J103" s="73">
        <f>H103/'סכום נכסי הקרן'!$C$41</f>
        <v>2.2352178898505956E-5</v>
      </c>
    </row>
    <row r="104" spans="1:10">
      <c r="A104" s="69" t="s">
        <v>2913</v>
      </c>
      <c r="B104" s="54" t="s">
        <v>2914</v>
      </c>
      <c r="C104" s="70" t="s">
        <v>1952</v>
      </c>
      <c r="D104" s="70" t="s">
        <v>140</v>
      </c>
      <c r="E104" s="78">
        <v>45173</v>
      </c>
      <c r="F104" s="72">
        <v>18201137.144249</v>
      </c>
      <c r="G104" s="79">
        <v>4.3504649999999998</v>
      </c>
      <c r="H104" s="72">
        <v>791.83414381800003</v>
      </c>
      <c r="I104" s="73">
        <f t="shared" si="1"/>
        <v>8.2323266260548591E-4</v>
      </c>
      <c r="J104" s="73">
        <f>H104/'סכום נכסי הקרן'!$C$41</f>
        <v>6.5706539564975868E-6</v>
      </c>
    </row>
    <row r="105" spans="1:10">
      <c r="A105" s="69" t="s">
        <v>2915</v>
      </c>
      <c r="B105" s="54" t="s">
        <v>2916</v>
      </c>
      <c r="C105" s="70" t="s">
        <v>1952</v>
      </c>
      <c r="D105" s="70" t="s">
        <v>140</v>
      </c>
      <c r="E105" s="78">
        <v>45175</v>
      </c>
      <c r="F105" s="72">
        <v>53102056.925862998</v>
      </c>
      <c r="G105" s="79">
        <v>4.4728500000000002</v>
      </c>
      <c r="H105" s="72">
        <v>2375.1754205369998</v>
      </c>
      <c r="I105" s="73">
        <f t="shared" si="1"/>
        <v>2.4693580099688179E-3</v>
      </c>
      <c r="J105" s="73">
        <f>H105/'סכום נכסי הקרן'!$C$41</f>
        <v>1.9709248327026345E-5</v>
      </c>
    </row>
    <row r="106" spans="1:10">
      <c r="A106" s="69" t="s">
        <v>2917</v>
      </c>
      <c r="B106" s="54" t="s">
        <v>2918</v>
      </c>
      <c r="C106" s="70" t="s">
        <v>1952</v>
      </c>
      <c r="D106" s="70" t="s">
        <v>140</v>
      </c>
      <c r="E106" s="78">
        <v>45175</v>
      </c>
      <c r="F106" s="72">
        <v>166922992.75344002</v>
      </c>
      <c r="G106" s="79">
        <v>4.4904840000000004</v>
      </c>
      <c r="H106" s="72">
        <v>7495.6508858650004</v>
      </c>
      <c r="I106" s="73">
        <f t="shared" si="1"/>
        <v>7.7928751682500279E-3</v>
      </c>
      <c r="J106" s="73">
        <f>H106/'סכום נכסי הקרן'!$C$41</f>
        <v>6.2199045765136559E-5</v>
      </c>
    </row>
    <row r="107" spans="1:10">
      <c r="A107" s="69" t="s">
        <v>2919</v>
      </c>
      <c r="B107" s="54" t="s">
        <v>2920</v>
      </c>
      <c r="C107" s="70" t="s">
        <v>1952</v>
      </c>
      <c r="D107" s="70" t="s">
        <v>140</v>
      </c>
      <c r="E107" s="78">
        <v>45187</v>
      </c>
      <c r="F107" s="72">
        <v>27779158.732079998</v>
      </c>
      <c r="G107" s="79">
        <v>4.5460120000000002</v>
      </c>
      <c r="H107" s="72">
        <v>1262.843852104</v>
      </c>
      <c r="I107" s="73">
        <f t="shared" si="1"/>
        <v>1.3129192709597222E-3</v>
      </c>
      <c r="J107" s="73">
        <f>H107/'סכום נכסי הקרן'!$C$41</f>
        <v>1.0479100980991541E-5</v>
      </c>
    </row>
    <row r="108" spans="1:10">
      <c r="A108" s="69" t="s">
        <v>2919</v>
      </c>
      <c r="B108" s="54" t="s">
        <v>2921</v>
      </c>
      <c r="C108" s="70" t="s">
        <v>1952</v>
      </c>
      <c r="D108" s="70" t="s">
        <v>140</v>
      </c>
      <c r="E108" s="78">
        <v>45187</v>
      </c>
      <c r="F108" s="72">
        <v>75884092.109874994</v>
      </c>
      <c r="G108" s="79">
        <v>4.5460120000000002</v>
      </c>
      <c r="H108" s="72">
        <v>3449.6998313610002</v>
      </c>
      <c r="I108" s="73">
        <f t="shared" si="1"/>
        <v>3.5864904279926495E-3</v>
      </c>
      <c r="J108" s="73">
        <f>H108/'סכום נכסי הקרן'!$C$41</f>
        <v>2.8625671199739378E-5</v>
      </c>
    </row>
    <row r="109" spans="1:10">
      <c r="A109" s="69" t="s">
        <v>2922</v>
      </c>
      <c r="B109" s="54" t="s">
        <v>2923</v>
      </c>
      <c r="C109" s="70" t="s">
        <v>1952</v>
      </c>
      <c r="D109" s="70" t="s">
        <v>140</v>
      </c>
      <c r="E109" s="78">
        <v>45175</v>
      </c>
      <c r="F109" s="72">
        <v>189735241.51137498</v>
      </c>
      <c r="G109" s="79">
        <v>4.5156650000000003</v>
      </c>
      <c r="H109" s="72">
        <v>8567.8075729510019</v>
      </c>
      <c r="I109" s="73">
        <f t="shared" si="1"/>
        <v>8.9075459754272383E-3</v>
      </c>
      <c r="J109" s="73">
        <f>H109/'סכום נכסי הקרן'!$C$41</f>
        <v>7.1095821223718188E-5</v>
      </c>
    </row>
    <row r="110" spans="1:10">
      <c r="A110" s="69" t="s">
        <v>2924</v>
      </c>
      <c r="B110" s="54" t="s">
        <v>2925</v>
      </c>
      <c r="C110" s="70" t="s">
        <v>1952</v>
      </c>
      <c r="D110" s="70" t="s">
        <v>140</v>
      </c>
      <c r="E110" s="78">
        <v>45187</v>
      </c>
      <c r="F110" s="72">
        <v>106268542.79742402</v>
      </c>
      <c r="G110" s="79">
        <v>4.57369</v>
      </c>
      <c r="H110" s="72">
        <v>4860.3936075010015</v>
      </c>
      <c r="I110" s="73">
        <f t="shared" si="1"/>
        <v>5.0531223009921142E-3</v>
      </c>
      <c r="J110" s="73">
        <f>H110/'סכום נכסי הקרן'!$C$41</f>
        <v>4.0331633507587654E-5</v>
      </c>
    </row>
    <row r="111" spans="1:10">
      <c r="A111" s="69" t="s">
        <v>2924</v>
      </c>
      <c r="B111" s="54" t="s">
        <v>2926</v>
      </c>
      <c r="C111" s="70" t="s">
        <v>1952</v>
      </c>
      <c r="D111" s="70" t="s">
        <v>140</v>
      </c>
      <c r="E111" s="78">
        <v>45187</v>
      </c>
      <c r="F111" s="72">
        <v>121395200</v>
      </c>
      <c r="G111" s="79">
        <v>4.57369</v>
      </c>
      <c r="H111" s="72">
        <v>5552.24</v>
      </c>
      <c r="I111" s="73">
        <f t="shared" si="1"/>
        <v>5.7724024081427594E-3</v>
      </c>
      <c r="J111" s="73">
        <f>H111/'סכום נכסי הקרן'!$C$41</f>
        <v>4.6072587306628401E-5</v>
      </c>
    </row>
    <row r="112" spans="1:10">
      <c r="A112" s="69" t="s">
        <v>2927</v>
      </c>
      <c r="B112" s="54" t="s">
        <v>2928</v>
      </c>
      <c r="C112" s="70" t="s">
        <v>1952</v>
      </c>
      <c r="D112" s="70" t="s">
        <v>140</v>
      </c>
      <c r="E112" s="78">
        <v>45175</v>
      </c>
      <c r="F112" s="72">
        <v>12826406.982756</v>
      </c>
      <c r="G112" s="79">
        <v>4.5483799999999999</v>
      </c>
      <c r="H112" s="72">
        <v>583.39367806600001</v>
      </c>
      <c r="I112" s="73">
        <f t="shared" si="1"/>
        <v>6.0652692826020495E-4</v>
      </c>
      <c r="J112" s="73">
        <f>H112/'סכום נכסי הקרן'!$C$41</f>
        <v>4.8410112255289486E-6</v>
      </c>
    </row>
    <row r="113" spans="1:10">
      <c r="A113" s="69" t="s">
        <v>2929</v>
      </c>
      <c r="B113" s="54" t="s">
        <v>2930</v>
      </c>
      <c r="C113" s="70" t="s">
        <v>1952</v>
      </c>
      <c r="D113" s="70" t="s">
        <v>140</v>
      </c>
      <c r="E113" s="78">
        <v>45180</v>
      </c>
      <c r="F113" s="72">
        <v>190745695.47354999</v>
      </c>
      <c r="G113" s="79">
        <v>5.0339830000000001</v>
      </c>
      <c r="H113" s="72">
        <v>9602.1055434190021</v>
      </c>
      <c r="I113" s="73">
        <f t="shared" si="1"/>
        <v>9.9828568581460421E-3</v>
      </c>
      <c r="J113" s="73">
        <f>H113/'סכום נכסי הקרן'!$C$41</f>
        <v>7.9678444371394707E-5</v>
      </c>
    </row>
    <row r="114" spans="1:10">
      <c r="A114" s="69" t="s">
        <v>2931</v>
      </c>
      <c r="B114" s="54" t="s">
        <v>2932</v>
      </c>
      <c r="C114" s="70" t="s">
        <v>1952</v>
      </c>
      <c r="D114" s="70" t="s">
        <v>140</v>
      </c>
      <c r="E114" s="78">
        <v>45180</v>
      </c>
      <c r="F114" s="72">
        <v>152540000</v>
      </c>
      <c r="G114" s="79">
        <v>5.0414539999999999</v>
      </c>
      <c r="H114" s="72">
        <v>7690.2333200000003</v>
      </c>
      <c r="I114" s="73">
        <f t="shared" si="1"/>
        <v>7.9951733598597474E-3</v>
      </c>
      <c r="J114" s="73">
        <f>H114/'סכום נכסי הקרן'!$C$41</f>
        <v>6.3813694300686355E-5</v>
      </c>
    </row>
    <row r="115" spans="1:10">
      <c r="A115" s="69" t="s">
        <v>2931</v>
      </c>
      <c r="B115" s="54" t="s">
        <v>2933</v>
      </c>
      <c r="C115" s="70" t="s">
        <v>1952</v>
      </c>
      <c r="D115" s="70" t="s">
        <v>140</v>
      </c>
      <c r="E115" s="78">
        <v>45180</v>
      </c>
      <c r="F115" s="72">
        <v>9668483.5863149986</v>
      </c>
      <c r="G115" s="79">
        <v>5.0414539999999999</v>
      </c>
      <c r="H115" s="72">
        <v>487.43211373500003</v>
      </c>
      <c r="I115" s="73">
        <f t="shared" si="1"/>
        <v>5.0676020977659993E-4</v>
      </c>
      <c r="J115" s="73">
        <f>H115/'סכום נכסי הקרן'!$C$41</f>
        <v>4.0447204400584656E-6</v>
      </c>
    </row>
    <row r="116" spans="1:10">
      <c r="A116" s="69" t="s">
        <v>2934</v>
      </c>
      <c r="B116" s="54" t="s">
        <v>2935</v>
      </c>
      <c r="C116" s="70" t="s">
        <v>1952</v>
      </c>
      <c r="D116" s="70" t="s">
        <v>140</v>
      </c>
      <c r="E116" s="78">
        <v>45180</v>
      </c>
      <c r="F116" s="72">
        <v>76280000</v>
      </c>
      <c r="G116" s="79">
        <v>5.0539019999999999</v>
      </c>
      <c r="H116" s="72">
        <v>3855.1166600000001</v>
      </c>
      <c r="I116" s="73">
        <f t="shared" si="1"/>
        <v>4.0079832089130281E-3</v>
      </c>
      <c r="J116" s="73">
        <f>H116/'סכום נכסי הקרן'!$C$41</f>
        <v>3.1989827330066368E-5</v>
      </c>
    </row>
    <row r="117" spans="1:10">
      <c r="A117" s="69" t="s">
        <v>2936</v>
      </c>
      <c r="B117" s="54" t="s">
        <v>2937</v>
      </c>
      <c r="C117" s="70" t="s">
        <v>1952</v>
      </c>
      <c r="D117" s="70" t="s">
        <v>140</v>
      </c>
      <c r="E117" s="78">
        <v>45197</v>
      </c>
      <c r="F117" s="72">
        <v>61115457.070639998</v>
      </c>
      <c r="G117" s="79">
        <v>5.1408899999999997</v>
      </c>
      <c r="H117" s="72">
        <v>3141.8782097029998</v>
      </c>
      <c r="I117" s="73">
        <f t="shared" si="1"/>
        <v>3.2664627868717595E-3</v>
      </c>
      <c r="J117" s="73">
        <f>H117/'סכום נכסי הקרן'!$C$41</f>
        <v>2.6071361850952913E-5</v>
      </c>
    </row>
    <row r="118" spans="1:10">
      <c r="A118" s="69" t="s">
        <v>2938</v>
      </c>
      <c r="B118" s="54" t="s">
        <v>2939</v>
      </c>
      <c r="C118" s="70" t="s">
        <v>1952</v>
      </c>
      <c r="D118" s="70" t="s">
        <v>140</v>
      </c>
      <c r="E118" s="78">
        <v>45181</v>
      </c>
      <c r="F118" s="72">
        <v>7663037.0105249994</v>
      </c>
      <c r="G118" s="79">
        <v>-3.9470640000000001</v>
      </c>
      <c r="H118" s="72">
        <v>-302.46495131700004</v>
      </c>
      <c r="I118" s="73">
        <f t="shared" si="1"/>
        <v>-3.1445856327554886E-4</v>
      </c>
      <c r="J118" s="73">
        <f>H118/'סכום נכסי הקרן'!$C$41</f>
        <v>-2.5098596020250558E-6</v>
      </c>
    </row>
    <row r="119" spans="1:10">
      <c r="A119" s="69" t="s">
        <v>2940</v>
      </c>
      <c r="B119" s="54" t="s">
        <v>2941</v>
      </c>
      <c r="C119" s="70" t="s">
        <v>1952</v>
      </c>
      <c r="D119" s="70" t="s">
        <v>140</v>
      </c>
      <c r="E119" s="78">
        <v>45181</v>
      </c>
      <c r="F119" s="72">
        <v>1595880</v>
      </c>
      <c r="G119" s="79">
        <v>-3.9479280000000001</v>
      </c>
      <c r="H119" s="72">
        <v>-63.004190000000001</v>
      </c>
      <c r="I119" s="73">
        <f t="shared" si="1"/>
        <v>-6.5502488739514853E-5</v>
      </c>
      <c r="J119" s="73">
        <f>H119/'סכום נכסי הקרן'!$C$41</f>
        <v>-5.2280990095140055E-7</v>
      </c>
    </row>
    <row r="120" spans="1:10">
      <c r="A120" s="69" t="s">
        <v>2942</v>
      </c>
      <c r="B120" s="54" t="s">
        <v>2943</v>
      </c>
      <c r="C120" s="70" t="s">
        <v>1952</v>
      </c>
      <c r="D120" s="70" t="s">
        <v>140</v>
      </c>
      <c r="E120" s="78">
        <v>45189</v>
      </c>
      <c r="F120" s="72">
        <v>28464547.147919998</v>
      </c>
      <c r="G120" s="79">
        <v>-4.3606290000000003</v>
      </c>
      <c r="H120" s="72">
        <v>-1241.2331891130002</v>
      </c>
      <c r="I120" s="73">
        <f t="shared" si="1"/>
        <v>-1.2904516825466116E-3</v>
      </c>
      <c r="J120" s="73">
        <f>H120/'סכום נכסי הקרן'!$C$41</f>
        <v>-1.0299775311098495E-5</v>
      </c>
    </row>
    <row r="121" spans="1:10">
      <c r="A121" s="69" t="s">
        <v>2944</v>
      </c>
      <c r="B121" s="54" t="s">
        <v>2945</v>
      </c>
      <c r="C121" s="70" t="s">
        <v>1952</v>
      </c>
      <c r="D121" s="70" t="s">
        <v>140</v>
      </c>
      <c r="E121" s="78">
        <v>45187</v>
      </c>
      <c r="F121" s="72">
        <v>32164938.277151</v>
      </c>
      <c r="G121" s="79">
        <v>-4.9680540000000004</v>
      </c>
      <c r="H121" s="72">
        <v>-1597.9716308950001</v>
      </c>
      <c r="I121" s="73">
        <f t="shared" si="1"/>
        <v>-1.6613358374857915E-3</v>
      </c>
      <c r="J121" s="73">
        <f>H121/'סכום נכסי הקרן'!$C$41</f>
        <v>-1.3259997312422602E-5</v>
      </c>
    </row>
    <row r="122" spans="1:10">
      <c r="A122" s="69" t="s">
        <v>2946</v>
      </c>
      <c r="B122" s="54" t="s">
        <v>2947</v>
      </c>
      <c r="C122" s="70" t="s">
        <v>1952</v>
      </c>
      <c r="D122" s="70" t="s">
        <v>140</v>
      </c>
      <c r="E122" s="78">
        <v>45196</v>
      </c>
      <c r="F122" s="72">
        <v>36270000</v>
      </c>
      <c r="G122" s="79">
        <v>-5.3118280000000002</v>
      </c>
      <c r="H122" s="72">
        <v>-1926.6</v>
      </c>
      <c r="I122" s="73">
        <f t="shared" si="1"/>
        <v>-2.0029952738944714E-3</v>
      </c>
      <c r="J122" s="73">
        <f>H122/'סכום נכסי הקרן'!$C$41</f>
        <v>-1.598696142546977E-5</v>
      </c>
    </row>
    <row r="123" spans="1:10">
      <c r="A123" s="69" t="s">
        <v>2948</v>
      </c>
      <c r="B123" s="54" t="s">
        <v>2949</v>
      </c>
      <c r="C123" s="70" t="s">
        <v>1952</v>
      </c>
      <c r="D123" s="70" t="s">
        <v>140</v>
      </c>
      <c r="E123" s="78">
        <v>45286</v>
      </c>
      <c r="F123" s="72">
        <v>107895</v>
      </c>
      <c r="G123" s="79">
        <v>-0.28776099999999999</v>
      </c>
      <c r="H123" s="72">
        <v>-0.31048000000000003</v>
      </c>
      <c r="I123" s="73">
        <f t="shared" si="1"/>
        <v>-3.2279143186896893E-7</v>
      </c>
      <c r="J123" s="73">
        <f>H123/'סכום נכסי הקרן'!$C$41</f>
        <v>-2.5763686200456011E-9</v>
      </c>
    </row>
    <row r="124" spans="1:10">
      <c r="A124" s="69" t="s">
        <v>2950</v>
      </c>
      <c r="B124" s="54" t="s">
        <v>2951</v>
      </c>
      <c r="C124" s="70" t="s">
        <v>1952</v>
      </c>
      <c r="D124" s="70" t="s">
        <v>140</v>
      </c>
      <c r="E124" s="78">
        <v>45287</v>
      </c>
      <c r="F124" s="72">
        <v>28808</v>
      </c>
      <c r="G124" s="79">
        <v>-0.16242000000000001</v>
      </c>
      <c r="H124" s="72">
        <v>-4.6789999999999998E-2</v>
      </c>
      <c r="I124" s="73">
        <f t="shared" si="1"/>
        <v>-4.8645359112178094E-8</v>
      </c>
      <c r="J124" s="73">
        <f>H124/'סכום נכסי הקרן'!$C$41</f>
        <v>-3.8826426092480567E-10</v>
      </c>
    </row>
    <row r="125" spans="1:10">
      <c r="A125" s="69" t="s">
        <v>2952</v>
      </c>
      <c r="B125" s="54" t="s">
        <v>2953</v>
      </c>
      <c r="C125" s="70" t="s">
        <v>1952</v>
      </c>
      <c r="D125" s="70" t="s">
        <v>140</v>
      </c>
      <c r="E125" s="78">
        <v>45288</v>
      </c>
      <c r="F125" s="72">
        <v>270142.5</v>
      </c>
      <c r="G125" s="79">
        <v>-0.137409</v>
      </c>
      <c r="H125" s="72">
        <v>-0.37119999999999997</v>
      </c>
      <c r="I125" s="73">
        <f t="shared" si="1"/>
        <v>-3.8591915585468066E-7</v>
      </c>
      <c r="J125" s="73">
        <f>H125/'סכום נכסי הקרן'!$C$41</f>
        <v>-3.0802242713248101E-9</v>
      </c>
    </row>
    <row r="126" spans="1:10">
      <c r="A126" s="69" t="s">
        <v>2954</v>
      </c>
      <c r="B126" s="54" t="s">
        <v>2955</v>
      </c>
      <c r="C126" s="70" t="s">
        <v>1952</v>
      </c>
      <c r="D126" s="70" t="s">
        <v>140</v>
      </c>
      <c r="E126" s="78">
        <v>45287</v>
      </c>
      <c r="F126" s="72">
        <v>14414.4</v>
      </c>
      <c r="G126" s="79">
        <v>-9.0188000000000004E-2</v>
      </c>
      <c r="H126" s="72">
        <v>-1.2999999999999999E-2</v>
      </c>
      <c r="I126" s="73">
        <f t="shared" si="1"/>
        <v>-1.3515487678100346E-8</v>
      </c>
      <c r="J126" s="73">
        <f>H126/'סכום נכסי הקרן'!$C$41</f>
        <v>-1.078742336401469E-10</v>
      </c>
    </row>
    <row r="127" spans="1:10">
      <c r="A127" s="69" t="s">
        <v>2956</v>
      </c>
      <c r="B127" s="54" t="s">
        <v>2957</v>
      </c>
      <c r="C127" s="70" t="s">
        <v>1952</v>
      </c>
      <c r="D127" s="70" t="s">
        <v>140</v>
      </c>
      <c r="E127" s="78">
        <v>45280</v>
      </c>
      <c r="F127" s="72">
        <v>289784</v>
      </c>
      <c r="G127" s="79">
        <v>0.42654199999999998</v>
      </c>
      <c r="H127" s="72">
        <v>1.2360499999999999</v>
      </c>
      <c r="I127" s="73">
        <f t="shared" si="1"/>
        <v>1.285062964962764E-6</v>
      </c>
      <c r="J127" s="73">
        <f>H127/'סכום נכסי הקרן'!$C$41</f>
        <v>1.0256765114684889E-8</v>
      </c>
    </row>
    <row r="128" spans="1:10">
      <c r="A128" s="69" t="s">
        <v>2956</v>
      </c>
      <c r="B128" s="54" t="s">
        <v>2958</v>
      </c>
      <c r="C128" s="70" t="s">
        <v>1952</v>
      </c>
      <c r="D128" s="70" t="s">
        <v>140</v>
      </c>
      <c r="E128" s="78">
        <v>45280</v>
      </c>
      <c r="F128" s="72">
        <v>9417.98</v>
      </c>
      <c r="G128" s="79">
        <v>0.42652499999999999</v>
      </c>
      <c r="H128" s="72">
        <v>4.0170000000000004E-2</v>
      </c>
      <c r="I128" s="73">
        <f t="shared" si="1"/>
        <v>4.1762856925330074E-8</v>
      </c>
      <c r="J128" s="73">
        <f>H128/'סכום נכסי הקרן'!$C$41</f>
        <v>3.33331381948054E-10</v>
      </c>
    </row>
    <row r="129" spans="1:10">
      <c r="A129" s="69" t="s">
        <v>2959</v>
      </c>
      <c r="B129" s="54" t="s">
        <v>2960</v>
      </c>
      <c r="C129" s="70" t="s">
        <v>1952</v>
      </c>
      <c r="D129" s="70" t="s">
        <v>140</v>
      </c>
      <c r="E129" s="78">
        <v>45260</v>
      </c>
      <c r="F129" s="72">
        <v>365200</v>
      </c>
      <c r="G129" s="79">
        <v>1.2363280000000001</v>
      </c>
      <c r="H129" s="72">
        <v>4.5150699999999997</v>
      </c>
      <c r="I129" s="73">
        <f t="shared" si="1"/>
        <v>4.694105611596964E-6</v>
      </c>
      <c r="J129" s="73">
        <f>H129/'סכום נכסי הקרן'!$C$41</f>
        <v>3.7466132006278316E-8</v>
      </c>
    </row>
    <row r="130" spans="1:10">
      <c r="A130" s="69" t="s">
        <v>2959</v>
      </c>
      <c r="B130" s="54" t="s">
        <v>2961</v>
      </c>
      <c r="C130" s="70" t="s">
        <v>1952</v>
      </c>
      <c r="D130" s="70" t="s">
        <v>140</v>
      </c>
      <c r="E130" s="78">
        <v>45260</v>
      </c>
      <c r="F130" s="72">
        <v>2373800</v>
      </c>
      <c r="G130" s="79">
        <v>1.236327</v>
      </c>
      <c r="H130" s="72">
        <v>29.347919999999998</v>
      </c>
      <c r="I130" s="73">
        <f t="shared" si="1"/>
        <v>3.0511650087528825E-5</v>
      </c>
      <c r="J130" s="73">
        <f>H130/'סכום נכסי הקרן'!$C$41</f>
        <v>2.4352956761018001E-7</v>
      </c>
    </row>
    <row r="131" spans="1:10">
      <c r="A131" s="69" t="s">
        <v>2959</v>
      </c>
      <c r="B131" s="54" t="s">
        <v>2962</v>
      </c>
      <c r="C131" s="70" t="s">
        <v>1952</v>
      </c>
      <c r="D131" s="70" t="s">
        <v>140</v>
      </c>
      <c r="E131" s="78">
        <v>45260</v>
      </c>
      <c r="F131" s="72">
        <v>182600</v>
      </c>
      <c r="G131" s="79">
        <v>1.2363249999999999</v>
      </c>
      <c r="H131" s="72">
        <v>2.25753</v>
      </c>
      <c r="I131" s="73">
        <f t="shared" si="1"/>
        <v>2.3470476075339905E-6</v>
      </c>
      <c r="J131" s="73">
        <f>H131/'סכום נכסי הקרן'!$C$41</f>
        <v>1.8733024513049296E-8</v>
      </c>
    </row>
    <row r="132" spans="1:10">
      <c r="A132" s="69" t="s">
        <v>2959</v>
      </c>
      <c r="B132" s="54" t="s">
        <v>2963</v>
      </c>
      <c r="C132" s="70" t="s">
        <v>1952</v>
      </c>
      <c r="D132" s="70" t="s">
        <v>140</v>
      </c>
      <c r="E132" s="78">
        <v>45260</v>
      </c>
      <c r="F132" s="72">
        <v>3761560</v>
      </c>
      <c r="G132" s="79">
        <v>1.236327</v>
      </c>
      <c r="H132" s="72">
        <v>46.50517</v>
      </c>
      <c r="I132" s="73">
        <f t="shared" si="1"/>
        <v>4.8349234777150914E-5</v>
      </c>
      <c r="J132" s="73">
        <f>H132/'סכום נכסי הקרן'!$C$41</f>
        <v>3.8590073646575007E-7</v>
      </c>
    </row>
    <row r="133" spans="1:10">
      <c r="A133" s="69" t="s">
        <v>2964</v>
      </c>
      <c r="B133" s="54" t="s">
        <v>2965</v>
      </c>
      <c r="C133" s="70" t="s">
        <v>1952</v>
      </c>
      <c r="D133" s="70" t="s">
        <v>140</v>
      </c>
      <c r="E133" s="78">
        <v>45260</v>
      </c>
      <c r="F133" s="72">
        <v>3339390.4</v>
      </c>
      <c r="G133" s="79">
        <v>1.2795780000000001</v>
      </c>
      <c r="H133" s="72">
        <v>42.730089999999997</v>
      </c>
      <c r="I133" s="73">
        <f t="shared" si="1"/>
        <v>4.4424461913778372E-5</v>
      </c>
      <c r="J133" s="73">
        <f>H133/'סכום נכסי הקרן'!$C$41</f>
        <v>3.5457505477880804E-7</v>
      </c>
    </row>
    <row r="134" spans="1:10">
      <c r="A134" s="69" t="s">
        <v>2964</v>
      </c>
      <c r="B134" s="54" t="s">
        <v>2966</v>
      </c>
      <c r="C134" s="70" t="s">
        <v>1952</v>
      </c>
      <c r="D134" s="70" t="s">
        <v>140</v>
      </c>
      <c r="E134" s="78">
        <v>45260</v>
      </c>
      <c r="F134" s="72">
        <v>40920.32</v>
      </c>
      <c r="G134" s="79">
        <v>1.2795840000000001</v>
      </c>
      <c r="H134" s="72">
        <v>0.52361000000000002</v>
      </c>
      <c r="I134" s="73">
        <f t="shared" si="1"/>
        <v>5.4437265408693252E-7</v>
      </c>
      <c r="J134" s="73">
        <f>H134/'סכום נכסי הקרן'!$C$41</f>
        <v>4.3449251904859484E-9</v>
      </c>
    </row>
    <row r="135" spans="1:10">
      <c r="A135" s="69" t="s">
        <v>2964</v>
      </c>
      <c r="B135" s="54" t="s">
        <v>2967</v>
      </c>
      <c r="C135" s="70" t="s">
        <v>1952</v>
      </c>
      <c r="D135" s="70" t="s">
        <v>140</v>
      </c>
      <c r="E135" s="78">
        <v>45260</v>
      </c>
      <c r="F135" s="72">
        <v>17840163.440000001</v>
      </c>
      <c r="G135" s="79">
        <v>1.2795780000000001</v>
      </c>
      <c r="H135" s="72">
        <v>228.27875</v>
      </c>
      <c r="I135" s="73">
        <f t="shared" si="1"/>
        <v>2.373306640613192E-4</v>
      </c>
      <c r="J135" s="73">
        <f>H135/'סכום נכסי הקרן'!$C$41</f>
        <v>1.8942611701985144E-6</v>
      </c>
    </row>
    <row r="136" spans="1:10">
      <c r="A136" s="69" t="s">
        <v>2964</v>
      </c>
      <c r="B136" s="54" t="s">
        <v>2968</v>
      </c>
      <c r="C136" s="70" t="s">
        <v>1952</v>
      </c>
      <c r="D136" s="70" t="s">
        <v>140</v>
      </c>
      <c r="E136" s="78">
        <v>45260</v>
      </c>
      <c r="F136" s="72">
        <v>5516.94</v>
      </c>
      <c r="G136" s="79">
        <v>1.279514</v>
      </c>
      <c r="H136" s="72">
        <v>7.059E-2</v>
      </c>
      <c r="I136" s="73">
        <f t="shared" si="1"/>
        <v>7.338909809208489E-8</v>
      </c>
      <c r="J136" s="73">
        <f>H136/'סכום נכסי הקרן'!$C$41</f>
        <v>5.8575708866599767E-10</v>
      </c>
    </row>
    <row r="137" spans="1:10">
      <c r="A137" s="69" t="s">
        <v>2964</v>
      </c>
      <c r="B137" s="54" t="s">
        <v>2969</v>
      </c>
      <c r="C137" s="70" t="s">
        <v>1952</v>
      </c>
      <c r="D137" s="70" t="s">
        <v>140</v>
      </c>
      <c r="E137" s="78">
        <v>45260</v>
      </c>
      <c r="F137" s="72">
        <v>1134004.3700000001</v>
      </c>
      <c r="G137" s="79">
        <v>1.2795780000000001</v>
      </c>
      <c r="H137" s="72">
        <v>14.51047</v>
      </c>
      <c r="I137" s="73">
        <f t="shared" si="1"/>
        <v>1.5085852191418825E-5</v>
      </c>
      <c r="J137" s="73">
        <f>H137/'סכום נכסי הקרן'!$C$41</f>
        <v>1.2040814084679557E-7</v>
      </c>
    </row>
    <row r="138" spans="1:10">
      <c r="A138" s="69" t="s">
        <v>2964</v>
      </c>
      <c r="B138" s="54" t="s">
        <v>2970</v>
      </c>
      <c r="C138" s="70" t="s">
        <v>1952</v>
      </c>
      <c r="D138" s="70" t="s">
        <v>140</v>
      </c>
      <c r="E138" s="78">
        <v>45260</v>
      </c>
      <c r="F138" s="72">
        <v>75958.34</v>
      </c>
      <c r="G138" s="79">
        <v>1.2795829999999999</v>
      </c>
      <c r="H138" s="72">
        <v>0.97195000000000009</v>
      </c>
      <c r="I138" s="73">
        <f t="shared" ref="I138:I201" si="2">IFERROR(H138/$H$9,0)</f>
        <v>1.0104906345176642E-6</v>
      </c>
      <c r="J138" s="73">
        <f>H138/'סכום נכסי הקרן'!$C$41</f>
        <v>8.0652585681954459E-9</v>
      </c>
    </row>
    <row r="139" spans="1:10">
      <c r="A139" s="69" t="s">
        <v>2964</v>
      </c>
      <c r="B139" s="54" t="s">
        <v>2971</v>
      </c>
      <c r="C139" s="70" t="s">
        <v>1952</v>
      </c>
      <c r="D139" s="70" t="s">
        <v>140</v>
      </c>
      <c r="E139" s="78">
        <v>45260</v>
      </c>
      <c r="F139" s="72">
        <v>4468352.8</v>
      </c>
      <c r="G139" s="79">
        <v>1.2795780000000001</v>
      </c>
      <c r="H139" s="72">
        <v>57.17604</v>
      </c>
      <c r="I139" s="73">
        <f t="shared" si="2"/>
        <v>5.9443235700197891E-5</v>
      </c>
      <c r="J139" s="73">
        <f>H139/'סכום נכסי הקרן'!$C$41</f>
        <v>4.7444780750602966E-7</v>
      </c>
    </row>
    <row r="140" spans="1:10">
      <c r="A140" s="69" t="s">
        <v>2964</v>
      </c>
      <c r="B140" s="54" t="s">
        <v>2972</v>
      </c>
      <c r="C140" s="70" t="s">
        <v>1952</v>
      </c>
      <c r="D140" s="70" t="s">
        <v>140</v>
      </c>
      <c r="E140" s="78">
        <v>45260</v>
      </c>
      <c r="F140" s="72">
        <v>6791677.04</v>
      </c>
      <c r="G140" s="79">
        <v>1.2795780000000001</v>
      </c>
      <c r="H140" s="72">
        <v>86.904780000000002</v>
      </c>
      <c r="I140" s="73">
        <f t="shared" si="2"/>
        <v>9.0350806404463198E-5</v>
      </c>
      <c r="J140" s="73">
        <f>H140/'סכום נכסי הקרן'!$C$41</f>
        <v>7.2113742632042821E-7</v>
      </c>
    </row>
    <row r="141" spans="1:10">
      <c r="A141" s="69" t="s">
        <v>2964</v>
      </c>
      <c r="B141" s="54" t="s">
        <v>2973</v>
      </c>
      <c r="C141" s="70" t="s">
        <v>1952</v>
      </c>
      <c r="D141" s="70" t="s">
        <v>140</v>
      </c>
      <c r="E141" s="78">
        <v>45260</v>
      </c>
      <c r="F141" s="72">
        <v>283117.46000000002</v>
      </c>
      <c r="G141" s="79">
        <v>1.2795780000000001</v>
      </c>
      <c r="H141" s="72">
        <v>3.6227100000000001</v>
      </c>
      <c r="I141" s="73">
        <f t="shared" si="2"/>
        <v>3.7663609512562236E-6</v>
      </c>
      <c r="J141" s="73">
        <f>H141/'סכום נכסי הקרן'!$C$41</f>
        <v>3.006131268849974E-8</v>
      </c>
    </row>
    <row r="142" spans="1:10">
      <c r="A142" s="69" t="s">
        <v>2964</v>
      </c>
      <c r="B142" s="54" t="s">
        <v>2974</v>
      </c>
      <c r="C142" s="70" t="s">
        <v>1952</v>
      </c>
      <c r="D142" s="70" t="s">
        <v>140</v>
      </c>
      <c r="E142" s="78">
        <v>45260</v>
      </c>
      <c r="F142" s="72">
        <v>92969505.599999994</v>
      </c>
      <c r="G142" s="79">
        <v>1.2795780000000001</v>
      </c>
      <c r="H142" s="72">
        <v>1189.6170400000001</v>
      </c>
      <c r="I142" s="73">
        <f t="shared" si="2"/>
        <v>1.2367888035214006E-3</v>
      </c>
      <c r="J142" s="73">
        <f>H142/'סכום נכסי הקרן'!$C$41</f>
        <v>9.8714635780969227E-6</v>
      </c>
    </row>
    <row r="143" spans="1:10">
      <c r="A143" s="69" t="s">
        <v>2964</v>
      </c>
      <c r="B143" s="54" t="s">
        <v>2975</v>
      </c>
      <c r="C143" s="70" t="s">
        <v>1952</v>
      </c>
      <c r="D143" s="70" t="s">
        <v>140</v>
      </c>
      <c r="E143" s="78">
        <v>45260</v>
      </c>
      <c r="F143" s="72">
        <v>2009480</v>
      </c>
      <c r="G143" s="79">
        <v>1.2795780000000001</v>
      </c>
      <c r="H143" s="72">
        <v>25.712859999999999</v>
      </c>
      <c r="I143" s="73">
        <f t="shared" si="2"/>
        <v>2.6732449422978407E-5</v>
      </c>
      <c r="J143" s="73">
        <f>H143/'סכום נכסי הקרן'!$C$41</f>
        <v>2.1336577439972213E-7</v>
      </c>
    </row>
    <row r="144" spans="1:10">
      <c r="A144" s="69" t="s">
        <v>2964</v>
      </c>
      <c r="B144" s="54" t="s">
        <v>2976</v>
      </c>
      <c r="C144" s="70" t="s">
        <v>1952</v>
      </c>
      <c r="D144" s="70" t="s">
        <v>140</v>
      </c>
      <c r="E144" s="78">
        <v>45260</v>
      </c>
      <c r="F144" s="72">
        <v>3237126.14</v>
      </c>
      <c r="G144" s="79">
        <v>1.2795780000000001</v>
      </c>
      <c r="H144" s="72">
        <v>41.42154</v>
      </c>
      <c r="I144" s="73">
        <f t="shared" si="2"/>
        <v>4.3064024113687744E-5</v>
      </c>
      <c r="J144" s="73">
        <f>H144/'סכום נכסי הקרן'!$C$41</f>
        <v>3.4371668336113006E-7</v>
      </c>
    </row>
    <row r="145" spans="1:10">
      <c r="A145" s="69" t="s">
        <v>2964</v>
      </c>
      <c r="B145" s="54" t="s">
        <v>2977</v>
      </c>
      <c r="C145" s="70" t="s">
        <v>1952</v>
      </c>
      <c r="D145" s="70" t="s">
        <v>140</v>
      </c>
      <c r="E145" s="78">
        <v>45260</v>
      </c>
      <c r="F145" s="72">
        <v>2734719.6</v>
      </c>
      <c r="G145" s="79">
        <v>1.2795780000000001</v>
      </c>
      <c r="H145" s="72">
        <v>34.99286</v>
      </c>
      <c r="I145" s="73">
        <f t="shared" si="2"/>
        <v>3.6380428319345426E-5</v>
      </c>
      <c r="J145" s="73">
        <f>H145/'סכום נכסי הקרן'!$C$41</f>
        <v>2.9037138118284239E-7</v>
      </c>
    </row>
    <row r="146" spans="1:10">
      <c r="A146" s="69" t="s">
        <v>2964</v>
      </c>
      <c r="B146" s="54" t="s">
        <v>2978</v>
      </c>
      <c r="C146" s="70" t="s">
        <v>1952</v>
      </c>
      <c r="D146" s="70" t="s">
        <v>140</v>
      </c>
      <c r="E146" s="78">
        <v>45260</v>
      </c>
      <c r="F146" s="72">
        <v>62841.919999999998</v>
      </c>
      <c r="G146" s="79">
        <v>1.279576</v>
      </c>
      <c r="H146" s="72">
        <v>0.80410999999999999</v>
      </c>
      <c r="I146" s="73">
        <f t="shared" si="2"/>
        <v>8.3599529206440541E-7</v>
      </c>
      <c r="J146" s="73">
        <f>H146/'סכום נכסי הקרן'!$C$41</f>
        <v>6.6725192317214254E-9</v>
      </c>
    </row>
    <row r="147" spans="1:10">
      <c r="A147" s="69" t="s">
        <v>2964</v>
      </c>
      <c r="B147" s="54" t="s">
        <v>2979</v>
      </c>
      <c r="C147" s="70" t="s">
        <v>1952</v>
      </c>
      <c r="D147" s="70" t="s">
        <v>140</v>
      </c>
      <c r="E147" s="78">
        <v>45260</v>
      </c>
      <c r="F147" s="72">
        <v>2367898.16</v>
      </c>
      <c r="G147" s="79">
        <v>1.2795780000000001</v>
      </c>
      <c r="H147" s="72">
        <v>30.299099999999999</v>
      </c>
      <c r="I147" s="73">
        <f t="shared" si="2"/>
        <v>3.1500547131348481E-5</v>
      </c>
      <c r="J147" s="73">
        <f>H147/'סכום נכסי הקרן'!$C$41</f>
        <v>2.5142247634509037E-7</v>
      </c>
    </row>
    <row r="148" spans="1:10">
      <c r="A148" s="69" t="s">
        <v>2980</v>
      </c>
      <c r="B148" s="54" t="s">
        <v>2981</v>
      </c>
      <c r="C148" s="70" t="s">
        <v>1952</v>
      </c>
      <c r="D148" s="70" t="s">
        <v>140</v>
      </c>
      <c r="E148" s="78">
        <v>45278</v>
      </c>
      <c r="F148" s="72">
        <v>2486080</v>
      </c>
      <c r="G148" s="79">
        <v>0.88220299999999996</v>
      </c>
      <c r="H148" s="72">
        <v>21.932269999999999</v>
      </c>
      <c r="I148" s="73">
        <f t="shared" si="2"/>
        <v>2.2801948072136145E-5</v>
      </c>
      <c r="J148" s="73">
        <f>H148/'סכום נכסי הקרן'!$C$41</f>
        <v>1.8199437063375267E-7</v>
      </c>
    </row>
    <row r="149" spans="1:10">
      <c r="A149" s="69" t="s">
        <v>2982</v>
      </c>
      <c r="B149" s="54" t="s">
        <v>2983</v>
      </c>
      <c r="C149" s="70" t="s">
        <v>1952</v>
      </c>
      <c r="D149" s="70" t="s">
        <v>140</v>
      </c>
      <c r="E149" s="78">
        <v>45274</v>
      </c>
      <c r="F149" s="72">
        <v>43916930.36474102</v>
      </c>
      <c r="G149" s="79">
        <v>1.4278599999999999</v>
      </c>
      <c r="H149" s="72">
        <v>627.07232200499993</v>
      </c>
      <c r="I149" s="73">
        <f t="shared" si="2"/>
        <v>6.5193755702587302E-4</v>
      </c>
      <c r="J149" s="73">
        <f>H149/'סכום נכסי הקרן'!$C$41</f>
        <v>5.2034573979412922E-6</v>
      </c>
    </row>
    <row r="150" spans="1:10">
      <c r="A150" s="69" t="s">
        <v>2984</v>
      </c>
      <c r="B150" s="54" t="s">
        <v>2985</v>
      </c>
      <c r="C150" s="70" t="s">
        <v>1952</v>
      </c>
      <c r="D150" s="70" t="s">
        <v>140</v>
      </c>
      <c r="E150" s="78">
        <v>45274</v>
      </c>
      <c r="F150" s="72">
        <v>43934938.455155998</v>
      </c>
      <c r="G150" s="79">
        <v>1.4682630000000001</v>
      </c>
      <c r="H150" s="72">
        <v>645.08041242000013</v>
      </c>
      <c r="I150" s="73">
        <f t="shared" si="2"/>
        <v>6.7065972041895397E-4</v>
      </c>
      <c r="J150" s="73">
        <f>H150/'סכום נכסי הקרן'!$C$41</f>
        <v>5.3528888558521092E-6</v>
      </c>
    </row>
    <row r="151" spans="1:10">
      <c r="A151" s="69" t="s">
        <v>2986</v>
      </c>
      <c r="B151" s="54" t="s">
        <v>2987</v>
      </c>
      <c r="C151" s="70" t="s">
        <v>1952</v>
      </c>
      <c r="D151" s="70" t="s">
        <v>140</v>
      </c>
      <c r="E151" s="78">
        <v>45264</v>
      </c>
      <c r="F151" s="72">
        <v>40245903.138671994</v>
      </c>
      <c r="G151" s="79">
        <v>1.537382</v>
      </c>
      <c r="H151" s="72">
        <v>618.73324136699989</v>
      </c>
      <c r="I151" s="73">
        <f t="shared" si="2"/>
        <v>6.4326780767129041E-4</v>
      </c>
      <c r="J151" s="73">
        <f>H151/'סכום נכסי הקרן'!$C$41</f>
        <v>5.1342595569345505E-6</v>
      </c>
    </row>
    <row r="152" spans="1:10">
      <c r="A152" s="69" t="s">
        <v>2988</v>
      </c>
      <c r="B152" s="54" t="s">
        <v>2989</v>
      </c>
      <c r="C152" s="70" t="s">
        <v>1952</v>
      </c>
      <c r="D152" s="70" t="s">
        <v>140</v>
      </c>
      <c r="E152" s="78">
        <v>45264</v>
      </c>
      <c r="F152" s="72">
        <v>50800361.54534401</v>
      </c>
      <c r="G152" s="79">
        <v>1.564255</v>
      </c>
      <c r="H152" s="72">
        <v>794.64715112399995</v>
      </c>
      <c r="I152" s="73">
        <f t="shared" si="2"/>
        <v>8.2615721380415125E-4</v>
      </c>
      <c r="J152" s="73">
        <f>H152/'סכום נכסי הקרן'!$C$41</f>
        <v>6.5939963416790384E-6</v>
      </c>
    </row>
    <row r="153" spans="1:10">
      <c r="A153" s="69" t="s">
        <v>2990</v>
      </c>
      <c r="B153" s="54" t="s">
        <v>2991</v>
      </c>
      <c r="C153" s="70" t="s">
        <v>1952</v>
      </c>
      <c r="D153" s="70" t="s">
        <v>140</v>
      </c>
      <c r="E153" s="78">
        <v>45258</v>
      </c>
      <c r="F153" s="72">
        <v>54975000</v>
      </c>
      <c r="G153" s="79">
        <v>1.5647679999999999</v>
      </c>
      <c r="H153" s="72">
        <v>860.23099000000002</v>
      </c>
      <c r="I153" s="73">
        <f t="shared" si="2"/>
        <v>8.9434164197423559E-4</v>
      </c>
      <c r="J153" s="73">
        <f>H153/'סכום נכסי הקרן'!$C$41</f>
        <v>7.1382122153657603E-6</v>
      </c>
    </row>
    <row r="154" spans="1:10">
      <c r="A154" s="69" t="s">
        <v>2992</v>
      </c>
      <c r="B154" s="54" t="s">
        <v>2993</v>
      </c>
      <c r="C154" s="70" t="s">
        <v>1952</v>
      </c>
      <c r="D154" s="70" t="s">
        <v>140</v>
      </c>
      <c r="E154" s="78">
        <v>45264</v>
      </c>
      <c r="F154" s="72">
        <v>3371984</v>
      </c>
      <c r="G154" s="79">
        <v>1.5964830000000001</v>
      </c>
      <c r="H154" s="72">
        <v>53.833160000000007</v>
      </c>
      <c r="I154" s="73">
        <f t="shared" si="2"/>
        <v>5.5967800819477275E-5</v>
      </c>
      <c r="J154" s="73">
        <f>H154/'סכום נכסי הקרן'!$C$41</f>
        <v>4.4670852918672398E-7</v>
      </c>
    </row>
    <row r="155" spans="1:10">
      <c r="A155" s="69" t="s">
        <v>2992</v>
      </c>
      <c r="B155" s="54" t="s">
        <v>2994</v>
      </c>
      <c r="C155" s="70" t="s">
        <v>1952</v>
      </c>
      <c r="D155" s="70" t="s">
        <v>140</v>
      </c>
      <c r="E155" s="78">
        <v>45264</v>
      </c>
      <c r="F155" s="72">
        <v>33558395.710224003</v>
      </c>
      <c r="G155" s="79">
        <v>1.5964830000000001</v>
      </c>
      <c r="H155" s="72">
        <v>535.75412913600007</v>
      </c>
      <c r="I155" s="73">
        <f t="shared" si="2"/>
        <v>5.5699833314069164E-4</v>
      </c>
      <c r="J155" s="73">
        <f>H155/'סכום נכסי הקרן'!$C$41</f>
        <v>4.4456973923146392E-6</v>
      </c>
    </row>
    <row r="156" spans="1:10">
      <c r="A156" s="69" t="s">
        <v>2992</v>
      </c>
      <c r="B156" s="54" t="s">
        <v>2995</v>
      </c>
      <c r="C156" s="70" t="s">
        <v>1952</v>
      </c>
      <c r="D156" s="70" t="s">
        <v>140</v>
      </c>
      <c r="E156" s="78">
        <v>45264</v>
      </c>
      <c r="F156" s="72">
        <v>7330400</v>
      </c>
      <c r="G156" s="79">
        <v>1.5964830000000001</v>
      </c>
      <c r="H156" s="72">
        <v>117.02860000000001</v>
      </c>
      <c r="I156" s="73">
        <f t="shared" si="2"/>
        <v>1.2166912317579495E-4</v>
      </c>
      <c r="J156" s="73">
        <f>H156/'סכום נכסי הקרן'!$C$41</f>
        <v>9.7110542607533055E-7</v>
      </c>
    </row>
    <row r="157" spans="1:10">
      <c r="A157" s="69" t="s">
        <v>2996</v>
      </c>
      <c r="B157" s="54" t="s">
        <v>2997</v>
      </c>
      <c r="C157" s="70" t="s">
        <v>1952</v>
      </c>
      <c r="D157" s="70" t="s">
        <v>140</v>
      </c>
      <c r="E157" s="78">
        <v>45258</v>
      </c>
      <c r="F157" s="72">
        <v>85300785.105818987</v>
      </c>
      <c r="G157" s="79">
        <v>1.573842</v>
      </c>
      <c r="H157" s="72">
        <v>1342.4993147179998</v>
      </c>
      <c r="I157" s="73">
        <f t="shared" si="2"/>
        <v>1.395733303533022E-3</v>
      </c>
      <c r="J157" s="73">
        <f>H157/'סכום נכסי הקרן'!$C$41</f>
        <v>1.1140083441355894E-5</v>
      </c>
    </row>
    <row r="158" spans="1:10">
      <c r="A158" s="69" t="s">
        <v>2998</v>
      </c>
      <c r="B158" s="54" t="s">
        <v>2999</v>
      </c>
      <c r="C158" s="70" t="s">
        <v>1952</v>
      </c>
      <c r="D158" s="70" t="s">
        <v>140</v>
      </c>
      <c r="E158" s="78">
        <v>45267</v>
      </c>
      <c r="F158" s="72">
        <v>44012.4</v>
      </c>
      <c r="G158" s="79">
        <v>1.6591009999999999</v>
      </c>
      <c r="H158" s="72">
        <v>0.73021000000000003</v>
      </c>
      <c r="I158" s="73">
        <f t="shared" si="2"/>
        <v>7.5916494287889648E-7</v>
      </c>
      <c r="J158" s="73">
        <f>H158/'סכום נכסי הקרן'!$C$41</f>
        <v>6.0592957035670524E-9</v>
      </c>
    </row>
    <row r="159" spans="1:10">
      <c r="A159" s="69" t="s">
        <v>3000</v>
      </c>
      <c r="B159" s="54" t="s">
        <v>3001</v>
      </c>
      <c r="C159" s="70" t="s">
        <v>1952</v>
      </c>
      <c r="D159" s="70" t="s">
        <v>140</v>
      </c>
      <c r="E159" s="78">
        <v>45258</v>
      </c>
      <c r="F159" s="72">
        <v>20185000</v>
      </c>
      <c r="G159" s="79">
        <v>1.6988760000000001</v>
      </c>
      <c r="H159" s="72">
        <v>342.91803000000004</v>
      </c>
      <c r="I159" s="73">
        <f t="shared" si="2"/>
        <v>3.5651572377411118E-4</v>
      </c>
      <c r="J159" s="73">
        <f>H159/'סכום נכסי הקרן'!$C$41</f>
        <v>2.845539975972224E-6</v>
      </c>
    </row>
    <row r="160" spans="1:10">
      <c r="A160" s="69" t="s">
        <v>3000</v>
      </c>
      <c r="B160" s="54" t="s">
        <v>3002</v>
      </c>
      <c r="C160" s="70" t="s">
        <v>1952</v>
      </c>
      <c r="D160" s="70" t="s">
        <v>140</v>
      </c>
      <c r="E160" s="78">
        <v>45258</v>
      </c>
      <c r="F160" s="72">
        <v>29391920.265400004</v>
      </c>
      <c r="G160" s="79">
        <v>1.6988760000000001</v>
      </c>
      <c r="H160" s="72">
        <v>499.33214958699995</v>
      </c>
      <c r="I160" s="73">
        <f t="shared" si="2"/>
        <v>5.1913211654018901E-4</v>
      </c>
      <c r="J160" s="73">
        <f>H160/'סכום נכסי הקרן'!$C$41</f>
        <v>4.1434671514296017E-6</v>
      </c>
    </row>
    <row r="161" spans="1:10">
      <c r="A161" s="69" t="s">
        <v>3003</v>
      </c>
      <c r="B161" s="54" t="s">
        <v>3004</v>
      </c>
      <c r="C161" s="70" t="s">
        <v>1952</v>
      </c>
      <c r="D161" s="70" t="s">
        <v>140</v>
      </c>
      <c r="E161" s="78">
        <v>45258</v>
      </c>
      <c r="F161" s="72">
        <v>43203014.074800007</v>
      </c>
      <c r="G161" s="79">
        <v>1.6988760000000001</v>
      </c>
      <c r="H161" s="72">
        <v>733.96544538000001</v>
      </c>
      <c r="I161" s="73">
        <f t="shared" si="2"/>
        <v>7.6306930255267867E-4</v>
      </c>
      <c r="J161" s="73">
        <f>H161/'סכום נכסי הקרן'!$C$41</f>
        <v>6.0904584568243541E-6</v>
      </c>
    </row>
    <row r="162" spans="1:10">
      <c r="A162" s="69" t="s">
        <v>3003</v>
      </c>
      <c r="B162" s="54" t="s">
        <v>3005</v>
      </c>
      <c r="C162" s="70" t="s">
        <v>1952</v>
      </c>
      <c r="D162" s="70" t="s">
        <v>140</v>
      </c>
      <c r="E162" s="78">
        <v>45258</v>
      </c>
      <c r="F162" s="72">
        <v>91750000</v>
      </c>
      <c r="G162" s="79">
        <v>1.6988760000000001</v>
      </c>
      <c r="H162" s="72">
        <v>1558.7183300000002</v>
      </c>
      <c r="I162" s="73">
        <f t="shared" si="2"/>
        <v>1.620526029441858E-3</v>
      </c>
      <c r="J162" s="73">
        <f>H162/'סכום נכסי הקרן'!$C$41</f>
        <v>1.2934272716123049E-5</v>
      </c>
    </row>
    <row r="163" spans="1:10">
      <c r="A163" s="69" t="s">
        <v>3006</v>
      </c>
      <c r="B163" s="54" t="s">
        <v>3007</v>
      </c>
      <c r="C163" s="70" t="s">
        <v>1952</v>
      </c>
      <c r="D163" s="70" t="s">
        <v>140</v>
      </c>
      <c r="E163" s="78">
        <v>45258</v>
      </c>
      <c r="F163" s="72">
        <v>48003348.97200001</v>
      </c>
      <c r="G163" s="79">
        <v>1.6988760000000001</v>
      </c>
      <c r="H163" s="72">
        <v>815.51716298599979</v>
      </c>
      <c r="I163" s="73">
        <f t="shared" si="2"/>
        <v>8.4785478212435637E-4</v>
      </c>
      <c r="J163" s="73">
        <f>H163/'סכום נכסי הקרן'!$C$41</f>
        <v>6.7671760751924238E-6</v>
      </c>
    </row>
    <row r="164" spans="1:10">
      <c r="A164" s="69" t="s">
        <v>3008</v>
      </c>
      <c r="B164" s="54" t="s">
        <v>3009</v>
      </c>
      <c r="C164" s="70" t="s">
        <v>1952</v>
      </c>
      <c r="D164" s="70" t="s">
        <v>140</v>
      </c>
      <c r="E164" s="78">
        <v>45251</v>
      </c>
      <c r="F164" s="72">
        <v>14690599.980770001</v>
      </c>
      <c r="G164" s="79">
        <v>1.695227</v>
      </c>
      <c r="H164" s="72">
        <v>249.03895262799998</v>
      </c>
      <c r="I164" s="73">
        <f t="shared" si="2"/>
        <v>2.5891406889313459E-4</v>
      </c>
      <c r="J164" s="73">
        <f>H164/'סכום נכסי הקרן'!$C$41</f>
        <v>2.0665297047146419E-6</v>
      </c>
    </row>
    <row r="165" spans="1:10">
      <c r="A165" s="69" t="s">
        <v>3010</v>
      </c>
      <c r="B165" s="54" t="s">
        <v>3011</v>
      </c>
      <c r="C165" s="70" t="s">
        <v>1952</v>
      </c>
      <c r="D165" s="70" t="s">
        <v>140</v>
      </c>
      <c r="E165" s="78">
        <v>45266</v>
      </c>
      <c r="F165" s="72">
        <v>844445</v>
      </c>
      <c r="G165" s="79">
        <v>1.7608779999999999</v>
      </c>
      <c r="H165" s="72">
        <v>14.86965</v>
      </c>
      <c r="I165" s="73">
        <f t="shared" si="2"/>
        <v>1.5459274719435757E-5</v>
      </c>
      <c r="J165" s="73">
        <f>H165/'סכום נכסי הקרן'!$C$41</f>
        <v>1.2338862294209312E-7</v>
      </c>
    </row>
    <row r="166" spans="1:10">
      <c r="A166" s="69" t="s">
        <v>3012</v>
      </c>
      <c r="B166" s="54" t="s">
        <v>3013</v>
      </c>
      <c r="C166" s="70" t="s">
        <v>1952</v>
      </c>
      <c r="D166" s="70" t="s">
        <v>140</v>
      </c>
      <c r="E166" s="78">
        <v>45267</v>
      </c>
      <c r="F166" s="72">
        <v>36720</v>
      </c>
      <c r="G166" s="79">
        <v>1.774265</v>
      </c>
      <c r="H166" s="72">
        <v>0.65151000000000003</v>
      </c>
      <c r="I166" s="73">
        <f t="shared" si="2"/>
        <v>6.7734425978147365E-7</v>
      </c>
      <c r="J166" s="73">
        <f>H166/'סכום נכסי הקרן'!$C$41</f>
        <v>5.4062416891455473E-9</v>
      </c>
    </row>
    <row r="167" spans="1:10">
      <c r="A167" s="69" t="s">
        <v>3012</v>
      </c>
      <c r="B167" s="54" t="s">
        <v>3014</v>
      </c>
      <c r="C167" s="70" t="s">
        <v>1952</v>
      </c>
      <c r="D167" s="70" t="s">
        <v>140</v>
      </c>
      <c r="E167" s="78">
        <v>45267</v>
      </c>
      <c r="F167" s="72">
        <v>18360</v>
      </c>
      <c r="G167" s="79">
        <v>1.7742370000000001</v>
      </c>
      <c r="H167" s="72">
        <v>0.32574999999999998</v>
      </c>
      <c r="I167" s="73">
        <f t="shared" si="2"/>
        <v>3.3866693162624522E-7</v>
      </c>
      <c r="J167" s="73">
        <f>H167/'סכום נכסי הקרן'!$C$41</f>
        <v>2.7030793544829119E-9</v>
      </c>
    </row>
    <row r="168" spans="1:10">
      <c r="A168" s="69" t="s">
        <v>3015</v>
      </c>
      <c r="B168" s="54" t="s">
        <v>3016</v>
      </c>
      <c r="C168" s="70" t="s">
        <v>1952</v>
      </c>
      <c r="D168" s="70" t="s">
        <v>140</v>
      </c>
      <c r="E168" s="78">
        <v>45251</v>
      </c>
      <c r="F168" s="72">
        <v>63534250</v>
      </c>
      <c r="G168" s="79">
        <v>1.7353780000000001</v>
      </c>
      <c r="H168" s="72">
        <v>1102.5595700000001</v>
      </c>
      <c r="I168" s="73">
        <f t="shared" si="2"/>
        <v>1.1462792525158937E-3</v>
      </c>
      <c r="J168" s="73">
        <f>H168/'סכום נכסי הקרן'!$C$41</f>
        <v>9.1490591274123016E-6</v>
      </c>
    </row>
    <row r="169" spans="1:10">
      <c r="A169" s="69" t="s">
        <v>3015</v>
      </c>
      <c r="B169" s="54" t="s">
        <v>3017</v>
      </c>
      <c r="C169" s="70" t="s">
        <v>1952</v>
      </c>
      <c r="D169" s="70" t="s">
        <v>140</v>
      </c>
      <c r="E169" s="78">
        <v>45251</v>
      </c>
      <c r="F169" s="72">
        <v>39389560.016824</v>
      </c>
      <c r="G169" s="79">
        <v>1.7353780000000001</v>
      </c>
      <c r="H169" s="72">
        <v>683.55786633199989</v>
      </c>
      <c r="I169" s="73">
        <f t="shared" si="2"/>
        <v>7.1066291689836217E-4</v>
      </c>
      <c r="J169" s="73">
        <f>H169/'סכום נכסי הקרן'!$C$41</f>
        <v>5.6721754599429591E-6</v>
      </c>
    </row>
    <row r="170" spans="1:10">
      <c r="A170" s="69" t="s">
        <v>3015</v>
      </c>
      <c r="B170" s="54" t="s">
        <v>3018</v>
      </c>
      <c r="C170" s="70" t="s">
        <v>1952</v>
      </c>
      <c r="D170" s="70" t="s">
        <v>140</v>
      </c>
      <c r="E170" s="78">
        <v>45251</v>
      </c>
      <c r="F170" s="72">
        <v>9915750</v>
      </c>
      <c r="G170" s="79">
        <v>1.7353780000000001</v>
      </c>
      <c r="H170" s="72">
        <v>172.07576999999998</v>
      </c>
      <c r="I170" s="73">
        <f t="shared" si="2"/>
        <v>1.7889907301035608E-4</v>
      </c>
      <c r="J170" s="73">
        <f>H170/'סכום נכסי הקרן'!$C$41</f>
        <v>1.4278878320606292E-6</v>
      </c>
    </row>
    <row r="171" spans="1:10">
      <c r="A171" s="69" t="s">
        <v>3019</v>
      </c>
      <c r="B171" s="54" t="s">
        <v>3020</v>
      </c>
      <c r="C171" s="70" t="s">
        <v>1952</v>
      </c>
      <c r="D171" s="70" t="s">
        <v>140</v>
      </c>
      <c r="E171" s="78">
        <v>45251</v>
      </c>
      <c r="F171" s="72">
        <v>22066764.987267002</v>
      </c>
      <c r="G171" s="79">
        <v>1.7701499999999999</v>
      </c>
      <c r="H171" s="72">
        <v>390.61481619599999</v>
      </c>
      <c r="I171" s="73">
        <f t="shared" si="2"/>
        <v>4.0610382578311306E-4</v>
      </c>
      <c r="J171" s="73">
        <f>H171/'סכום נכסי הקרן'!$C$41</f>
        <v>3.2413287650484878E-6</v>
      </c>
    </row>
    <row r="172" spans="1:10">
      <c r="A172" s="69" t="s">
        <v>3019</v>
      </c>
      <c r="B172" s="54" t="s">
        <v>3021</v>
      </c>
      <c r="C172" s="70" t="s">
        <v>1952</v>
      </c>
      <c r="D172" s="70" t="s">
        <v>140</v>
      </c>
      <c r="E172" s="78">
        <v>45251</v>
      </c>
      <c r="F172" s="72">
        <v>29403610.029612008</v>
      </c>
      <c r="G172" s="79">
        <v>1.7701499999999999</v>
      </c>
      <c r="H172" s="72">
        <v>520.487973324</v>
      </c>
      <c r="I172" s="73">
        <f t="shared" si="2"/>
        <v>5.4112683000461111E-4</v>
      </c>
      <c r="J172" s="73">
        <f>H172/'סכום נכסי הקרן'!$C$41</f>
        <v>4.3190185570184407E-6</v>
      </c>
    </row>
    <row r="173" spans="1:10">
      <c r="A173" s="69" t="s">
        <v>3019</v>
      </c>
      <c r="B173" s="54" t="s">
        <v>3022</v>
      </c>
      <c r="C173" s="70" t="s">
        <v>1952</v>
      </c>
      <c r="D173" s="70" t="s">
        <v>140</v>
      </c>
      <c r="E173" s="78">
        <v>45251</v>
      </c>
      <c r="F173" s="72">
        <v>4775940</v>
      </c>
      <c r="G173" s="79">
        <v>1.7701499999999999</v>
      </c>
      <c r="H173" s="72">
        <v>84.541300000000007</v>
      </c>
      <c r="I173" s="73">
        <f t="shared" si="2"/>
        <v>8.7893607572352692E-5</v>
      </c>
      <c r="J173" s="73">
        <f>H173/'סכום נכסי הקרן'!$C$41</f>
        <v>7.015252268032117E-7</v>
      </c>
    </row>
    <row r="174" spans="1:10">
      <c r="A174" s="69" t="s">
        <v>3023</v>
      </c>
      <c r="B174" s="54" t="s">
        <v>3024</v>
      </c>
      <c r="C174" s="70" t="s">
        <v>1952</v>
      </c>
      <c r="D174" s="70" t="s">
        <v>140</v>
      </c>
      <c r="E174" s="78">
        <v>45251</v>
      </c>
      <c r="F174" s="72">
        <v>36763516.582226992</v>
      </c>
      <c r="G174" s="79">
        <v>1.794208</v>
      </c>
      <c r="H174" s="72">
        <v>659.61400986399997</v>
      </c>
      <c r="I174" s="73">
        <f t="shared" si="2"/>
        <v>6.8576961712455786E-4</v>
      </c>
      <c r="J174" s="73">
        <f>H174/'סכום נכסי הקרן'!$C$41</f>
        <v>5.4734889086448692E-6</v>
      </c>
    </row>
    <row r="175" spans="1:10">
      <c r="A175" s="69" t="s">
        <v>3023</v>
      </c>
      <c r="B175" s="54" t="s">
        <v>3025</v>
      </c>
      <c r="C175" s="70" t="s">
        <v>1952</v>
      </c>
      <c r="D175" s="70" t="s">
        <v>140</v>
      </c>
      <c r="E175" s="78">
        <v>45251</v>
      </c>
      <c r="F175" s="72">
        <v>110241000</v>
      </c>
      <c r="G175" s="79">
        <v>1.794208</v>
      </c>
      <c r="H175" s="72">
        <v>1977.9530099999999</v>
      </c>
      <c r="I175" s="73">
        <f t="shared" si="2"/>
        <v>2.0563845795781915E-3</v>
      </c>
      <c r="J175" s="73">
        <f>H175/'סכום נכסי הקרן'!$C$41</f>
        <v>1.6413089625382447E-5</v>
      </c>
    </row>
    <row r="176" spans="1:10">
      <c r="A176" s="69" t="s">
        <v>3023</v>
      </c>
      <c r="B176" s="54" t="s">
        <v>3026</v>
      </c>
      <c r="C176" s="70" t="s">
        <v>1952</v>
      </c>
      <c r="D176" s="70" t="s">
        <v>140</v>
      </c>
      <c r="E176" s="78">
        <v>45251</v>
      </c>
      <c r="F176" s="72">
        <v>51501732.002380989</v>
      </c>
      <c r="G176" s="79">
        <v>1.794208</v>
      </c>
      <c r="H176" s="72">
        <v>924.04827254600013</v>
      </c>
      <c r="I176" s="73">
        <f t="shared" si="2"/>
        <v>9.6068946473579816E-4</v>
      </c>
      <c r="J176" s="73">
        <f>H176/'סכום נכסי הקרן'!$C$41</f>
        <v>7.667769172877029E-6</v>
      </c>
    </row>
    <row r="177" spans="1:10">
      <c r="A177" s="69" t="s">
        <v>3027</v>
      </c>
      <c r="B177" s="54" t="s">
        <v>3028</v>
      </c>
      <c r="C177" s="70" t="s">
        <v>1952</v>
      </c>
      <c r="D177" s="70" t="s">
        <v>140</v>
      </c>
      <c r="E177" s="78">
        <v>45266</v>
      </c>
      <c r="F177" s="72">
        <v>73512</v>
      </c>
      <c r="G177" s="79">
        <v>1.870457</v>
      </c>
      <c r="H177" s="72">
        <v>1.3750100000000001</v>
      </c>
      <c r="I177" s="73">
        <f t="shared" si="2"/>
        <v>1.4295331317126737E-6</v>
      </c>
      <c r="J177" s="73">
        <f>H177/'סכום נכסי הקרן'!$C$41</f>
        <v>1.1409857692118339E-8</v>
      </c>
    </row>
    <row r="178" spans="1:10">
      <c r="A178" s="69" t="s">
        <v>3029</v>
      </c>
      <c r="B178" s="54" t="s">
        <v>3030</v>
      </c>
      <c r="C178" s="70" t="s">
        <v>1952</v>
      </c>
      <c r="D178" s="70" t="s">
        <v>140</v>
      </c>
      <c r="E178" s="78">
        <v>45266</v>
      </c>
      <c r="F178" s="72">
        <v>73530</v>
      </c>
      <c r="G178" s="79">
        <v>1.8944780000000001</v>
      </c>
      <c r="H178" s="72">
        <v>1.3930100000000001</v>
      </c>
      <c r="I178" s="73">
        <f t="shared" si="2"/>
        <v>1.4482468838823511E-6</v>
      </c>
      <c r="J178" s="73">
        <f>H178/'סכום נכסי הקרן'!$C$41</f>
        <v>1.1559222015620081E-8</v>
      </c>
    </row>
    <row r="179" spans="1:10">
      <c r="A179" s="69" t="s">
        <v>3031</v>
      </c>
      <c r="B179" s="54" t="s">
        <v>3032</v>
      </c>
      <c r="C179" s="70" t="s">
        <v>1952</v>
      </c>
      <c r="D179" s="70" t="s">
        <v>140</v>
      </c>
      <c r="E179" s="78">
        <v>45260</v>
      </c>
      <c r="F179" s="72">
        <v>404525</v>
      </c>
      <c r="G179" s="79">
        <v>1.9211590000000001</v>
      </c>
      <c r="H179" s="72">
        <v>7.7715699999999996</v>
      </c>
      <c r="I179" s="73">
        <f t="shared" si="2"/>
        <v>8.0797352749611001E-6</v>
      </c>
      <c r="J179" s="73">
        <f>H179/'סכום נכסי הקרן'!$C$41</f>
        <v>6.448862753313511E-8</v>
      </c>
    </row>
    <row r="180" spans="1:10">
      <c r="A180" s="69" t="s">
        <v>3031</v>
      </c>
      <c r="B180" s="54" t="s">
        <v>3033</v>
      </c>
      <c r="C180" s="70" t="s">
        <v>1952</v>
      </c>
      <c r="D180" s="70" t="s">
        <v>140</v>
      </c>
      <c r="E180" s="78">
        <v>45260</v>
      </c>
      <c r="F180" s="72">
        <v>58840</v>
      </c>
      <c r="G180" s="79">
        <v>1.9211590000000001</v>
      </c>
      <c r="H180" s="72">
        <v>1.1304100000000001</v>
      </c>
      <c r="I180" s="73">
        <f t="shared" si="2"/>
        <v>1.1752340327847241E-6</v>
      </c>
      <c r="J180" s="73">
        <f>H180/'סכום נכסי הקרן'!$C$41</f>
        <v>9.380162496089114E-9</v>
      </c>
    </row>
    <row r="181" spans="1:10">
      <c r="A181" s="69" t="s">
        <v>3034</v>
      </c>
      <c r="B181" s="54" t="s">
        <v>3035</v>
      </c>
      <c r="C181" s="70" t="s">
        <v>1952</v>
      </c>
      <c r="D181" s="70" t="s">
        <v>140</v>
      </c>
      <c r="E181" s="78">
        <v>45272</v>
      </c>
      <c r="F181" s="72">
        <v>73560000</v>
      </c>
      <c r="G181" s="79">
        <v>1.96119</v>
      </c>
      <c r="H181" s="72">
        <v>1442.6510000000001</v>
      </c>
      <c r="I181" s="73">
        <f t="shared" si="2"/>
        <v>1.4998562934076265E-3</v>
      </c>
      <c r="J181" s="73">
        <f>H181/'סכום נכסי הקרן'!$C$41</f>
        <v>1.1971143925783968E-5</v>
      </c>
    </row>
    <row r="182" spans="1:10">
      <c r="A182" s="69" t="s">
        <v>3036</v>
      </c>
      <c r="B182" s="54" t="s">
        <v>3037</v>
      </c>
      <c r="C182" s="70" t="s">
        <v>1952</v>
      </c>
      <c r="D182" s="70" t="s">
        <v>140</v>
      </c>
      <c r="E182" s="78">
        <v>45265</v>
      </c>
      <c r="F182" s="72">
        <v>24467345</v>
      </c>
      <c r="G182" s="79">
        <v>2.2751420000000002</v>
      </c>
      <c r="H182" s="72">
        <v>556.66684999999995</v>
      </c>
      <c r="I182" s="73">
        <f t="shared" si="2"/>
        <v>5.7874030399861025E-4</v>
      </c>
      <c r="J182" s="73">
        <f>H182/'סכום נכסי הקרן'!$C$41</f>
        <v>4.6192315258942005E-6</v>
      </c>
    </row>
    <row r="183" spans="1:10">
      <c r="A183" s="69" t="s">
        <v>3036</v>
      </c>
      <c r="B183" s="54" t="s">
        <v>3038</v>
      </c>
      <c r="C183" s="70" t="s">
        <v>1952</v>
      </c>
      <c r="D183" s="70" t="s">
        <v>140</v>
      </c>
      <c r="E183" s="78">
        <v>45265</v>
      </c>
      <c r="F183" s="72">
        <v>14514838.5</v>
      </c>
      <c r="G183" s="79">
        <v>2.2751420000000002</v>
      </c>
      <c r="H183" s="72">
        <v>330.23318999999998</v>
      </c>
      <c r="I183" s="73">
        <f t="shared" si="2"/>
        <v>3.4332789310344389E-4</v>
      </c>
      <c r="J183" s="73">
        <f>H183/'סכום נכסי הקרן'!$C$41</f>
        <v>2.7402809456762326E-6</v>
      </c>
    </row>
    <row r="184" spans="1:10">
      <c r="A184" s="69" t="s">
        <v>3036</v>
      </c>
      <c r="B184" s="54" t="s">
        <v>3039</v>
      </c>
      <c r="C184" s="70" t="s">
        <v>1952</v>
      </c>
      <c r="D184" s="70" t="s">
        <v>140</v>
      </c>
      <c r="E184" s="78">
        <v>45265</v>
      </c>
      <c r="F184" s="72">
        <v>15048337</v>
      </c>
      <c r="G184" s="79">
        <v>2.2751420000000002</v>
      </c>
      <c r="H184" s="72">
        <v>342.37103999999999</v>
      </c>
      <c r="I184" s="73">
        <f t="shared" si="2"/>
        <v>3.5594704403526162E-4</v>
      </c>
      <c r="J184" s="73">
        <f>H184/'סכום נכסי הקרן'!$C$41</f>
        <v>2.8410010431215446E-6</v>
      </c>
    </row>
    <row r="185" spans="1:10">
      <c r="A185" s="69" t="s">
        <v>3036</v>
      </c>
      <c r="B185" s="54" t="s">
        <v>3040</v>
      </c>
      <c r="C185" s="70" t="s">
        <v>1952</v>
      </c>
      <c r="D185" s="70" t="s">
        <v>140</v>
      </c>
      <c r="E185" s="78">
        <v>45265</v>
      </c>
      <c r="F185" s="72">
        <v>27962680</v>
      </c>
      <c r="G185" s="79">
        <v>2.2751420000000002</v>
      </c>
      <c r="H185" s="72">
        <v>636.19068000000004</v>
      </c>
      <c r="I185" s="73">
        <f t="shared" si="2"/>
        <v>6.6141748434325244E-4</v>
      </c>
      <c r="J185" s="73">
        <f>H185/'סכום נכסי הקרן'!$C$41</f>
        <v>5.2791216964618421E-6</v>
      </c>
    </row>
    <row r="186" spans="1:10">
      <c r="A186" s="69" t="s">
        <v>3041</v>
      </c>
      <c r="B186" s="54" t="s">
        <v>3042</v>
      </c>
      <c r="C186" s="70" t="s">
        <v>1952</v>
      </c>
      <c r="D186" s="70" t="s">
        <v>140</v>
      </c>
      <c r="E186" s="78">
        <v>45272</v>
      </c>
      <c r="F186" s="72">
        <v>55198500</v>
      </c>
      <c r="G186" s="79">
        <v>1.9329810000000001</v>
      </c>
      <c r="H186" s="72">
        <v>1066.9765</v>
      </c>
      <c r="I186" s="73">
        <f t="shared" si="2"/>
        <v>1.1092852106594335E-3</v>
      </c>
      <c r="J186" s="73">
        <f>H186/'סכום נכסי הקרן'!$C$41</f>
        <v>8.8537901730420167E-6</v>
      </c>
    </row>
    <row r="187" spans="1:10">
      <c r="A187" s="69" t="s">
        <v>3043</v>
      </c>
      <c r="B187" s="54" t="s">
        <v>3044</v>
      </c>
      <c r="C187" s="70" t="s">
        <v>1952</v>
      </c>
      <c r="D187" s="70" t="s">
        <v>140</v>
      </c>
      <c r="E187" s="78">
        <v>45272</v>
      </c>
      <c r="F187" s="72">
        <v>29461235.918939997</v>
      </c>
      <c r="G187" s="79">
        <v>2.0410910000000002</v>
      </c>
      <c r="H187" s="72">
        <v>601.33055711500015</v>
      </c>
      <c r="I187" s="73">
        <f t="shared" si="2"/>
        <v>6.2517505655023092E-4</v>
      </c>
      <c r="J187" s="73">
        <f>H187/'סכום נכסי הקרן'!$C$41</f>
        <v>4.9898517702448641E-6</v>
      </c>
    </row>
    <row r="188" spans="1:10">
      <c r="A188" s="69" t="s">
        <v>3045</v>
      </c>
      <c r="B188" s="54" t="s">
        <v>3046</v>
      </c>
      <c r="C188" s="70" t="s">
        <v>1952</v>
      </c>
      <c r="D188" s="70" t="s">
        <v>140</v>
      </c>
      <c r="E188" s="78">
        <v>45271</v>
      </c>
      <c r="F188" s="72">
        <v>11046900</v>
      </c>
      <c r="G188" s="79">
        <v>2.0490089999999999</v>
      </c>
      <c r="H188" s="72">
        <v>226.35195000000002</v>
      </c>
      <c r="I188" s="73">
        <f t="shared" si="2"/>
        <v>2.3532746085684508E-4</v>
      </c>
      <c r="J188" s="73">
        <f>H188/'סכום נכסי הקרן'!$C$41</f>
        <v>1.8782725491694501E-6</v>
      </c>
    </row>
    <row r="189" spans="1:10">
      <c r="A189" s="69" t="s">
        <v>3047</v>
      </c>
      <c r="B189" s="54" t="s">
        <v>3048</v>
      </c>
      <c r="C189" s="70" t="s">
        <v>1952</v>
      </c>
      <c r="D189" s="70" t="s">
        <v>140</v>
      </c>
      <c r="E189" s="78">
        <v>45250</v>
      </c>
      <c r="F189" s="72">
        <v>25053615.726944</v>
      </c>
      <c r="G189" s="79">
        <v>1.9945440000000001</v>
      </c>
      <c r="H189" s="72">
        <v>499.7053564119999</v>
      </c>
      <c r="I189" s="73">
        <f t="shared" si="2"/>
        <v>5.1952012209747133E-4</v>
      </c>
      <c r="J189" s="73">
        <f>H189/'סכום נכסי הקרן'!$C$41</f>
        <v>4.1465640283708435E-6</v>
      </c>
    </row>
    <row r="190" spans="1:10">
      <c r="A190" s="69" t="s">
        <v>3047</v>
      </c>
      <c r="B190" s="54" t="s">
        <v>3049</v>
      </c>
      <c r="C190" s="70" t="s">
        <v>1952</v>
      </c>
      <c r="D190" s="70" t="s">
        <v>140</v>
      </c>
      <c r="E190" s="78">
        <v>45250</v>
      </c>
      <c r="F190" s="72">
        <v>36867038.406474009</v>
      </c>
      <c r="G190" s="79">
        <v>1.9945440000000001</v>
      </c>
      <c r="H190" s="72">
        <v>735.32925158000023</v>
      </c>
      <c r="I190" s="73">
        <f t="shared" si="2"/>
        <v>7.6448718762124948E-4</v>
      </c>
      <c r="J190" s="73">
        <f>H190/'סכום נכסי הקרן'!$C$41</f>
        <v>6.1017753451827164E-6</v>
      </c>
    </row>
    <row r="191" spans="1:10">
      <c r="A191" s="69" t="s">
        <v>3050</v>
      </c>
      <c r="B191" s="54" t="s">
        <v>3051</v>
      </c>
      <c r="C191" s="70" t="s">
        <v>1952</v>
      </c>
      <c r="D191" s="70" t="s">
        <v>140</v>
      </c>
      <c r="E191" s="78">
        <v>45271</v>
      </c>
      <c r="F191" s="72">
        <v>18420000</v>
      </c>
      <c r="G191" s="79">
        <v>2.1030929999999999</v>
      </c>
      <c r="H191" s="72">
        <v>387.38974999999999</v>
      </c>
      <c r="I191" s="73">
        <f t="shared" si="2"/>
        <v>4.0275087636518258E-4</v>
      </c>
      <c r="J191" s="73">
        <f>H191/'סכום נכסי הקרן'!$C$41</f>
        <v>3.2145671077921616E-6</v>
      </c>
    </row>
    <row r="192" spans="1:10">
      <c r="A192" s="69" t="s">
        <v>3050</v>
      </c>
      <c r="B192" s="54" t="s">
        <v>3052</v>
      </c>
      <c r="C192" s="70" t="s">
        <v>1952</v>
      </c>
      <c r="D192" s="70" t="s">
        <v>140</v>
      </c>
      <c r="E192" s="78">
        <v>45271</v>
      </c>
      <c r="F192" s="72">
        <v>85507215.447864011</v>
      </c>
      <c r="G192" s="79">
        <v>2.1030929999999999</v>
      </c>
      <c r="H192" s="72">
        <v>1798.2963526349997</v>
      </c>
      <c r="I192" s="73">
        <f t="shared" si="2"/>
        <v>1.8696040150470105E-3</v>
      </c>
      <c r="J192" s="73">
        <f>H192/'סכום נכסי הקרן'!$C$41</f>
        <v>1.4922295453720921E-5</v>
      </c>
    </row>
    <row r="193" spans="1:10">
      <c r="A193" s="69" t="s">
        <v>3053</v>
      </c>
      <c r="B193" s="54" t="s">
        <v>3054</v>
      </c>
      <c r="C193" s="70" t="s">
        <v>1952</v>
      </c>
      <c r="D193" s="70" t="s">
        <v>140</v>
      </c>
      <c r="E193" s="78">
        <v>45271</v>
      </c>
      <c r="F193" s="72">
        <v>110584681.89011699</v>
      </c>
      <c r="G193" s="79">
        <v>2.1163780000000001</v>
      </c>
      <c r="H193" s="72">
        <v>2340.3899566259997</v>
      </c>
      <c r="I193" s="73">
        <f t="shared" si="2"/>
        <v>2.4331932015945004E-3</v>
      </c>
      <c r="J193" s="73">
        <f>H193/'סכום נכסי הקרן'!$C$41</f>
        <v>1.9420597922317415E-5</v>
      </c>
    </row>
    <row r="194" spans="1:10">
      <c r="A194" s="69" t="s">
        <v>3055</v>
      </c>
      <c r="B194" s="54" t="s">
        <v>3056</v>
      </c>
      <c r="C194" s="70" t="s">
        <v>1952</v>
      </c>
      <c r="D194" s="70" t="s">
        <v>140</v>
      </c>
      <c r="E194" s="78">
        <v>45250</v>
      </c>
      <c r="F194" s="72">
        <v>125380329.06497003</v>
      </c>
      <c r="G194" s="79">
        <v>2.0822859999999999</v>
      </c>
      <c r="H194" s="72">
        <v>2610.7772083100017</v>
      </c>
      <c r="I194" s="73">
        <f t="shared" si="2"/>
        <v>2.7143020914753117E-3</v>
      </c>
      <c r="J194" s="73">
        <f>H194/'סכום נכסי הקרן'!$C$41</f>
        <v>2.1664276196277202E-5</v>
      </c>
    </row>
    <row r="195" spans="1:10">
      <c r="A195" s="69" t="s">
        <v>3057</v>
      </c>
      <c r="B195" s="54" t="s">
        <v>3058</v>
      </c>
      <c r="C195" s="70" t="s">
        <v>1952</v>
      </c>
      <c r="D195" s="70" t="s">
        <v>140</v>
      </c>
      <c r="E195" s="78">
        <v>45252</v>
      </c>
      <c r="F195" s="72">
        <v>22164070.663350001</v>
      </c>
      <c r="G195" s="79">
        <v>2.2230240000000001</v>
      </c>
      <c r="H195" s="72">
        <v>492.71269671699991</v>
      </c>
      <c r="I195" s="73">
        <f t="shared" si="2"/>
        <v>5.1225018317863124E-4</v>
      </c>
      <c r="J195" s="73">
        <f>H195/'סכום נכסי הקרן'!$C$41</f>
        <v>4.0885388125474227E-6</v>
      </c>
    </row>
    <row r="196" spans="1:10">
      <c r="A196" s="69" t="s">
        <v>3057</v>
      </c>
      <c r="B196" s="54" t="s">
        <v>3059</v>
      </c>
      <c r="C196" s="70" t="s">
        <v>1952</v>
      </c>
      <c r="D196" s="70" t="s">
        <v>140</v>
      </c>
      <c r="E196" s="78">
        <v>45252</v>
      </c>
      <c r="F196" s="72">
        <v>51683219.491049983</v>
      </c>
      <c r="G196" s="79">
        <v>2.2230240000000001</v>
      </c>
      <c r="H196" s="72">
        <v>1148.9305749510002</v>
      </c>
      <c r="I196" s="73">
        <f t="shared" si="2"/>
        <v>1.1944890022109991E-3</v>
      </c>
      <c r="J196" s="73">
        <f>H196/'סכום נכסי הקרן'!$C$41</f>
        <v>9.5338465598901936E-6</v>
      </c>
    </row>
    <row r="197" spans="1:10">
      <c r="A197" s="69" t="s">
        <v>3060</v>
      </c>
      <c r="B197" s="54" t="s">
        <v>3061</v>
      </c>
      <c r="C197" s="70" t="s">
        <v>1952</v>
      </c>
      <c r="D197" s="70" t="s">
        <v>140</v>
      </c>
      <c r="E197" s="78">
        <v>45252</v>
      </c>
      <c r="F197" s="72">
        <v>18450000</v>
      </c>
      <c r="G197" s="79">
        <v>2.2230240000000001</v>
      </c>
      <c r="H197" s="72">
        <v>410.14800000000002</v>
      </c>
      <c r="I197" s="73">
        <f t="shared" si="2"/>
        <v>4.2641155693826934E-4</v>
      </c>
      <c r="J197" s="73">
        <f>H197/'סכום נכסי הקרן'!$C$41</f>
        <v>3.4034154753106906E-6</v>
      </c>
    </row>
    <row r="198" spans="1:10">
      <c r="A198" s="69" t="s">
        <v>3060</v>
      </c>
      <c r="B198" s="54" t="s">
        <v>3062</v>
      </c>
      <c r="C198" s="70" t="s">
        <v>1952</v>
      </c>
      <c r="D198" s="70" t="s">
        <v>140</v>
      </c>
      <c r="E198" s="78">
        <v>45252</v>
      </c>
      <c r="F198" s="72">
        <v>41507854.93943999</v>
      </c>
      <c r="G198" s="79">
        <v>2.2230240000000001</v>
      </c>
      <c r="H198" s="72">
        <v>922.72973917100001</v>
      </c>
      <c r="I198" s="73">
        <f t="shared" si="2"/>
        <v>9.5931864769095362E-4</v>
      </c>
      <c r="J198" s="73">
        <f>H198/'סכום נכסי הקרן'!$C$41</f>
        <v>7.6568279592341754E-6</v>
      </c>
    </row>
    <row r="199" spans="1:10">
      <c r="A199" s="69" t="s">
        <v>3063</v>
      </c>
      <c r="B199" s="54" t="s">
        <v>3064</v>
      </c>
      <c r="C199" s="70" t="s">
        <v>1952</v>
      </c>
      <c r="D199" s="70" t="s">
        <v>140</v>
      </c>
      <c r="E199" s="78">
        <v>45252</v>
      </c>
      <c r="F199" s="72">
        <v>27028370.658239998</v>
      </c>
      <c r="G199" s="79">
        <v>2.2230240000000001</v>
      </c>
      <c r="H199" s="72">
        <v>600.8472720179999</v>
      </c>
      <c r="I199" s="73">
        <f t="shared" si="2"/>
        <v>6.2467260779842189E-4</v>
      </c>
      <c r="J199" s="73">
        <f>H199/'סכום נכסי הקרן'!$C$41</f>
        <v>4.9858414618242022E-6</v>
      </c>
    </row>
    <row r="200" spans="1:10">
      <c r="A200" s="69" t="s">
        <v>3063</v>
      </c>
      <c r="B200" s="54" t="s">
        <v>3065</v>
      </c>
      <c r="C200" s="70" t="s">
        <v>1952</v>
      </c>
      <c r="D200" s="70" t="s">
        <v>140</v>
      </c>
      <c r="E200" s="78">
        <v>45252</v>
      </c>
      <c r="F200" s="72">
        <v>110749756.05224998</v>
      </c>
      <c r="G200" s="79">
        <v>2.2230240000000001</v>
      </c>
      <c r="H200" s="72">
        <v>2461.9940891750002</v>
      </c>
      <c r="I200" s="73">
        <f t="shared" si="2"/>
        <v>2.5596192904462E-3</v>
      </c>
      <c r="J200" s="73">
        <f>H200/'סכום נכסי הקרן'!$C$41</f>
        <v>2.042967119971728E-5</v>
      </c>
    </row>
    <row r="201" spans="1:10">
      <c r="A201" s="69" t="s">
        <v>3066</v>
      </c>
      <c r="B201" s="54" t="s">
        <v>3067</v>
      </c>
      <c r="C201" s="70" t="s">
        <v>1952</v>
      </c>
      <c r="D201" s="70" t="s">
        <v>140</v>
      </c>
      <c r="E201" s="78">
        <v>45252</v>
      </c>
      <c r="F201" s="72">
        <v>59066536.5612</v>
      </c>
      <c r="G201" s="79">
        <v>2.2230240000000001</v>
      </c>
      <c r="H201" s="72">
        <v>1313.063514228</v>
      </c>
      <c r="I201" s="73">
        <f t="shared" si="2"/>
        <v>1.3651302882393595E-3</v>
      </c>
      <c r="J201" s="73">
        <f>H201/'סכום נכסי הקרן'!$C$41</f>
        <v>1.089582463986028E-5</v>
      </c>
    </row>
    <row r="202" spans="1:10">
      <c r="A202" s="69" t="s">
        <v>3068</v>
      </c>
      <c r="B202" s="54" t="s">
        <v>3069</v>
      </c>
      <c r="C202" s="70" t="s">
        <v>1952</v>
      </c>
      <c r="D202" s="70" t="s">
        <v>140</v>
      </c>
      <c r="E202" s="78">
        <v>45252</v>
      </c>
      <c r="F202" s="72">
        <v>4752942.1556289997</v>
      </c>
      <c r="G202" s="79">
        <v>2.2283240000000002</v>
      </c>
      <c r="H202" s="72">
        <v>105.91093498499998</v>
      </c>
      <c r="I202" s="73">
        <f t="shared" ref="I202:I265" si="3">IFERROR(H202/$H$9,0)</f>
        <v>1.1011061052045033E-4</v>
      </c>
      <c r="J202" s="73">
        <f>H202/'סכום נכסי הקרן'!$C$41</f>
        <v>8.7885084197063829E-7</v>
      </c>
    </row>
    <row r="203" spans="1:10">
      <c r="A203" s="69" t="s">
        <v>3070</v>
      </c>
      <c r="B203" s="54" t="s">
        <v>3071</v>
      </c>
      <c r="C203" s="70" t="s">
        <v>1952</v>
      </c>
      <c r="D203" s="70" t="s">
        <v>140</v>
      </c>
      <c r="E203" s="78">
        <v>45253</v>
      </c>
      <c r="F203" s="72">
        <v>73847176.994045004</v>
      </c>
      <c r="G203" s="79">
        <v>2.2199520000000001</v>
      </c>
      <c r="H203" s="72">
        <v>1639.371853329</v>
      </c>
      <c r="I203" s="73">
        <f t="shared" si="3"/>
        <v>1.7043776987302021E-3</v>
      </c>
      <c r="J203" s="73">
        <f>H203/'סכום נכסי הקרן'!$C$41</f>
        <v>1.3603537102237938E-5</v>
      </c>
    </row>
    <row r="204" spans="1:10">
      <c r="A204" s="69" t="s">
        <v>3072</v>
      </c>
      <c r="B204" s="54" t="s">
        <v>3073</v>
      </c>
      <c r="C204" s="70" t="s">
        <v>1952</v>
      </c>
      <c r="D204" s="70" t="s">
        <v>140</v>
      </c>
      <c r="E204" s="78">
        <v>45265</v>
      </c>
      <c r="F204" s="72">
        <v>16423423.715592001</v>
      </c>
      <c r="G204" s="79">
        <v>2.267887</v>
      </c>
      <c r="H204" s="72">
        <v>372.46469206099994</v>
      </c>
      <c r="I204" s="73">
        <f t="shared" si="3"/>
        <v>3.8723399662137577E-4</v>
      </c>
      <c r="J204" s="73">
        <f>H204/'סכום נכסי הקרן'!$C$41</f>
        <v>3.090718708776437E-6</v>
      </c>
    </row>
    <row r="205" spans="1:10">
      <c r="A205" s="69" t="s">
        <v>3072</v>
      </c>
      <c r="B205" s="54" t="s">
        <v>3074</v>
      </c>
      <c r="C205" s="70" t="s">
        <v>1952</v>
      </c>
      <c r="D205" s="70" t="s">
        <v>140</v>
      </c>
      <c r="E205" s="78">
        <v>45265</v>
      </c>
      <c r="F205" s="72">
        <v>114483000</v>
      </c>
      <c r="G205" s="79">
        <v>2.267887</v>
      </c>
      <c r="H205" s="72">
        <v>2596.3450800000001</v>
      </c>
      <c r="I205" s="73">
        <f t="shared" si="3"/>
        <v>2.6992976874489587E-3</v>
      </c>
      <c r="J205" s="73">
        <f>H205/'סכום נכסי הקרן'!$C$41</f>
        <v>2.1544518136181993E-5</v>
      </c>
    </row>
    <row r="206" spans="1:10">
      <c r="A206" s="69" t="s">
        <v>3075</v>
      </c>
      <c r="B206" s="54" t="s">
        <v>3076</v>
      </c>
      <c r="C206" s="70" t="s">
        <v>1952</v>
      </c>
      <c r="D206" s="70" t="s">
        <v>140</v>
      </c>
      <c r="E206" s="78">
        <v>45252</v>
      </c>
      <c r="F206" s="72">
        <v>57421539.440633014</v>
      </c>
      <c r="G206" s="79">
        <v>2.319293</v>
      </c>
      <c r="H206" s="72">
        <v>1331.7735600069996</v>
      </c>
      <c r="I206" s="73">
        <f t="shared" si="3"/>
        <v>1.3845822415611104E-3</v>
      </c>
      <c r="J206" s="73">
        <f>H206/'סכום נכסי הקרן'!$C$41</f>
        <v>1.105108093599733E-5</v>
      </c>
    </row>
    <row r="207" spans="1:10">
      <c r="A207" s="69" t="s">
        <v>3075</v>
      </c>
      <c r="B207" s="54" t="s">
        <v>3077</v>
      </c>
      <c r="C207" s="70" t="s">
        <v>1952</v>
      </c>
      <c r="D207" s="70" t="s">
        <v>140</v>
      </c>
      <c r="E207" s="78">
        <v>45252</v>
      </c>
      <c r="F207" s="72">
        <v>66518284.374927007</v>
      </c>
      <c r="G207" s="79">
        <v>2.319293</v>
      </c>
      <c r="H207" s="72">
        <v>1542.7537021209998</v>
      </c>
      <c r="I207" s="73">
        <f t="shared" si="3"/>
        <v>1.6039283577969283E-3</v>
      </c>
      <c r="J207" s="73">
        <f>H207/'סכום נכסי הקרן'!$C$41</f>
        <v>1.2801797947061719E-5</v>
      </c>
    </row>
    <row r="208" spans="1:10">
      <c r="A208" s="69" t="s">
        <v>3078</v>
      </c>
      <c r="B208" s="54" t="s">
        <v>3079</v>
      </c>
      <c r="C208" s="70" t="s">
        <v>1952</v>
      </c>
      <c r="D208" s="70" t="s">
        <v>140</v>
      </c>
      <c r="E208" s="78">
        <v>45265</v>
      </c>
      <c r="F208" s="72">
        <v>104956753.45563801</v>
      </c>
      <c r="G208" s="79">
        <v>2.3245809999999998</v>
      </c>
      <c r="H208" s="72">
        <v>2439.8050564070004</v>
      </c>
      <c r="I208" s="73">
        <f t="shared" si="3"/>
        <v>2.5365503982181336E-3</v>
      </c>
      <c r="J208" s="73">
        <f>H208/'סכום נכסי הקרן'!$C$41</f>
        <v>2.0245546207020043E-5</v>
      </c>
    </row>
    <row r="209" spans="1:10">
      <c r="A209" s="69" t="s">
        <v>3080</v>
      </c>
      <c r="B209" s="54" t="s">
        <v>3081</v>
      </c>
      <c r="C209" s="70" t="s">
        <v>1952</v>
      </c>
      <c r="D209" s="70" t="s">
        <v>140</v>
      </c>
      <c r="E209" s="78">
        <v>45252</v>
      </c>
      <c r="F209" s="72">
        <v>88769205.289841995</v>
      </c>
      <c r="G209" s="79">
        <v>2.3430870000000001</v>
      </c>
      <c r="H209" s="72">
        <v>2079.9396517520004</v>
      </c>
      <c r="I209" s="73">
        <f t="shared" si="3"/>
        <v>2.1624152872651145E-3</v>
      </c>
      <c r="J209" s="73">
        <f>H209/'סכום נכסי הקרן'!$C$41</f>
        <v>1.7259376611577006E-5</v>
      </c>
    </row>
    <row r="210" spans="1:10">
      <c r="A210" s="69" t="s">
        <v>3080</v>
      </c>
      <c r="B210" s="54" t="s">
        <v>3082</v>
      </c>
      <c r="C210" s="70" t="s">
        <v>1952</v>
      </c>
      <c r="D210" s="70" t="s">
        <v>140</v>
      </c>
      <c r="E210" s="78">
        <v>45252</v>
      </c>
      <c r="F210" s="72">
        <v>22178163.885437999</v>
      </c>
      <c r="G210" s="79">
        <v>2.3430870000000001</v>
      </c>
      <c r="H210" s="72">
        <v>519.65365850000001</v>
      </c>
      <c r="I210" s="73">
        <f t="shared" si="3"/>
        <v>5.4025943217973196E-4</v>
      </c>
      <c r="J210" s="73">
        <f>H210/'סכום נכסי הקרן'!$C$41</f>
        <v>4.3120953976143165E-6</v>
      </c>
    </row>
    <row r="211" spans="1:10">
      <c r="A211" s="69" t="s">
        <v>3083</v>
      </c>
      <c r="B211" s="54" t="s">
        <v>3084</v>
      </c>
      <c r="C211" s="70" t="s">
        <v>1952</v>
      </c>
      <c r="D211" s="70" t="s">
        <v>140</v>
      </c>
      <c r="E211" s="78">
        <v>45253</v>
      </c>
      <c r="F211" s="72">
        <v>73931214.749314979</v>
      </c>
      <c r="G211" s="79">
        <v>2.3008690000000001</v>
      </c>
      <c r="H211" s="72">
        <v>1701.0602277889998</v>
      </c>
      <c r="I211" s="73">
        <f t="shared" si="3"/>
        <v>1.7685121960299074E-3</v>
      </c>
      <c r="J211" s="73">
        <f>H211/'סכום נכסי הקרן'!$C$41</f>
        <v>1.4115428342190161E-5</v>
      </c>
    </row>
    <row r="212" spans="1:10">
      <c r="A212" s="69" t="s">
        <v>3085</v>
      </c>
      <c r="B212" s="54" t="s">
        <v>3086</v>
      </c>
      <c r="C212" s="70" t="s">
        <v>1952</v>
      </c>
      <c r="D212" s="70" t="s">
        <v>140</v>
      </c>
      <c r="E212" s="78">
        <v>45252</v>
      </c>
      <c r="F212" s="72">
        <v>59162579.710079998</v>
      </c>
      <c r="G212" s="79">
        <v>2.3774359999999999</v>
      </c>
      <c r="H212" s="72">
        <v>1406.5524435869997</v>
      </c>
      <c r="I212" s="73">
        <f t="shared" si="3"/>
        <v>1.4623263246078483E-3</v>
      </c>
      <c r="J212" s="73">
        <f>H212/'סכום נכסי הקרן'!$C$41</f>
        <v>1.167159745589412E-5</v>
      </c>
    </row>
    <row r="213" spans="1:10">
      <c r="A213" s="69" t="s">
        <v>3087</v>
      </c>
      <c r="B213" s="54" t="s">
        <v>3088</v>
      </c>
      <c r="C213" s="70" t="s">
        <v>1952</v>
      </c>
      <c r="D213" s="70" t="s">
        <v>140</v>
      </c>
      <c r="E213" s="78">
        <v>45272</v>
      </c>
      <c r="F213" s="72">
        <v>12950700</v>
      </c>
      <c r="G213" s="79">
        <v>2.066195</v>
      </c>
      <c r="H213" s="72">
        <v>267.58666999999997</v>
      </c>
      <c r="I213" s="73">
        <f t="shared" si="3"/>
        <v>2.781972570160695E-4</v>
      </c>
      <c r="J213" s="73">
        <f>H213/'סכום נכסי הקרן'!$C$41</f>
        <v>2.2204389968129911E-6</v>
      </c>
    </row>
    <row r="214" spans="1:10">
      <c r="A214" s="69" t="s">
        <v>3089</v>
      </c>
      <c r="B214" s="54" t="s">
        <v>3090</v>
      </c>
      <c r="C214" s="70" t="s">
        <v>1952</v>
      </c>
      <c r="D214" s="70" t="s">
        <v>140</v>
      </c>
      <c r="E214" s="78">
        <v>45257</v>
      </c>
      <c r="F214" s="72">
        <v>59244216.386628002</v>
      </c>
      <c r="G214" s="79">
        <v>2.5205790000000001</v>
      </c>
      <c r="H214" s="72">
        <v>1493.2975591769996</v>
      </c>
      <c r="I214" s="73">
        <f t="shared" si="3"/>
        <v>1.5525111354456971E-3</v>
      </c>
      <c r="J214" s="73">
        <f>H214/'סכום נכסי הקרן'!$C$41</f>
        <v>1.2391409984070827E-5</v>
      </c>
    </row>
    <row r="215" spans="1:10">
      <c r="A215" s="69" t="s">
        <v>3091</v>
      </c>
      <c r="B215" s="54" t="s">
        <v>3092</v>
      </c>
      <c r="C215" s="70" t="s">
        <v>1952</v>
      </c>
      <c r="D215" s="70" t="s">
        <v>140</v>
      </c>
      <c r="E215" s="78">
        <v>45257</v>
      </c>
      <c r="F215" s="72">
        <v>29693340.195400003</v>
      </c>
      <c r="G215" s="79">
        <v>2.7544249999999999</v>
      </c>
      <c r="H215" s="72">
        <v>817.88078167500009</v>
      </c>
      <c r="I215" s="73">
        <f t="shared" si="3"/>
        <v>8.5031212514488804E-4</v>
      </c>
      <c r="J215" s="73">
        <f>H215/'סכום נכסי הקרן'!$C$41</f>
        <v>6.7867894255534573E-6</v>
      </c>
    </row>
    <row r="216" spans="1:10">
      <c r="A216" s="69" t="s">
        <v>3091</v>
      </c>
      <c r="B216" s="54" t="s">
        <v>3093</v>
      </c>
      <c r="C216" s="70" t="s">
        <v>1952</v>
      </c>
      <c r="D216" s="70" t="s">
        <v>140</v>
      </c>
      <c r="E216" s="78">
        <v>45257</v>
      </c>
      <c r="F216" s="72">
        <v>24263273.117999993</v>
      </c>
      <c r="G216" s="79">
        <v>2.7544249999999999</v>
      </c>
      <c r="H216" s="72">
        <v>668.31365600399988</v>
      </c>
      <c r="I216" s="73">
        <f t="shared" si="3"/>
        <v>6.9481422944832729E-4</v>
      </c>
      <c r="J216" s="73">
        <f>H216/'סכום נכסי הקרן'!$C$41</f>
        <v>5.5456787286674044E-6</v>
      </c>
    </row>
    <row r="217" spans="1:10">
      <c r="A217" s="69" t="s">
        <v>3094</v>
      </c>
      <c r="B217" s="54" t="s">
        <v>3095</v>
      </c>
      <c r="C217" s="70" t="s">
        <v>1952</v>
      </c>
      <c r="D217" s="70" t="s">
        <v>140</v>
      </c>
      <c r="E217" s="78">
        <v>45257</v>
      </c>
      <c r="F217" s="72">
        <v>29719752.061341997</v>
      </c>
      <c r="G217" s="79">
        <v>2.8408470000000001</v>
      </c>
      <c r="H217" s="72">
        <v>844.29264761699994</v>
      </c>
      <c r="I217" s="73">
        <f t="shared" si="3"/>
        <v>8.7777129812140621E-4</v>
      </c>
      <c r="J217" s="73">
        <f>H217/'סכום נכסי הקרן'!$C$41</f>
        <v>7.0059555638226521E-6</v>
      </c>
    </row>
    <row r="218" spans="1:10">
      <c r="A218" s="69" t="s">
        <v>3096</v>
      </c>
      <c r="B218" s="54" t="s">
        <v>3097</v>
      </c>
      <c r="C218" s="70" t="s">
        <v>1952</v>
      </c>
      <c r="D218" s="70" t="s">
        <v>140</v>
      </c>
      <c r="E218" s="78">
        <v>45257</v>
      </c>
      <c r="F218" s="72">
        <v>34021686.887496002</v>
      </c>
      <c r="G218" s="79">
        <v>2.9062160000000001</v>
      </c>
      <c r="H218" s="72">
        <v>988.7436438389999</v>
      </c>
      <c r="I218" s="73">
        <f t="shared" si="3"/>
        <v>1.0279501950081571E-3</v>
      </c>
      <c r="J218" s="73">
        <f>H218/'סכום נכסי הקרן'!$C$41</f>
        <v>8.2046125265921913E-6</v>
      </c>
    </row>
    <row r="219" spans="1:10">
      <c r="A219" s="69" t="s">
        <v>3096</v>
      </c>
      <c r="B219" s="54" t="s">
        <v>3098</v>
      </c>
      <c r="C219" s="70" t="s">
        <v>1952</v>
      </c>
      <c r="D219" s="70" t="s">
        <v>140</v>
      </c>
      <c r="E219" s="78">
        <v>45257</v>
      </c>
      <c r="F219" s="72">
        <v>37198398.270495005</v>
      </c>
      <c r="G219" s="79">
        <v>2.9062160000000001</v>
      </c>
      <c r="H219" s="72">
        <v>1081.0657289189999</v>
      </c>
      <c r="I219" s="73">
        <f t="shared" si="3"/>
        <v>1.1239331183401009E-3</v>
      </c>
      <c r="J219" s="73">
        <f>H219/'סכום נכסי הקרן'!$C$41</f>
        <v>8.9707028478279935E-6</v>
      </c>
    </row>
    <row r="220" spans="1:10">
      <c r="A220" s="69" t="s">
        <v>3099</v>
      </c>
      <c r="B220" s="54" t="s">
        <v>3100</v>
      </c>
      <c r="C220" s="70" t="s">
        <v>1952</v>
      </c>
      <c r="D220" s="70" t="s">
        <v>140</v>
      </c>
      <c r="E220" s="78">
        <v>45257</v>
      </c>
      <c r="F220" s="72">
        <v>19442010.330239996</v>
      </c>
      <c r="G220" s="79">
        <v>2.9114420000000001</v>
      </c>
      <c r="H220" s="72">
        <v>566.04276168799993</v>
      </c>
      <c r="I220" s="73">
        <f t="shared" si="3"/>
        <v>5.8848799775938873E-4</v>
      </c>
      <c r="J220" s="73">
        <f>H220/'סכום נכסי הקרן'!$C$41</f>
        <v>4.6970330095880999E-6</v>
      </c>
    </row>
    <row r="221" spans="1:10">
      <c r="A221" s="69" t="s">
        <v>3099</v>
      </c>
      <c r="B221" s="54" t="s">
        <v>3101</v>
      </c>
      <c r="C221" s="70" t="s">
        <v>1952</v>
      </c>
      <c r="D221" s="70" t="s">
        <v>140</v>
      </c>
      <c r="E221" s="78">
        <v>45257</v>
      </c>
      <c r="F221" s="72">
        <v>14870680.884919995</v>
      </c>
      <c r="G221" s="79">
        <v>2.9114420000000001</v>
      </c>
      <c r="H221" s="72">
        <v>432.95117805799998</v>
      </c>
      <c r="I221" s="73">
        <f t="shared" si="3"/>
        <v>4.501189470970714E-4</v>
      </c>
      <c r="J221" s="73">
        <f>H221/'סכום נכסי הקרן'!$C$41</f>
        <v>3.5926366566619644E-6</v>
      </c>
    </row>
    <row r="222" spans="1:10">
      <c r="A222" s="69" t="s">
        <v>3102</v>
      </c>
      <c r="B222" s="54" t="s">
        <v>3103</v>
      </c>
      <c r="C222" s="70" t="s">
        <v>1952</v>
      </c>
      <c r="D222" s="70" t="s">
        <v>140</v>
      </c>
      <c r="E222" s="78">
        <v>45245</v>
      </c>
      <c r="F222" s="72">
        <v>59830079.594796017</v>
      </c>
      <c r="G222" s="79">
        <v>3.4153419999999999</v>
      </c>
      <c r="H222" s="72">
        <v>2043.4017580560001</v>
      </c>
      <c r="I222" s="73">
        <f t="shared" si="3"/>
        <v>2.1244285601857275E-3</v>
      </c>
      <c r="J222" s="73">
        <f>H222/'סכום נכסי הקרן'!$C$41</f>
        <v>1.6956184513016914E-5</v>
      </c>
    </row>
    <row r="223" spans="1:10">
      <c r="A223" s="69" t="s">
        <v>3104</v>
      </c>
      <c r="B223" s="54" t="s">
        <v>3105</v>
      </c>
      <c r="C223" s="70" t="s">
        <v>1952</v>
      </c>
      <c r="D223" s="70" t="s">
        <v>140</v>
      </c>
      <c r="E223" s="78">
        <v>45245</v>
      </c>
      <c r="F223" s="72">
        <v>74797603.988170013</v>
      </c>
      <c r="G223" s="79">
        <v>3.4282599999999999</v>
      </c>
      <c r="H223" s="72">
        <v>2564.2566922419996</v>
      </c>
      <c r="I223" s="73">
        <f t="shared" si="3"/>
        <v>2.6659369021140846E-3</v>
      </c>
      <c r="J223" s="73">
        <f>H223/'סכום נכסי הקרן'!$C$41</f>
        <v>2.1278248117863364E-5</v>
      </c>
    </row>
    <row r="224" spans="1:10">
      <c r="A224" s="69" t="s">
        <v>3104</v>
      </c>
      <c r="B224" s="54" t="s">
        <v>3106</v>
      </c>
      <c r="C224" s="70" t="s">
        <v>1952</v>
      </c>
      <c r="D224" s="70" t="s">
        <v>140</v>
      </c>
      <c r="E224" s="78">
        <v>45245</v>
      </c>
      <c r="F224" s="72">
        <v>22453585.082312994</v>
      </c>
      <c r="G224" s="79">
        <v>3.4282599999999999</v>
      </c>
      <c r="H224" s="72">
        <v>769.76738013699992</v>
      </c>
      <c r="I224" s="73">
        <f t="shared" si="3"/>
        <v>8.0029088778809298E-4</v>
      </c>
      <c r="J224" s="73">
        <f>H224/'סכום נכסי הקרן'!$C$41</f>
        <v>6.3875435548817313E-6</v>
      </c>
    </row>
    <row r="225" spans="1:10">
      <c r="A225" s="69" t="s">
        <v>3107</v>
      </c>
      <c r="B225" s="54" t="s">
        <v>3108</v>
      </c>
      <c r="C225" s="70" t="s">
        <v>1952</v>
      </c>
      <c r="D225" s="70" t="s">
        <v>140</v>
      </c>
      <c r="E225" s="78">
        <v>45246</v>
      </c>
      <c r="F225" s="72">
        <v>108460000</v>
      </c>
      <c r="G225" s="79">
        <v>3.4790049999999999</v>
      </c>
      <c r="H225" s="72">
        <v>3773.3292000000001</v>
      </c>
      <c r="I225" s="73">
        <f t="shared" si="3"/>
        <v>3.9229526390781727E-3</v>
      </c>
      <c r="J225" s="73">
        <f>H225/'סכום נכסי הקרן'!$C$41</f>
        <v>3.1311153517076051E-5</v>
      </c>
    </row>
    <row r="226" spans="1:10">
      <c r="A226" s="69" t="s">
        <v>3107</v>
      </c>
      <c r="B226" s="54" t="s">
        <v>3109</v>
      </c>
      <c r="C226" s="70" t="s">
        <v>1952</v>
      </c>
      <c r="D226" s="70" t="s">
        <v>140</v>
      </c>
      <c r="E226" s="78">
        <v>45246</v>
      </c>
      <c r="F226" s="72">
        <v>109326731.21061999</v>
      </c>
      <c r="G226" s="79">
        <v>3.4790049999999999</v>
      </c>
      <c r="H226" s="72">
        <v>3803.4828251669996</v>
      </c>
      <c r="I226" s="73">
        <f t="shared" si="3"/>
        <v>3.9543019428777597E-3</v>
      </c>
      <c r="J226" s="73">
        <f>H226/'סכום נכסי הקרן'!$C$41</f>
        <v>3.156136884064238E-5</v>
      </c>
    </row>
    <row r="227" spans="1:10">
      <c r="A227" s="69" t="s">
        <v>3110</v>
      </c>
      <c r="B227" s="54" t="s">
        <v>3111</v>
      </c>
      <c r="C227" s="70" t="s">
        <v>1952</v>
      </c>
      <c r="D227" s="70" t="s">
        <v>140</v>
      </c>
      <c r="E227" s="78">
        <v>45245</v>
      </c>
      <c r="F227" s="72">
        <v>29957458.854820002</v>
      </c>
      <c r="G227" s="79">
        <v>3.5521029999999998</v>
      </c>
      <c r="H227" s="72">
        <v>1064.1199364489999</v>
      </c>
      <c r="I227" s="73">
        <f t="shared" si="3"/>
        <v>1.1063153760844139E-3</v>
      </c>
      <c r="J227" s="73">
        <f>H227/'סכום נכסי הקרן'!$C$41</f>
        <v>8.8300863573567448E-6</v>
      </c>
    </row>
    <row r="228" spans="1:10">
      <c r="A228" s="69" t="s">
        <v>3112</v>
      </c>
      <c r="B228" s="54" t="s">
        <v>3113</v>
      </c>
      <c r="C228" s="70" t="s">
        <v>1952</v>
      </c>
      <c r="D228" s="70" t="s">
        <v>140</v>
      </c>
      <c r="E228" s="78">
        <v>45246</v>
      </c>
      <c r="F228" s="72">
        <v>44937388.821590997</v>
      </c>
      <c r="G228" s="79">
        <v>3.5589430000000002</v>
      </c>
      <c r="H228" s="72">
        <v>1599.2961086759997</v>
      </c>
      <c r="I228" s="73">
        <f t="shared" si="3"/>
        <v>1.6627128346495621E-3</v>
      </c>
      <c r="J228" s="73">
        <f>H228/'סכום נכסי הקרן'!$C$41</f>
        <v>1.3270987852853275E-5</v>
      </c>
    </row>
    <row r="229" spans="1:10">
      <c r="A229" s="69" t="s">
        <v>3112</v>
      </c>
      <c r="B229" s="54" t="s">
        <v>3114</v>
      </c>
      <c r="C229" s="70" t="s">
        <v>1952</v>
      </c>
      <c r="D229" s="70" t="s">
        <v>140</v>
      </c>
      <c r="E229" s="78">
        <v>45246</v>
      </c>
      <c r="F229" s="72">
        <v>1122930</v>
      </c>
      <c r="G229" s="79">
        <v>3.5589430000000002</v>
      </c>
      <c r="H229" s="72">
        <v>39.964440000000003</v>
      </c>
      <c r="I229" s="73">
        <f t="shared" si="3"/>
        <v>4.1549145875552358E-5</v>
      </c>
      <c r="J229" s="73">
        <f>H229/'סכום נכסי הקרן'!$C$41</f>
        <v>3.3162564137366406E-7</v>
      </c>
    </row>
    <row r="230" spans="1:10">
      <c r="A230" s="69" t="s">
        <v>3112</v>
      </c>
      <c r="B230" s="54" t="s">
        <v>3115</v>
      </c>
      <c r="C230" s="70" t="s">
        <v>1952</v>
      </c>
      <c r="D230" s="70" t="s">
        <v>140</v>
      </c>
      <c r="E230" s="78">
        <v>45246</v>
      </c>
      <c r="F230" s="72">
        <v>37431000</v>
      </c>
      <c r="G230" s="79">
        <v>3.5589430000000002</v>
      </c>
      <c r="H230" s="72">
        <v>1332.1479999999999</v>
      </c>
      <c r="I230" s="73">
        <f t="shared" si="3"/>
        <v>1.3849715291850784E-3</v>
      </c>
      <c r="J230" s="73">
        <f>H230/'סכום נכסי הקרן'!$C$41</f>
        <v>1.1054188045788801E-5</v>
      </c>
    </row>
    <row r="231" spans="1:10">
      <c r="A231" s="69" t="s">
        <v>3112</v>
      </c>
      <c r="B231" s="54" t="s">
        <v>3116</v>
      </c>
      <c r="C231" s="70" t="s">
        <v>1952</v>
      </c>
      <c r="D231" s="70" t="s">
        <v>140</v>
      </c>
      <c r="E231" s="78">
        <v>45246</v>
      </c>
      <c r="F231" s="72">
        <v>4491720</v>
      </c>
      <c r="G231" s="79">
        <v>3.5589430000000002</v>
      </c>
      <c r="H231" s="72">
        <v>159.85776000000001</v>
      </c>
      <c r="I231" s="73">
        <f t="shared" si="3"/>
        <v>1.6619658350220943E-4</v>
      </c>
      <c r="J231" s="73">
        <f>H231/'סכום נכסי הקרן'!$C$41</f>
        <v>1.3265025654946562E-6</v>
      </c>
    </row>
    <row r="232" spans="1:10">
      <c r="A232" s="69" t="s">
        <v>3117</v>
      </c>
      <c r="B232" s="54" t="s">
        <v>3118</v>
      </c>
      <c r="C232" s="70" t="s">
        <v>1952</v>
      </c>
      <c r="D232" s="70" t="s">
        <v>140</v>
      </c>
      <c r="E232" s="78">
        <v>45245</v>
      </c>
      <c r="F232" s="72">
        <v>25470643.082976006</v>
      </c>
      <c r="G232" s="79">
        <v>3.5778639999999999</v>
      </c>
      <c r="H232" s="72">
        <v>911.30500196300011</v>
      </c>
      <c r="I232" s="73">
        <f t="shared" si="3"/>
        <v>9.4744088654016465E-4</v>
      </c>
      <c r="J232" s="73">
        <f>H232/'סכום נכסי הקרן'!$C$41</f>
        <v>7.5620252845531697E-6</v>
      </c>
    </row>
    <row r="233" spans="1:10">
      <c r="A233" s="69" t="s">
        <v>3117</v>
      </c>
      <c r="B233" s="54" t="s">
        <v>3119</v>
      </c>
      <c r="C233" s="70" t="s">
        <v>1952</v>
      </c>
      <c r="D233" s="70" t="s">
        <v>140</v>
      </c>
      <c r="E233" s="78">
        <v>45245</v>
      </c>
      <c r="F233" s="72">
        <v>2620800</v>
      </c>
      <c r="G233" s="79">
        <v>3.5778639999999999</v>
      </c>
      <c r="H233" s="72">
        <v>93.768659999999997</v>
      </c>
      <c r="I233" s="73">
        <f t="shared" si="3"/>
        <v>9.7486859140152366E-5</v>
      </c>
      <c r="J233" s="73">
        <f>H233/'סכום נכסי הקרן'!$C$41</f>
        <v>7.7809402592026905E-7</v>
      </c>
    </row>
    <row r="234" spans="1:10">
      <c r="A234" s="69" t="s">
        <v>3120</v>
      </c>
      <c r="B234" s="54" t="s">
        <v>3121</v>
      </c>
      <c r="C234" s="70" t="s">
        <v>1952</v>
      </c>
      <c r="D234" s="70" t="s">
        <v>140</v>
      </c>
      <c r="E234" s="78">
        <v>45246</v>
      </c>
      <c r="F234" s="72">
        <v>74964000</v>
      </c>
      <c r="G234" s="79">
        <v>3.6901660000000001</v>
      </c>
      <c r="H234" s="72">
        <v>2766.2959999999998</v>
      </c>
      <c r="I234" s="73">
        <f t="shared" si="3"/>
        <v>2.875987653998329E-3</v>
      </c>
      <c r="J234" s="73">
        <f>H234/'סכום נכסי הקרן'!$C$41</f>
        <v>2.2954773924754141E-5</v>
      </c>
    </row>
    <row r="235" spans="1:10">
      <c r="A235" s="69" t="s">
        <v>3122</v>
      </c>
      <c r="B235" s="54" t="s">
        <v>3123</v>
      </c>
      <c r="C235" s="70" t="s">
        <v>1952</v>
      </c>
      <c r="D235" s="70" t="s">
        <v>140</v>
      </c>
      <c r="E235" s="78">
        <v>45246</v>
      </c>
      <c r="F235" s="72">
        <v>15061600</v>
      </c>
      <c r="G235" s="79">
        <v>3.7619729999999998</v>
      </c>
      <c r="H235" s="72">
        <v>566.61332999999991</v>
      </c>
      <c r="I235" s="73">
        <f t="shared" si="3"/>
        <v>5.8908119075864649E-4</v>
      </c>
      <c r="J235" s="73">
        <f>H235/'סכום נכסי הקרן'!$C$41</f>
        <v>4.7017675956955114E-6</v>
      </c>
    </row>
    <row r="236" spans="1:10">
      <c r="A236" s="69" t="s">
        <v>3124</v>
      </c>
      <c r="B236" s="54" t="s">
        <v>3125</v>
      </c>
      <c r="C236" s="70" t="s">
        <v>1952</v>
      </c>
      <c r="D236" s="70" t="s">
        <v>140</v>
      </c>
      <c r="E236" s="78">
        <v>45239</v>
      </c>
      <c r="F236" s="72">
        <v>60705927.959599994</v>
      </c>
      <c r="G236" s="79">
        <v>4.6587509999999996</v>
      </c>
      <c r="H236" s="72">
        <v>2828.1380915479995</v>
      </c>
      <c r="I236" s="73">
        <f t="shared" si="3"/>
        <v>2.9402819637140937E-3</v>
      </c>
      <c r="J236" s="73">
        <f>H236/'סכום נכסי הקרן'!$C$41</f>
        <v>2.3467940711865238E-5</v>
      </c>
    </row>
    <row r="237" spans="1:10">
      <c r="A237" s="69" t="s">
        <v>3126</v>
      </c>
      <c r="B237" s="54" t="s">
        <v>3127</v>
      </c>
      <c r="C237" s="70" t="s">
        <v>1952</v>
      </c>
      <c r="D237" s="70" t="s">
        <v>140</v>
      </c>
      <c r="E237" s="78">
        <v>45239</v>
      </c>
      <c r="F237" s="72">
        <v>29757890.784528002</v>
      </c>
      <c r="G237" s="79">
        <v>4.7040100000000002</v>
      </c>
      <c r="H237" s="72">
        <v>1399.8142824469996</v>
      </c>
      <c r="I237" s="73">
        <f t="shared" si="3"/>
        <v>1.455320975849331E-3</v>
      </c>
      <c r="J237" s="73">
        <f>H237/'סכום נכסי הקרן'!$C$41</f>
        <v>1.1615684073654018E-5</v>
      </c>
    </row>
    <row r="238" spans="1:10">
      <c r="A238" s="69" t="s">
        <v>3128</v>
      </c>
      <c r="B238" s="54" t="s">
        <v>3129</v>
      </c>
      <c r="C238" s="70" t="s">
        <v>1952</v>
      </c>
      <c r="D238" s="70" t="s">
        <v>140</v>
      </c>
      <c r="E238" s="78">
        <v>45239</v>
      </c>
      <c r="F238" s="72">
        <v>42666475.280567996</v>
      </c>
      <c r="G238" s="79">
        <v>4.734159</v>
      </c>
      <c r="H238" s="72">
        <v>2019.8989606610003</v>
      </c>
      <c r="I238" s="73">
        <f t="shared" si="3"/>
        <v>2.0999938087554958E-3</v>
      </c>
      <c r="J238" s="73">
        <f>H238/'סכום נכסי הקרן'!$C$41</f>
        <v>1.6761157877833434E-5</v>
      </c>
    </row>
    <row r="239" spans="1:10">
      <c r="A239" s="69" t="s">
        <v>3130</v>
      </c>
      <c r="B239" s="54" t="s">
        <v>3131</v>
      </c>
      <c r="C239" s="70" t="s">
        <v>1952</v>
      </c>
      <c r="D239" s="70" t="s">
        <v>140</v>
      </c>
      <c r="E239" s="78">
        <v>45201</v>
      </c>
      <c r="F239" s="72">
        <v>75954123.572600007</v>
      </c>
      <c r="G239" s="79">
        <v>4.665108</v>
      </c>
      <c r="H239" s="72">
        <v>3543.3419015190002</v>
      </c>
      <c r="I239" s="73">
        <f t="shared" si="3"/>
        <v>3.6838456776366693E-3</v>
      </c>
      <c r="J239" s="73">
        <f>H239/'סכום נכסי הקרן'!$C$41</f>
        <v>2.9402714780875619E-5</v>
      </c>
    </row>
    <row r="240" spans="1:10">
      <c r="A240" s="69" t="s">
        <v>3132</v>
      </c>
      <c r="B240" s="54" t="s">
        <v>3133</v>
      </c>
      <c r="C240" s="70" t="s">
        <v>1952</v>
      </c>
      <c r="D240" s="70" t="s">
        <v>140</v>
      </c>
      <c r="E240" s="78">
        <v>45244</v>
      </c>
      <c r="F240" s="72">
        <v>34847553.768720001</v>
      </c>
      <c r="G240" s="79">
        <v>5.1443950000000003</v>
      </c>
      <c r="H240" s="72">
        <v>1792.6957510480001</v>
      </c>
      <c r="I240" s="73">
        <f t="shared" si="3"/>
        <v>1.8637813333747765E-3</v>
      </c>
      <c r="J240" s="73">
        <f>H240/'סכום נכסי הקרן'!$C$41</f>
        <v>1.48758215610962E-5</v>
      </c>
    </row>
    <row r="241" spans="1:10">
      <c r="A241" s="69" t="s">
        <v>3132</v>
      </c>
      <c r="B241" s="54" t="s">
        <v>3134</v>
      </c>
      <c r="C241" s="70" t="s">
        <v>1952</v>
      </c>
      <c r="D241" s="70" t="s">
        <v>140</v>
      </c>
      <c r="E241" s="78">
        <v>45244</v>
      </c>
      <c r="F241" s="72">
        <v>22836000</v>
      </c>
      <c r="G241" s="79">
        <v>5.1443950000000003</v>
      </c>
      <c r="H241" s="72">
        <v>1174.7739999999999</v>
      </c>
      <c r="I241" s="73">
        <f t="shared" si="3"/>
        <v>1.2213571939655888E-3</v>
      </c>
      <c r="J241" s="73">
        <f>H241/'סכום נכסי הקרן'!$C$41</f>
        <v>9.7482957654130718E-6</v>
      </c>
    </row>
    <row r="242" spans="1:10">
      <c r="A242" s="69" t="s">
        <v>3132</v>
      </c>
      <c r="B242" s="54" t="s">
        <v>3135</v>
      </c>
      <c r="C242" s="70" t="s">
        <v>1952</v>
      </c>
      <c r="D242" s="70" t="s">
        <v>140</v>
      </c>
      <c r="E242" s="78">
        <v>45244</v>
      </c>
      <c r="F242" s="72">
        <v>121846741.54575996</v>
      </c>
      <c r="G242" s="79">
        <v>5.1443950000000003</v>
      </c>
      <c r="H242" s="72">
        <v>6268.2774652480011</v>
      </c>
      <c r="I242" s="73">
        <f t="shared" si="3"/>
        <v>6.5168328341902639E-3</v>
      </c>
      <c r="J242" s="73">
        <f>H242/'סכום נכסי הקרן'!$C$41</f>
        <v>5.2014279062110057E-5</v>
      </c>
    </row>
    <row r="243" spans="1:10">
      <c r="A243" s="69" t="s">
        <v>3136</v>
      </c>
      <c r="B243" s="54" t="s">
        <v>3137</v>
      </c>
      <c r="C243" s="70" t="s">
        <v>1952</v>
      </c>
      <c r="D243" s="70" t="s">
        <v>140</v>
      </c>
      <c r="E243" s="78">
        <v>45244</v>
      </c>
      <c r="F243" s="72">
        <v>21345589.838579997</v>
      </c>
      <c r="G243" s="79">
        <v>5.2439809999999998</v>
      </c>
      <c r="H243" s="72">
        <v>1119.3586252910002</v>
      </c>
      <c r="I243" s="73">
        <f t="shared" si="3"/>
        <v>1.1637444390381428E-3</v>
      </c>
      <c r="J243" s="73">
        <f>H243/'סכום נכסי הקרן'!$C$41</f>
        <v>9.2884579901350013E-6</v>
      </c>
    </row>
    <row r="244" spans="1:10">
      <c r="A244" s="69" t="s">
        <v>3138</v>
      </c>
      <c r="B244" s="54" t="s">
        <v>3139</v>
      </c>
      <c r="C244" s="70" t="s">
        <v>1952</v>
      </c>
      <c r="D244" s="70" t="s">
        <v>140</v>
      </c>
      <c r="E244" s="78">
        <v>45244</v>
      </c>
      <c r="F244" s="72">
        <v>93345000</v>
      </c>
      <c r="G244" s="79">
        <v>5.2439809999999998</v>
      </c>
      <c r="H244" s="72">
        <v>4894.9938400000001</v>
      </c>
      <c r="I244" s="73">
        <f t="shared" si="3"/>
        <v>5.0890945329920851E-3</v>
      </c>
      <c r="J244" s="73">
        <f>H244/'סכום נכסי הקרן'!$C$41</f>
        <v>4.0618746858710764E-5</v>
      </c>
    </row>
    <row r="245" spans="1:10">
      <c r="A245" s="69" t="s">
        <v>3138</v>
      </c>
      <c r="B245" s="54" t="s">
        <v>3140</v>
      </c>
      <c r="C245" s="70" t="s">
        <v>1952</v>
      </c>
      <c r="D245" s="70" t="s">
        <v>140</v>
      </c>
      <c r="E245" s="78">
        <v>45244</v>
      </c>
      <c r="F245" s="72">
        <v>68654560.347450003</v>
      </c>
      <c r="G245" s="79">
        <v>5.2439809999999998</v>
      </c>
      <c r="H245" s="72">
        <v>3600.2319342740002</v>
      </c>
      <c r="I245" s="73">
        <f t="shared" si="3"/>
        <v>3.7429915650756635E-3</v>
      </c>
      <c r="J245" s="73">
        <f>H245/'סכום נכסי הקרן'!$C$41</f>
        <v>2.9874789295122424E-5</v>
      </c>
    </row>
    <row r="246" spans="1:10">
      <c r="A246" s="69" t="s">
        <v>3141</v>
      </c>
      <c r="B246" s="54" t="s">
        <v>3142</v>
      </c>
      <c r="C246" s="70" t="s">
        <v>1952</v>
      </c>
      <c r="D246" s="70" t="s">
        <v>140</v>
      </c>
      <c r="E246" s="78">
        <v>45244</v>
      </c>
      <c r="F246" s="72">
        <v>34884177.577200003</v>
      </c>
      <c r="G246" s="79">
        <v>5.2439809999999998</v>
      </c>
      <c r="H246" s="72">
        <v>1829.3195595279997</v>
      </c>
      <c r="I246" s="73">
        <f t="shared" si="3"/>
        <v>1.9018573820083564E-3</v>
      </c>
      <c r="J246" s="73">
        <f>H246/'סכום נכסי הקרן'!$C$41</f>
        <v>1.5179726582078005E-5</v>
      </c>
    </row>
    <row r="247" spans="1:10">
      <c r="A247" s="69" t="s">
        <v>3143</v>
      </c>
      <c r="B247" s="54" t="s">
        <v>3144</v>
      </c>
      <c r="C247" s="70" t="s">
        <v>1952</v>
      </c>
      <c r="D247" s="70" t="s">
        <v>140</v>
      </c>
      <c r="E247" s="78">
        <v>45238</v>
      </c>
      <c r="F247" s="72">
        <v>91591548.929411978</v>
      </c>
      <c r="G247" s="79">
        <v>5.2778799999999997</v>
      </c>
      <c r="H247" s="72">
        <v>4834.0917910020016</v>
      </c>
      <c r="I247" s="73">
        <f t="shared" si="3"/>
        <v>5.0257775412379689E-3</v>
      </c>
      <c r="J247" s="73">
        <f>H247/'סכום נכסי הקרן'!$C$41</f>
        <v>4.0113380561574319E-5</v>
      </c>
    </row>
    <row r="248" spans="1:10">
      <c r="A248" s="69" t="s">
        <v>3145</v>
      </c>
      <c r="B248" s="54" t="s">
        <v>3146</v>
      </c>
      <c r="C248" s="70" t="s">
        <v>1952</v>
      </c>
      <c r="D248" s="70" t="s">
        <v>140</v>
      </c>
      <c r="E248" s="78">
        <v>45238</v>
      </c>
      <c r="F248" s="72">
        <v>76346299.763859987</v>
      </c>
      <c r="G248" s="79">
        <v>5.3027049999999996</v>
      </c>
      <c r="H248" s="72">
        <v>4048.4188151899993</v>
      </c>
      <c r="I248" s="73">
        <f t="shared" si="3"/>
        <v>4.2089503548069264E-3</v>
      </c>
      <c r="J248" s="73">
        <f>H248/'סכום נכסי הקרן'!$C$41</f>
        <v>3.3593852087920975E-5</v>
      </c>
    </row>
    <row r="249" spans="1:10">
      <c r="A249" s="69" t="s">
        <v>3147</v>
      </c>
      <c r="B249" s="54" t="s">
        <v>3148</v>
      </c>
      <c r="C249" s="70" t="s">
        <v>1952</v>
      </c>
      <c r="D249" s="70" t="s">
        <v>140</v>
      </c>
      <c r="E249" s="78">
        <v>45243</v>
      </c>
      <c r="F249" s="72">
        <v>15280595.058960002</v>
      </c>
      <c r="G249" s="79">
        <v>5.3887869999999998</v>
      </c>
      <c r="H249" s="72">
        <v>823.43867232799994</v>
      </c>
      <c r="I249" s="73">
        <f t="shared" si="3"/>
        <v>8.5609040227079946E-4</v>
      </c>
      <c r="J249" s="73">
        <f>H249/'סכום נכסי הקרן'!$C$41</f>
        <v>6.8329089020802341E-6</v>
      </c>
    </row>
    <row r="250" spans="1:10">
      <c r="A250" s="69" t="s">
        <v>3147</v>
      </c>
      <c r="B250" s="54" t="s">
        <v>3149</v>
      </c>
      <c r="C250" s="70" t="s">
        <v>1952</v>
      </c>
      <c r="D250" s="70" t="s">
        <v>140</v>
      </c>
      <c r="E250" s="78">
        <v>45243</v>
      </c>
      <c r="F250" s="72">
        <v>91625164.031519964</v>
      </c>
      <c r="G250" s="79">
        <v>5.3887869999999998</v>
      </c>
      <c r="H250" s="72">
        <v>4937.4846418510015</v>
      </c>
      <c r="I250" s="73">
        <f t="shared" si="3"/>
        <v>5.133270218288224E-3</v>
      </c>
      <c r="J250" s="73">
        <f>H250/'סכום נכסי הקרן'!$C$41</f>
        <v>4.0971336296128617E-5</v>
      </c>
    </row>
    <row r="251" spans="1:10">
      <c r="A251" s="69" t="s">
        <v>3150</v>
      </c>
      <c r="B251" s="54" t="s">
        <v>3151</v>
      </c>
      <c r="C251" s="70" t="s">
        <v>1952</v>
      </c>
      <c r="D251" s="70" t="s">
        <v>140</v>
      </c>
      <c r="E251" s="78">
        <v>45244</v>
      </c>
      <c r="F251" s="72">
        <v>1526480</v>
      </c>
      <c r="G251" s="79">
        <v>5.0430619999999999</v>
      </c>
      <c r="H251" s="72">
        <v>76.98133</v>
      </c>
      <c r="I251" s="73">
        <f t="shared" si="3"/>
        <v>8.0033862850675117E-5</v>
      </c>
      <c r="J251" s="73">
        <f>H251/'סכום נכסי הקרן'!$C$41</f>
        <v>6.3879245987301927E-7</v>
      </c>
    </row>
    <row r="252" spans="1:10">
      <c r="A252" s="69" t="s">
        <v>3152</v>
      </c>
      <c r="B252" s="54" t="s">
        <v>3153</v>
      </c>
      <c r="C252" s="70" t="s">
        <v>1952</v>
      </c>
      <c r="D252" s="70" t="s">
        <v>140</v>
      </c>
      <c r="E252" s="78">
        <v>45238</v>
      </c>
      <c r="F252" s="72">
        <v>76364307.854274973</v>
      </c>
      <c r="G252" s="79">
        <v>5.3250359999999999</v>
      </c>
      <c r="H252" s="72">
        <v>4066.4269056050007</v>
      </c>
      <c r="I252" s="73">
        <f t="shared" si="3"/>
        <v>4.2276725182000081E-3</v>
      </c>
      <c r="J252" s="73">
        <f>H252/'סכום נכסי הקרן'!$C$41</f>
        <v>3.3743283545831805E-5</v>
      </c>
    </row>
    <row r="253" spans="1:10">
      <c r="A253" s="69" t="s">
        <v>3154</v>
      </c>
      <c r="B253" s="54" t="s">
        <v>3155</v>
      </c>
      <c r="C253" s="70" t="s">
        <v>1952</v>
      </c>
      <c r="D253" s="70" t="s">
        <v>140</v>
      </c>
      <c r="E253" s="78">
        <v>45243</v>
      </c>
      <c r="F253" s="72">
        <v>49663469.018705003</v>
      </c>
      <c r="G253" s="79">
        <v>5.4631080000000001</v>
      </c>
      <c r="H253" s="72">
        <v>2713.1690214269997</v>
      </c>
      <c r="I253" s="73">
        <f t="shared" si="3"/>
        <v>2.8207540367461686E-3</v>
      </c>
      <c r="J253" s="73">
        <f>H253/'סכום נכסי הקרן'!$C$41</f>
        <v>2.251392530174038E-5</v>
      </c>
    </row>
    <row r="254" spans="1:10">
      <c r="A254" s="69" t="s">
        <v>3156</v>
      </c>
      <c r="B254" s="54" t="s">
        <v>3157</v>
      </c>
      <c r="C254" s="70" t="s">
        <v>1952</v>
      </c>
      <c r="D254" s="70" t="s">
        <v>140</v>
      </c>
      <c r="E254" s="78">
        <v>45243</v>
      </c>
      <c r="F254" s="72">
        <v>42848050.153664015</v>
      </c>
      <c r="G254" s="79">
        <v>5.5867180000000003</v>
      </c>
      <c r="H254" s="72">
        <v>2393.7997718170009</v>
      </c>
      <c r="I254" s="73">
        <f t="shared" si="3"/>
        <v>2.4887208707563154E-3</v>
      </c>
      <c r="J254" s="73">
        <f>H254/'סכום נכסי הקרן'!$C$41</f>
        <v>1.9863793528670578E-5</v>
      </c>
    </row>
    <row r="255" spans="1:10">
      <c r="A255" s="69" t="s">
        <v>3156</v>
      </c>
      <c r="B255" s="54" t="s">
        <v>3158</v>
      </c>
      <c r="C255" s="70" t="s">
        <v>1952</v>
      </c>
      <c r="D255" s="70" t="s">
        <v>140</v>
      </c>
      <c r="E255" s="78">
        <v>45243</v>
      </c>
      <c r="F255" s="72">
        <v>40014126.750720009</v>
      </c>
      <c r="G255" s="79">
        <v>5.5867180000000003</v>
      </c>
      <c r="H255" s="72">
        <v>2235.4764602320001</v>
      </c>
      <c r="I255" s="73">
        <f t="shared" si="3"/>
        <v>2.3241195809960754E-3</v>
      </c>
      <c r="J255" s="73">
        <f>H255/'סכום נכסי הקרן'!$C$41</f>
        <v>1.855002384370118E-5</v>
      </c>
    </row>
    <row r="256" spans="1:10">
      <c r="A256" s="69" t="s">
        <v>3159</v>
      </c>
      <c r="B256" s="54" t="s">
        <v>3160</v>
      </c>
      <c r="C256" s="70" t="s">
        <v>1952</v>
      </c>
      <c r="D256" s="70" t="s">
        <v>140</v>
      </c>
      <c r="E256" s="78">
        <v>45243</v>
      </c>
      <c r="F256" s="72">
        <v>53630094.154805005</v>
      </c>
      <c r="G256" s="79">
        <v>5.7100049999999998</v>
      </c>
      <c r="H256" s="72">
        <v>3062.2811774989991</v>
      </c>
      <c r="I256" s="73">
        <f t="shared" si="3"/>
        <v>3.1837095016435651E-3</v>
      </c>
      <c r="J256" s="73">
        <f>H256/'סכום נכסי הקרן'!$C$41</f>
        <v>2.5410864247180862E-5</v>
      </c>
    </row>
    <row r="257" spans="1:10">
      <c r="A257" s="69" t="s">
        <v>3161</v>
      </c>
      <c r="B257" s="54" t="s">
        <v>3162</v>
      </c>
      <c r="C257" s="70" t="s">
        <v>1952</v>
      </c>
      <c r="D257" s="70" t="s">
        <v>140</v>
      </c>
      <c r="E257" s="78">
        <v>45237</v>
      </c>
      <c r="F257" s="72">
        <v>92332274.860979989</v>
      </c>
      <c r="G257" s="79">
        <v>5.8540850000000004</v>
      </c>
      <c r="H257" s="72">
        <v>5405.2101759460002</v>
      </c>
      <c r="I257" s="73">
        <f t="shared" si="3"/>
        <v>5.6195424254262133E-3</v>
      </c>
      <c r="J257" s="73">
        <f>H257/'סכום נכסי הקרן'!$C$41</f>
        <v>4.4852531184161418E-5</v>
      </c>
    </row>
    <row r="258" spans="1:10">
      <c r="A258" s="69" t="s">
        <v>3163</v>
      </c>
      <c r="B258" s="54" t="s">
        <v>3164</v>
      </c>
      <c r="C258" s="70" t="s">
        <v>1952</v>
      </c>
      <c r="D258" s="70" t="s">
        <v>140</v>
      </c>
      <c r="E258" s="78">
        <v>45237</v>
      </c>
      <c r="F258" s="72">
        <v>30757818.428819999</v>
      </c>
      <c r="G258" s="79">
        <v>5.8540850000000004</v>
      </c>
      <c r="H258" s="72">
        <v>1800.5889426179997</v>
      </c>
      <c r="I258" s="73">
        <f t="shared" si="3"/>
        <v>1.8719875128674851E-3</v>
      </c>
      <c r="J258" s="73">
        <f>H258/'סכום נכסי הקרן'!$C$41</f>
        <v>1.4941319406603014E-5</v>
      </c>
    </row>
    <row r="259" spans="1:10">
      <c r="A259" s="69" t="s">
        <v>3165</v>
      </c>
      <c r="B259" s="54" t="s">
        <v>3166</v>
      </c>
      <c r="C259" s="70" t="s">
        <v>1952</v>
      </c>
      <c r="D259" s="70" t="s">
        <v>140</v>
      </c>
      <c r="E259" s="78">
        <v>45237</v>
      </c>
      <c r="F259" s="72">
        <v>70798207.196891993</v>
      </c>
      <c r="G259" s="79">
        <v>5.9275219999999997</v>
      </c>
      <c r="H259" s="72">
        <v>4196.5793786249997</v>
      </c>
      <c r="I259" s="73">
        <f t="shared" si="3"/>
        <v>4.3629859139981686E-3</v>
      </c>
      <c r="J259" s="73">
        <f>H259/'סכום נכסי הקרן'!$C$41</f>
        <v>3.4823291106093517E-5</v>
      </c>
    </row>
    <row r="260" spans="1:10">
      <c r="A260" s="69" t="s">
        <v>3165</v>
      </c>
      <c r="B260" s="54" t="s">
        <v>3167</v>
      </c>
      <c r="C260" s="70" t="s">
        <v>1952</v>
      </c>
      <c r="D260" s="70" t="s">
        <v>140</v>
      </c>
      <c r="E260" s="78">
        <v>45237</v>
      </c>
      <c r="F260" s="72">
        <v>57690000</v>
      </c>
      <c r="G260" s="79">
        <v>5.9275219999999997</v>
      </c>
      <c r="H260" s="72">
        <v>3419.5875000000001</v>
      </c>
      <c r="I260" s="73">
        <f t="shared" si="3"/>
        <v>3.5551840554181517E-3</v>
      </c>
      <c r="J260" s="73">
        <f>H260/'סכום נכסי הקרן'!$C$41</f>
        <v>2.8375798532917377E-5</v>
      </c>
    </row>
    <row r="261" spans="1:10">
      <c r="A261" s="69" t="s">
        <v>3168</v>
      </c>
      <c r="B261" s="54" t="s">
        <v>3169</v>
      </c>
      <c r="C261" s="70" t="s">
        <v>1952</v>
      </c>
      <c r="D261" s="70" t="s">
        <v>140</v>
      </c>
      <c r="E261" s="78">
        <v>45237</v>
      </c>
      <c r="F261" s="72">
        <v>19250000</v>
      </c>
      <c r="G261" s="79">
        <v>5.8767100000000001</v>
      </c>
      <c r="H261" s="72">
        <v>1131.26666</v>
      </c>
      <c r="I261" s="73">
        <f t="shared" si="3"/>
        <v>1.176124661836595E-3</v>
      </c>
      <c r="J261" s="73">
        <f>H261/'סכום נכסי הקרן'!$C$41</f>
        <v>9.3872710761652803E-6</v>
      </c>
    </row>
    <row r="262" spans="1:10">
      <c r="A262" s="69" t="s">
        <v>3170</v>
      </c>
      <c r="B262" s="54" t="s">
        <v>3171</v>
      </c>
      <c r="C262" s="70" t="s">
        <v>1952</v>
      </c>
      <c r="D262" s="70" t="s">
        <v>140</v>
      </c>
      <c r="E262" s="78">
        <v>45236</v>
      </c>
      <c r="F262" s="72">
        <v>10019880</v>
      </c>
      <c r="G262" s="79">
        <v>5.969519</v>
      </c>
      <c r="H262" s="72">
        <v>598.13867000000005</v>
      </c>
      <c r="I262" s="73">
        <f t="shared" si="3"/>
        <v>6.2185660186002542E-4</v>
      </c>
      <c r="J262" s="73">
        <f>H262/'סכום נכסי הקרן'!$C$41</f>
        <v>4.9633654335989794E-6</v>
      </c>
    </row>
    <row r="263" spans="1:10">
      <c r="A263" s="69" t="s">
        <v>3172</v>
      </c>
      <c r="B263" s="54" t="s">
        <v>3173</v>
      </c>
      <c r="C263" s="70" t="s">
        <v>1952</v>
      </c>
      <c r="D263" s="70" t="s">
        <v>140</v>
      </c>
      <c r="E263" s="78">
        <v>45236</v>
      </c>
      <c r="F263" s="72">
        <v>50556551.620319992</v>
      </c>
      <c r="G263" s="79">
        <v>6.2561010000000001</v>
      </c>
      <c r="H263" s="72">
        <v>3162.8691557789994</v>
      </c>
      <c r="I263" s="73">
        <f t="shared" si="3"/>
        <v>3.2882860847980549E-3</v>
      </c>
      <c r="J263" s="73">
        <f>H263/'סכום נכסי הקרן'!$C$41</f>
        <v>2.6245545098747536E-5</v>
      </c>
    </row>
    <row r="264" spans="1:10">
      <c r="A264" s="69" t="s">
        <v>3172</v>
      </c>
      <c r="B264" s="54" t="s">
        <v>3174</v>
      </c>
      <c r="C264" s="70" t="s">
        <v>1952</v>
      </c>
      <c r="D264" s="70" t="s">
        <v>140</v>
      </c>
      <c r="E264" s="78">
        <v>45236</v>
      </c>
      <c r="F264" s="72">
        <v>30935498.254248004</v>
      </c>
      <c r="G264" s="79">
        <v>6.2561010000000001</v>
      </c>
      <c r="H264" s="72">
        <v>1935.3561528850003</v>
      </c>
      <c r="I264" s="73">
        <f t="shared" si="3"/>
        <v>2.0120986336194546E-3</v>
      </c>
      <c r="J264" s="73">
        <f>H264/'סכום נכסי הקרן'!$C$41</f>
        <v>1.6059620139477875E-5</v>
      </c>
    </row>
    <row r="265" spans="1:10">
      <c r="A265" s="69" t="s">
        <v>3172</v>
      </c>
      <c r="B265" s="54" t="s">
        <v>3175</v>
      </c>
      <c r="C265" s="70" t="s">
        <v>1952</v>
      </c>
      <c r="D265" s="70" t="s">
        <v>140</v>
      </c>
      <c r="E265" s="78">
        <v>45236</v>
      </c>
      <c r="F265" s="72">
        <v>8580744</v>
      </c>
      <c r="G265" s="79">
        <v>6.2561010000000001</v>
      </c>
      <c r="H265" s="72">
        <v>536.82005000000004</v>
      </c>
      <c r="I265" s="73">
        <f t="shared" si="3"/>
        <v>5.5810652085632405E-4</v>
      </c>
      <c r="J265" s="73">
        <f>H265/'סכום נכסי הקרן'!$C$41</f>
        <v>4.4545424228011807E-6</v>
      </c>
    </row>
    <row r="266" spans="1:10">
      <c r="A266" s="69" t="s">
        <v>3176</v>
      </c>
      <c r="B266" s="54" t="s">
        <v>3177</v>
      </c>
      <c r="C266" s="70" t="s">
        <v>1952</v>
      </c>
      <c r="D266" s="70" t="s">
        <v>140</v>
      </c>
      <c r="E266" s="78">
        <v>45236</v>
      </c>
      <c r="F266" s="72">
        <v>46404447.920732982</v>
      </c>
      <c r="G266" s="79">
        <v>6.258527</v>
      </c>
      <c r="H266" s="72">
        <v>2904.2347686879998</v>
      </c>
      <c r="I266" s="73">
        <f t="shared" ref="I266:I329" si="4">IFERROR(H266/$H$9,0)</f>
        <v>3.019396094654867E-3</v>
      </c>
      <c r="J266" s="73">
        <f>H266/'סכום נכסי הקרן'!$C$41</f>
        <v>2.4099392306406715E-5</v>
      </c>
    </row>
    <row r="267" spans="1:10">
      <c r="A267" s="69" t="s">
        <v>3178</v>
      </c>
      <c r="B267" s="54" t="s">
        <v>3179</v>
      </c>
      <c r="C267" s="70" t="s">
        <v>1952</v>
      </c>
      <c r="D267" s="70" t="s">
        <v>140</v>
      </c>
      <c r="E267" s="78">
        <v>45236</v>
      </c>
      <c r="F267" s="72">
        <v>1548081.2499459996</v>
      </c>
      <c r="G267" s="79">
        <v>6.2755000000000001</v>
      </c>
      <c r="H267" s="72">
        <v>97.149838838999997</v>
      </c>
      <c r="I267" s="73">
        <f t="shared" si="4"/>
        <v>1.0100211151984146E-4</v>
      </c>
      <c r="J267" s="73">
        <f>H267/'סכום נכסי הקרן'!$C$41</f>
        <v>8.0615110869391575E-7</v>
      </c>
    </row>
    <row r="268" spans="1:10">
      <c r="A268" s="69" t="s">
        <v>3178</v>
      </c>
      <c r="B268" s="54" t="s">
        <v>3180</v>
      </c>
      <c r="C268" s="70" t="s">
        <v>1952</v>
      </c>
      <c r="D268" s="70" t="s">
        <v>140</v>
      </c>
      <c r="E268" s="78">
        <v>45236</v>
      </c>
      <c r="F268" s="72">
        <v>176368836.44578803</v>
      </c>
      <c r="G268" s="79">
        <v>6.2755000000000001</v>
      </c>
      <c r="H268" s="72">
        <v>11068.026467217</v>
      </c>
      <c r="I268" s="73">
        <f t="shared" si="4"/>
        <v>1.1506905795273836E-2</v>
      </c>
      <c r="J268" s="73">
        <f>H268/'סכום נכסי הקרן'!$C$41</f>
        <v>9.1842682543068958E-5</v>
      </c>
    </row>
    <row r="269" spans="1:10">
      <c r="A269" s="69" t="s">
        <v>3181</v>
      </c>
      <c r="B269" s="54" t="s">
        <v>3182</v>
      </c>
      <c r="C269" s="70" t="s">
        <v>1952</v>
      </c>
      <c r="D269" s="70" t="s">
        <v>140</v>
      </c>
      <c r="E269" s="78">
        <v>45236</v>
      </c>
      <c r="F269" s="72">
        <v>23235033.752590999</v>
      </c>
      <c r="G269" s="79">
        <v>6.331226</v>
      </c>
      <c r="H269" s="72">
        <v>1471.0626020189998</v>
      </c>
      <c r="I269" s="73">
        <f t="shared" si="4"/>
        <v>1.5293944977924636E-3</v>
      </c>
      <c r="J269" s="73">
        <f>H269/'סכום נכסי הקרן'!$C$41</f>
        <v>1.2206903909960002E-5</v>
      </c>
    </row>
    <row r="270" spans="1:10">
      <c r="A270" s="69" t="s">
        <v>3181</v>
      </c>
      <c r="B270" s="54" t="s">
        <v>3183</v>
      </c>
      <c r="C270" s="70" t="s">
        <v>1952</v>
      </c>
      <c r="D270" s="70" t="s">
        <v>140</v>
      </c>
      <c r="E270" s="78">
        <v>45236</v>
      </c>
      <c r="F270" s="72">
        <v>5802450</v>
      </c>
      <c r="G270" s="79">
        <v>6.331226</v>
      </c>
      <c r="H270" s="72">
        <v>367.36624999999998</v>
      </c>
      <c r="I270" s="73">
        <f t="shared" si="4"/>
        <v>3.8193338655576395E-4</v>
      </c>
      <c r="J270" s="73">
        <f>H270/'סכום נכסי הקרן'!$C$41</f>
        <v>3.0484117449234321E-6</v>
      </c>
    </row>
    <row r="271" spans="1:10">
      <c r="A271" s="69" t="s">
        <v>3184</v>
      </c>
      <c r="B271" s="54" t="s">
        <v>2993</v>
      </c>
      <c r="C271" s="70" t="s">
        <v>1952</v>
      </c>
      <c r="D271" s="70" t="s">
        <v>140</v>
      </c>
      <c r="E271" s="78">
        <v>45210</v>
      </c>
      <c r="F271" s="72">
        <v>75240202.832591996</v>
      </c>
      <c r="G271" s="79">
        <v>7.5140630000000002</v>
      </c>
      <c r="H271" s="72">
        <v>5653.5959580090012</v>
      </c>
      <c r="I271" s="73">
        <f t="shared" si="4"/>
        <v>5.8777774236483523E-3</v>
      </c>
      <c r="J271" s="73">
        <f>H271/'סכום נכסי הקרן'!$C$41</f>
        <v>4.6913640867788704E-5</v>
      </c>
    </row>
    <row r="272" spans="1:10">
      <c r="A272" s="69" t="s">
        <v>3185</v>
      </c>
      <c r="B272" s="54" t="s">
        <v>3186</v>
      </c>
      <c r="C272" s="70" t="s">
        <v>1952</v>
      </c>
      <c r="D272" s="70" t="s">
        <v>140</v>
      </c>
      <c r="E272" s="78">
        <v>45210</v>
      </c>
      <c r="F272" s="72">
        <v>13720000</v>
      </c>
      <c r="G272" s="79">
        <v>7.5848430000000002</v>
      </c>
      <c r="H272" s="72">
        <v>1040.6404199999999</v>
      </c>
      <c r="I272" s="73">
        <f t="shared" si="4"/>
        <v>1.0819048287571669E-3</v>
      </c>
      <c r="J272" s="73">
        <f>H272/'סכום נכסי הקרן'!$C$41</f>
        <v>8.6352529078815856E-6</v>
      </c>
    </row>
    <row r="273" spans="1:10">
      <c r="A273" s="69" t="s">
        <v>3185</v>
      </c>
      <c r="B273" s="54" t="s">
        <v>3187</v>
      </c>
      <c r="C273" s="70" t="s">
        <v>1952</v>
      </c>
      <c r="D273" s="70" t="s">
        <v>140</v>
      </c>
      <c r="E273" s="78">
        <v>45210</v>
      </c>
      <c r="F273" s="72">
        <v>6664000</v>
      </c>
      <c r="G273" s="79">
        <v>7.5848430000000002</v>
      </c>
      <c r="H273" s="72">
        <v>505.45391999999998</v>
      </c>
      <c r="I273" s="73">
        <f t="shared" si="4"/>
        <v>5.2549663289288607E-4</v>
      </c>
      <c r="J273" s="73">
        <f>H273/'סכום נכסי הקרן'!$C$41</f>
        <v>4.1942657123390867E-6</v>
      </c>
    </row>
    <row r="274" spans="1:10">
      <c r="A274" s="69" t="s">
        <v>3188</v>
      </c>
      <c r="B274" s="54" t="s">
        <v>3038</v>
      </c>
      <c r="C274" s="70" t="s">
        <v>1952</v>
      </c>
      <c r="D274" s="70" t="s">
        <v>140</v>
      </c>
      <c r="E274" s="78">
        <v>45210</v>
      </c>
      <c r="F274" s="72">
        <v>73785549.306846991</v>
      </c>
      <c r="G274" s="79">
        <v>7.5961169999999996</v>
      </c>
      <c r="H274" s="72">
        <v>5604.8366001080012</v>
      </c>
      <c r="I274" s="73">
        <f t="shared" si="4"/>
        <v>5.8270846158865793E-3</v>
      </c>
      <c r="J274" s="73">
        <f>H274/'סכום נכסי הקרן'!$C$41</f>
        <v>4.6509034839607475E-5</v>
      </c>
    </row>
    <row r="275" spans="1:10">
      <c r="A275" s="69" t="s">
        <v>3189</v>
      </c>
      <c r="B275" s="54" t="s">
        <v>3190</v>
      </c>
      <c r="C275" s="70" t="s">
        <v>1952</v>
      </c>
      <c r="D275" s="70" t="s">
        <v>140</v>
      </c>
      <c r="E275" s="78">
        <v>45210</v>
      </c>
      <c r="F275" s="72">
        <v>149232244.909531</v>
      </c>
      <c r="G275" s="79">
        <v>7.6526129999999997</v>
      </c>
      <c r="H275" s="72">
        <v>11420.166035402002</v>
      </c>
      <c r="I275" s="73">
        <f t="shared" si="4"/>
        <v>1.1873008717948911E-2</v>
      </c>
      <c r="J275" s="73">
        <f>H275/'סכום נכסי הקרן'!$C$41</f>
        <v>9.4764743008632758E-5</v>
      </c>
    </row>
    <row r="276" spans="1:10">
      <c r="A276" s="69" t="s">
        <v>3191</v>
      </c>
      <c r="B276" s="54" t="s">
        <v>3192</v>
      </c>
      <c r="C276" s="70" t="s">
        <v>1952</v>
      </c>
      <c r="D276" s="70" t="s">
        <v>140</v>
      </c>
      <c r="E276" s="78">
        <v>45211</v>
      </c>
      <c r="F276" s="72">
        <v>94271152.783164009</v>
      </c>
      <c r="G276" s="79">
        <v>7.67143</v>
      </c>
      <c r="H276" s="72">
        <v>7231.9450719220004</v>
      </c>
      <c r="I276" s="73">
        <f t="shared" si="4"/>
        <v>7.518712654481563E-3</v>
      </c>
      <c r="J276" s="73">
        <f>H276/'סכום נכסי הקרן'!$C$41</f>
        <v>6.0010810181632533E-5</v>
      </c>
    </row>
    <row r="277" spans="1:10">
      <c r="A277" s="69" t="s">
        <v>3193</v>
      </c>
      <c r="B277" s="54" t="s">
        <v>3194</v>
      </c>
      <c r="C277" s="70" t="s">
        <v>1952</v>
      </c>
      <c r="D277" s="70" t="s">
        <v>140</v>
      </c>
      <c r="E277" s="78">
        <v>45211</v>
      </c>
      <c r="F277" s="72">
        <v>78685350.618875012</v>
      </c>
      <c r="G277" s="79">
        <v>7.8301119999999997</v>
      </c>
      <c r="H277" s="72">
        <v>6161.1513331620008</v>
      </c>
      <c r="I277" s="73">
        <f t="shared" si="4"/>
        <v>6.4054588404817347E-3</v>
      </c>
      <c r="J277" s="73">
        <f>H277/'סכום נכסי הקרן'!$C$41</f>
        <v>5.1125344492755403E-5</v>
      </c>
    </row>
    <row r="278" spans="1:10">
      <c r="A278" s="69" t="s">
        <v>3195</v>
      </c>
      <c r="B278" s="54" t="s">
        <v>3196</v>
      </c>
      <c r="C278" s="70" t="s">
        <v>1952</v>
      </c>
      <c r="D278" s="70" t="s">
        <v>140</v>
      </c>
      <c r="E278" s="78">
        <v>45211</v>
      </c>
      <c r="F278" s="72">
        <v>56667858.917921998</v>
      </c>
      <c r="G278" s="79">
        <v>7.8093570000000003</v>
      </c>
      <c r="H278" s="72">
        <v>4425.3956018750005</v>
      </c>
      <c r="I278" s="73">
        <f t="shared" si="4"/>
        <v>4.6008753636816186E-3</v>
      </c>
      <c r="J278" s="73">
        <f>H278/'סכום נכסי הקרן'!$C$41</f>
        <v>3.672201223898018E-5</v>
      </c>
    </row>
    <row r="279" spans="1:10">
      <c r="A279" s="69" t="s">
        <v>3197</v>
      </c>
      <c r="B279" s="54" t="s">
        <v>3198</v>
      </c>
      <c r="C279" s="70" t="s">
        <v>1952</v>
      </c>
      <c r="D279" s="70" t="s">
        <v>140</v>
      </c>
      <c r="E279" s="78">
        <v>45211</v>
      </c>
      <c r="F279" s="72">
        <v>85066784.380115986</v>
      </c>
      <c r="G279" s="79">
        <v>7.8210750000000004</v>
      </c>
      <c r="H279" s="72">
        <v>6653.1365831960011</v>
      </c>
      <c r="I279" s="73">
        <f t="shared" si="4"/>
        <v>6.9169527316080151E-3</v>
      </c>
      <c r="J279" s="73">
        <f>H279/'סכום נכסי הקרן'!$C$41</f>
        <v>5.5207846939653394E-5</v>
      </c>
    </row>
    <row r="280" spans="1:10">
      <c r="A280" s="69" t="s">
        <v>3197</v>
      </c>
      <c r="B280" s="54" t="s">
        <v>3199</v>
      </c>
      <c r="C280" s="70" t="s">
        <v>1952</v>
      </c>
      <c r="D280" s="70" t="s">
        <v>140</v>
      </c>
      <c r="E280" s="78">
        <v>45211</v>
      </c>
      <c r="F280" s="72">
        <v>72418134.974667996</v>
      </c>
      <c r="G280" s="79">
        <v>7.8210750000000004</v>
      </c>
      <c r="H280" s="72">
        <v>5663.876292607998</v>
      </c>
      <c r="I280" s="73">
        <f t="shared" si="4"/>
        <v>5.8884654033098515E-3</v>
      </c>
      <c r="J280" s="73">
        <f>H280/'סכום נכסי הקרן'!$C$41</f>
        <v>4.6998947269052633E-5</v>
      </c>
    </row>
    <row r="281" spans="1:10">
      <c r="A281" s="69" t="s">
        <v>3200</v>
      </c>
      <c r="B281" s="54" t="s">
        <v>3201</v>
      </c>
      <c r="C281" s="70" t="s">
        <v>1952</v>
      </c>
      <c r="D281" s="70" t="s">
        <v>140</v>
      </c>
      <c r="E281" s="78">
        <v>45211</v>
      </c>
      <c r="F281" s="72">
        <v>31486145.64116</v>
      </c>
      <c r="G281" s="79">
        <v>7.8210750000000004</v>
      </c>
      <c r="H281" s="72">
        <v>2462.5549091350003</v>
      </c>
      <c r="I281" s="73">
        <f t="shared" si="4"/>
        <v>2.5602023485430474E-3</v>
      </c>
      <c r="J281" s="73">
        <f>H281/'סכום נכסי הקרן'!$C$41</f>
        <v>2.0434324893824596E-5</v>
      </c>
    </row>
    <row r="282" spans="1:10">
      <c r="A282" s="69" t="s">
        <v>3200</v>
      </c>
      <c r="B282" s="54" t="s">
        <v>2937</v>
      </c>
      <c r="C282" s="70" t="s">
        <v>1952</v>
      </c>
      <c r="D282" s="70" t="s">
        <v>140</v>
      </c>
      <c r="E282" s="78">
        <v>45211</v>
      </c>
      <c r="F282" s="72">
        <v>1770300</v>
      </c>
      <c r="G282" s="79">
        <v>7.8210740000000003</v>
      </c>
      <c r="H282" s="72">
        <v>138.45648</v>
      </c>
      <c r="I282" s="73">
        <f t="shared" si="4"/>
        <v>1.4394668072254977E-4</v>
      </c>
      <c r="J282" s="73">
        <f>H282/'סכום נכסי הקרן'!$C$41</f>
        <v>1.1489143594240251E-6</v>
      </c>
    </row>
    <row r="283" spans="1:10">
      <c r="A283" s="69" t="s">
        <v>3202</v>
      </c>
      <c r="B283" s="54" t="s">
        <v>3203</v>
      </c>
      <c r="C283" s="70" t="s">
        <v>1952</v>
      </c>
      <c r="D283" s="70" t="s">
        <v>140</v>
      </c>
      <c r="E283" s="78">
        <v>45211</v>
      </c>
      <c r="F283" s="72">
        <v>70879843.873439997</v>
      </c>
      <c r="G283" s="79">
        <v>7.8679129999999997</v>
      </c>
      <c r="H283" s="72">
        <v>5576.7647243799993</v>
      </c>
      <c r="I283" s="73">
        <f t="shared" si="4"/>
        <v>5.7978996089248121E-3</v>
      </c>
      <c r="J283" s="73">
        <f>H283/'סכום נכסי הקרן'!$C$41</f>
        <v>4.6276093910299806E-5</v>
      </c>
    </row>
    <row r="284" spans="1:10">
      <c r="A284" s="69" t="s">
        <v>3204</v>
      </c>
      <c r="B284" s="54" t="s">
        <v>3205</v>
      </c>
      <c r="C284" s="70" t="s">
        <v>1952</v>
      </c>
      <c r="D284" s="70" t="s">
        <v>140</v>
      </c>
      <c r="E284" s="78">
        <v>45211</v>
      </c>
      <c r="F284" s="72">
        <v>49433351.73396299</v>
      </c>
      <c r="G284" s="79">
        <v>7.8866360000000002</v>
      </c>
      <c r="H284" s="72">
        <v>3898.6283254279997</v>
      </c>
      <c r="I284" s="73">
        <f t="shared" si="4"/>
        <v>4.0532202379857784E-3</v>
      </c>
      <c r="J284" s="73">
        <f>H284/'סכום נכסי הקרן'!$C$41</f>
        <v>3.2350887911793441E-5</v>
      </c>
    </row>
    <row r="285" spans="1:10">
      <c r="A285" s="69" t="s">
        <v>3204</v>
      </c>
      <c r="B285" s="54" t="s">
        <v>3206</v>
      </c>
      <c r="C285" s="70" t="s">
        <v>1952</v>
      </c>
      <c r="D285" s="70" t="s">
        <v>140</v>
      </c>
      <c r="E285" s="78">
        <v>45211</v>
      </c>
      <c r="F285" s="72">
        <v>70939441.778436005</v>
      </c>
      <c r="G285" s="79">
        <v>7.8866360000000002</v>
      </c>
      <c r="H285" s="72">
        <v>5594.7352803350004</v>
      </c>
      <c r="I285" s="73">
        <f t="shared" si="4"/>
        <v>5.8165827495077682E-3</v>
      </c>
      <c r="J285" s="73">
        <f>H285/'סכום נכסי הקרן'!$C$41</f>
        <v>4.6425213906586973E-5</v>
      </c>
    </row>
    <row r="286" spans="1:10">
      <c r="A286" s="69" t="s">
        <v>3207</v>
      </c>
      <c r="B286" s="54" t="s">
        <v>3208</v>
      </c>
      <c r="C286" s="70" t="s">
        <v>1952</v>
      </c>
      <c r="D286" s="70" t="s">
        <v>140</v>
      </c>
      <c r="E286" s="78">
        <v>45215</v>
      </c>
      <c r="F286" s="72">
        <v>245475283.593142</v>
      </c>
      <c r="G286" s="79">
        <v>8.3817020000000007</v>
      </c>
      <c r="H286" s="72">
        <v>20575.006778142004</v>
      </c>
      <c r="I286" s="73">
        <f t="shared" si="4"/>
        <v>2.1390865429754567E-2</v>
      </c>
      <c r="J286" s="73">
        <f>H286/'סכום נכסי הקרן'!$C$41</f>
        <v>1.7073177602560744E-4</v>
      </c>
    </row>
    <row r="287" spans="1:10">
      <c r="A287" s="69" t="s">
        <v>3209</v>
      </c>
      <c r="B287" s="54" t="s">
        <v>3210</v>
      </c>
      <c r="C287" s="70" t="s">
        <v>1952</v>
      </c>
      <c r="D287" s="70" t="s">
        <v>140</v>
      </c>
      <c r="E287" s="78">
        <v>45215</v>
      </c>
      <c r="F287" s="72">
        <v>170237000</v>
      </c>
      <c r="G287" s="79">
        <v>8.4164150000000006</v>
      </c>
      <c r="H287" s="72">
        <v>14327.851849999999</v>
      </c>
      <c r="I287" s="73">
        <f t="shared" si="4"/>
        <v>1.4895992702486326E-2</v>
      </c>
      <c r="J287" s="73">
        <f>H287/'סכום נכסי הקרן'!$C$41</f>
        <v>1.1889277215602392E-4</v>
      </c>
    </row>
    <row r="288" spans="1:10">
      <c r="A288" s="69" t="s">
        <v>3209</v>
      </c>
      <c r="B288" s="54" t="s">
        <v>3211</v>
      </c>
      <c r="C288" s="70" t="s">
        <v>1952</v>
      </c>
      <c r="D288" s="70" t="s">
        <v>140</v>
      </c>
      <c r="E288" s="78">
        <v>45215</v>
      </c>
      <c r="F288" s="72">
        <v>95119301.632740006</v>
      </c>
      <c r="G288" s="79">
        <v>8.4164150000000006</v>
      </c>
      <c r="H288" s="72">
        <v>8005.6348617769991</v>
      </c>
      <c r="I288" s="73">
        <f t="shared" si="4"/>
        <v>8.3230814869013538E-3</v>
      </c>
      <c r="J288" s="73">
        <f>H288/'סכום נכסי הקרן'!$C$41</f>
        <v>6.6430901962849013E-5</v>
      </c>
    </row>
    <row r="289" spans="1:10">
      <c r="A289" s="69" t="s">
        <v>3212</v>
      </c>
      <c r="B289" s="54" t="s">
        <v>3213</v>
      </c>
      <c r="C289" s="70" t="s">
        <v>1952</v>
      </c>
      <c r="D289" s="70" t="s">
        <v>140</v>
      </c>
      <c r="E289" s="78">
        <v>45215</v>
      </c>
      <c r="F289" s="72">
        <v>15840000</v>
      </c>
      <c r="G289" s="79">
        <v>8.4395419999999994</v>
      </c>
      <c r="H289" s="72">
        <v>1336.8234299999999</v>
      </c>
      <c r="I289" s="73">
        <f t="shared" si="4"/>
        <v>1.3898323535354493E-3</v>
      </c>
      <c r="J289" s="73">
        <f>H289/'סכום נכסי הקרן'!$C$41</f>
        <v>1.1092984847957121E-5</v>
      </c>
    </row>
    <row r="290" spans="1:10">
      <c r="A290" s="69" t="s">
        <v>3214</v>
      </c>
      <c r="B290" s="54" t="s">
        <v>3215</v>
      </c>
      <c r="C290" s="70" t="s">
        <v>1952</v>
      </c>
      <c r="D290" s="70" t="s">
        <v>140</v>
      </c>
      <c r="E290" s="78">
        <v>45215</v>
      </c>
      <c r="F290" s="72">
        <v>122760000</v>
      </c>
      <c r="G290" s="79">
        <v>8.4395419999999994</v>
      </c>
      <c r="H290" s="72">
        <v>10360.38157</v>
      </c>
      <c r="I290" s="73">
        <f t="shared" si="4"/>
        <v>1.0771200726904072E-2</v>
      </c>
      <c r="J290" s="73">
        <f>H290/'סכום נכסי הקרן'!$C$41</f>
        <v>8.5970632467942458E-5</v>
      </c>
    </row>
    <row r="291" spans="1:10">
      <c r="A291" s="69" t="s">
        <v>3216</v>
      </c>
      <c r="B291" s="54" t="s">
        <v>3217</v>
      </c>
      <c r="C291" s="70" t="s">
        <v>1952</v>
      </c>
      <c r="D291" s="70" t="s">
        <v>140</v>
      </c>
      <c r="E291" s="78">
        <v>45216</v>
      </c>
      <c r="F291" s="72">
        <v>79559743.453469977</v>
      </c>
      <c r="G291" s="79">
        <v>8.8298930000000002</v>
      </c>
      <c r="H291" s="72">
        <v>7025.0405488450006</v>
      </c>
      <c r="I291" s="73">
        <f t="shared" si="4"/>
        <v>7.3036037673899924E-3</v>
      </c>
      <c r="J291" s="73">
        <f>H291/'סכום נכסי הקרן'!$C$41</f>
        <v>5.8293912730585494E-5</v>
      </c>
    </row>
    <row r="292" spans="1:10">
      <c r="A292" s="69" t="s">
        <v>3218</v>
      </c>
      <c r="B292" s="54" t="s">
        <v>3219</v>
      </c>
      <c r="C292" s="70" t="s">
        <v>1952</v>
      </c>
      <c r="D292" s="70" t="s">
        <v>140</v>
      </c>
      <c r="E292" s="78">
        <v>45230</v>
      </c>
      <c r="F292" s="72">
        <v>149829518.11912706</v>
      </c>
      <c r="G292" s="79">
        <v>9.1062049999999992</v>
      </c>
      <c r="H292" s="72">
        <v>13643.783445906998</v>
      </c>
      <c r="I292" s="73">
        <f t="shared" si="4"/>
        <v>1.4184799003525041E-2</v>
      </c>
      <c r="J292" s="73">
        <f>H292/'סכום נכסי הקרן'!$C$41</f>
        <v>1.1321636024456463E-4</v>
      </c>
    </row>
    <row r="293" spans="1:10">
      <c r="A293" s="69" t="s">
        <v>3220</v>
      </c>
      <c r="B293" s="54" t="s">
        <v>3221</v>
      </c>
      <c r="C293" s="70" t="s">
        <v>1952</v>
      </c>
      <c r="D293" s="70" t="s">
        <v>140</v>
      </c>
      <c r="E293" s="78">
        <v>45217</v>
      </c>
      <c r="F293" s="72">
        <v>98810392.107105032</v>
      </c>
      <c r="G293" s="79">
        <v>9.0351750000000006</v>
      </c>
      <c r="H293" s="72">
        <v>8927.6915644370019</v>
      </c>
      <c r="I293" s="73">
        <f t="shared" si="4"/>
        <v>9.2817004102329782E-3</v>
      </c>
      <c r="J293" s="73">
        <f>H293/'סכום נכסי הקרן'!$C$41</f>
        <v>7.4082145053018912E-5</v>
      </c>
    </row>
    <row r="294" spans="1:10">
      <c r="A294" s="69" t="s">
        <v>3222</v>
      </c>
      <c r="B294" s="54" t="s">
        <v>3223</v>
      </c>
      <c r="C294" s="70" t="s">
        <v>1952</v>
      </c>
      <c r="D294" s="70" t="s">
        <v>140</v>
      </c>
      <c r="E294" s="78">
        <v>45230</v>
      </c>
      <c r="F294" s="72">
        <v>3186400</v>
      </c>
      <c r="G294" s="79">
        <v>9.1632560000000005</v>
      </c>
      <c r="H294" s="72">
        <v>291.97800000000001</v>
      </c>
      <c r="I294" s="73">
        <f t="shared" si="4"/>
        <v>3.0355577394433717E-4</v>
      </c>
      <c r="J294" s="73">
        <f>H294/'סכום נכסי הקרן'!$C$41</f>
        <v>2.4228386915217551E-6</v>
      </c>
    </row>
    <row r="295" spans="1:10">
      <c r="A295" s="69" t="s">
        <v>3224</v>
      </c>
      <c r="B295" s="54" t="s">
        <v>3225</v>
      </c>
      <c r="C295" s="70" t="s">
        <v>1952</v>
      </c>
      <c r="D295" s="70" t="s">
        <v>140</v>
      </c>
      <c r="E295" s="78">
        <v>45230</v>
      </c>
      <c r="F295" s="72">
        <v>138670699.97102702</v>
      </c>
      <c r="G295" s="79">
        <v>9.1632560000000005</v>
      </c>
      <c r="H295" s="72">
        <v>12706.751706045003</v>
      </c>
      <c r="I295" s="73">
        <f t="shared" si="4"/>
        <v>1.3210611239363984E-2</v>
      </c>
      <c r="J295" s="73">
        <f>H295/'סכום נכסי הקרן'!$C$41</f>
        <v>1.0544085402655646E-4</v>
      </c>
    </row>
    <row r="296" spans="1:10">
      <c r="A296" s="69" t="s">
        <v>3226</v>
      </c>
      <c r="B296" s="54" t="s">
        <v>3227</v>
      </c>
      <c r="C296" s="70" t="s">
        <v>1952</v>
      </c>
      <c r="D296" s="70" t="s">
        <v>140</v>
      </c>
      <c r="E296" s="78">
        <v>45231</v>
      </c>
      <c r="F296" s="72">
        <v>71780955.680864006</v>
      </c>
      <c r="G296" s="79">
        <v>9.1006020000000003</v>
      </c>
      <c r="H296" s="72">
        <v>6532.4994366290002</v>
      </c>
      <c r="I296" s="73">
        <f t="shared" si="4"/>
        <v>6.7915319725351314E-3</v>
      </c>
      <c r="J296" s="73">
        <f>H296/'סכום נכסי הקרן'!$C$41</f>
        <v>5.4206797729311139E-5</v>
      </c>
    </row>
    <row r="297" spans="1:10">
      <c r="A297" s="69" t="s">
        <v>3226</v>
      </c>
      <c r="B297" s="54" t="s">
        <v>3228</v>
      </c>
      <c r="C297" s="70" t="s">
        <v>1952</v>
      </c>
      <c r="D297" s="70" t="s">
        <v>140</v>
      </c>
      <c r="E297" s="78">
        <v>45231</v>
      </c>
      <c r="F297" s="72">
        <v>31262344.517160006</v>
      </c>
      <c r="G297" s="79">
        <v>9.1006020000000003</v>
      </c>
      <c r="H297" s="72">
        <v>2845.0617020760001</v>
      </c>
      <c r="I297" s="73">
        <f t="shared" si="4"/>
        <v>2.9578766444494906E-3</v>
      </c>
      <c r="J297" s="73">
        <f>H297/'סכום נכסי הקרן'!$C$41</f>
        <v>2.3608373136183113E-5</v>
      </c>
    </row>
    <row r="298" spans="1:10">
      <c r="A298" s="69" t="s">
        <v>3229</v>
      </c>
      <c r="B298" s="54" t="s">
        <v>3230</v>
      </c>
      <c r="C298" s="70" t="s">
        <v>1952</v>
      </c>
      <c r="D298" s="70" t="s">
        <v>140</v>
      </c>
      <c r="E298" s="78">
        <v>45217</v>
      </c>
      <c r="F298" s="72">
        <v>79785845.033125013</v>
      </c>
      <c r="G298" s="79">
        <v>9.1492369999999994</v>
      </c>
      <c r="H298" s="72">
        <v>7299.7962071029997</v>
      </c>
      <c r="I298" s="73">
        <f t="shared" si="4"/>
        <v>7.5892542838264798E-3</v>
      </c>
      <c r="J298" s="73">
        <f>H298/'סכום נכסי הקרן'!$C$41</f>
        <v>6.0573840120806707E-5</v>
      </c>
    </row>
    <row r="299" spans="1:10">
      <c r="A299" s="69" t="s">
        <v>3229</v>
      </c>
      <c r="B299" s="54" t="s">
        <v>3231</v>
      </c>
      <c r="C299" s="70" t="s">
        <v>1952</v>
      </c>
      <c r="D299" s="70" t="s">
        <v>140</v>
      </c>
      <c r="E299" s="78">
        <v>45217</v>
      </c>
      <c r="F299" s="72">
        <v>59812500</v>
      </c>
      <c r="G299" s="79">
        <v>9.1492369999999994</v>
      </c>
      <c r="H299" s="72">
        <v>5472.3874900000001</v>
      </c>
      <c r="I299" s="73">
        <f t="shared" si="4"/>
        <v>5.6893835146834991E-3</v>
      </c>
      <c r="J299" s="73">
        <f>H299/'סכום נכסי הקרן'!$C$41</f>
        <v>4.5409969743513624E-5</v>
      </c>
    </row>
    <row r="300" spans="1:10">
      <c r="A300" s="69" t="s">
        <v>3229</v>
      </c>
      <c r="B300" s="54" t="s">
        <v>3232</v>
      </c>
      <c r="C300" s="70" t="s">
        <v>1952</v>
      </c>
      <c r="D300" s="70" t="s">
        <v>140</v>
      </c>
      <c r="E300" s="78">
        <v>45217</v>
      </c>
      <c r="F300" s="72">
        <v>63869363.519499987</v>
      </c>
      <c r="G300" s="79">
        <v>9.1492369999999994</v>
      </c>
      <c r="H300" s="72">
        <v>5843.5595609230004</v>
      </c>
      <c r="I300" s="73">
        <f t="shared" si="4"/>
        <v>6.0752736339923299E-3</v>
      </c>
      <c r="J300" s="73">
        <f>H300/'סכום נכסי הקרן'!$C$41</f>
        <v>4.848996225885554E-5</v>
      </c>
    </row>
    <row r="301" spans="1:10">
      <c r="A301" s="69" t="s">
        <v>3233</v>
      </c>
      <c r="B301" s="54" t="s">
        <v>3234</v>
      </c>
      <c r="C301" s="70" t="s">
        <v>1952</v>
      </c>
      <c r="D301" s="70" t="s">
        <v>140</v>
      </c>
      <c r="E301" s="78">
        <v>45217</v>
      </c>
      <c r="F301" s="72">
        <v>103740000</v>
      </c>
      <c r="G301" s="79">
        <v>9.1882409999999997</v>
      </c>
      <c r="H301" s="72">
        <v>9531.8816600000009</v>
      </c>
      <c r="I301" s="73">
        <f t="shared" si="4"/>
        <v>9.9098483942185144E-3</v>
      </c>
      <c r="J301" s="73">
        <f>H301/'סכום נכסי הקרן'!$C$41</f>
        <v>7.9095725324697806E-5</v>
      </c>
    </row>
    <row r="302" spans="1:10">
      <c r="A302" s="69" t="s">
        <v>3235</v>
      </c>
      <c r="B302" s="54" t="s">
        <v>3236</v>
      </c>
      <c r="C302" s="70" t="s">
        <v>1952</v>
      </c>
      <c r="D302" s="70" t="s">
        <v>140</v>
      </c>
      <c r="E302" s="78">
        <v>45217</v>
      </c>
      <c r="F302" s="72">
        <v>104377854.16800001</v>
      </c>
      <c r="G302" s="79">
        <v>9.2061609999999998</v>
      </c>
      <c r="H302" s="72">
        <v>9609.1935411059985</v>
      </c>
      <c r="I302" s="73">
        <f t="shared" si="4"/>
        <v>9.9902259154845824E-3</v>
      </c>
      <c r="J302" s="73">
        <f>H302/'סכום נכסי הקרן'!$C$41</f>
        <v>7.9737260703589168E-5</v>
      </c>
    </row>
    <row r="303" spans="1:10">
      <c r="A303" s="69" t="s">
        <v>3237</v>
      </c>
      <c r="B303" s="54" t="s">
        <v>3238</v>
      </c>
      <c r="C303" s="70" t="s">
        <v>1952</v>
      </c>
      <c r="D303" s="70" t="s">
        <v>140</v>
      </c>
      <c r="E303" s="78">
        <v>45216</v>
      </c>
      <c r="F303" s="72">
        <v>59108155.259048007</v>
      </c>
      <c r="G303" s="79">
        <v>9.1907370000000004</v>
      </c>
      <c r="H303" s="72">
        <v>5432.4751080230008</v>
      </c>
      <c r="I303" s="73">
        <f t="shared" si="4"/>
        <v>5.6478884910824397E-3</v>
      </c>
      <c r="J303" s="73">
        <f>H303/'סכום נכסי הקרן'!$C$41</f>
        <v>4.5078776080550421E-5</v>
      </c>
    </row>
    <row r="304" spans="1:10">
      <c r="A304" s="69" t="s">
        <v>3239</v>
      </c>
      <c r="B304" s="54" t="s">
        <v>3240</v>
      </c>
      <c r="C304" s="70" t="s">
        <v>1952</v>
      </c>
      <c r="D304" s="70" t="s">
        <v>140</v>
      </c>
      <c r="E304" s="78">
        <v>45216</v>
      </c>
      <c r="F304" s="72">
        <v>115035681.57102001</v>
      </c>
      <c r="G304" s="79">
        <v>9.2021099999999993</v>
      </c>
      <c r="H304" s="72">
        <v>10585.709386757999</v>
      </c>
      <c r="I304" s="73">
        <f t="shared" si="4"/>
        <v>1.1005463444667608E-2</v>
      </c>
      <c r="J304" s="73">
        <f>H304/'סכום נכסי הקרן'!$C$41</f>
        <v>8.7840406741063735E-5</v>
      </c>
    </row>
    <row r="305" spans="1:10">
      <c r="A305" s="69" t="s">
        <v>3239</v>
      </c>
      <c r="B305" s="54" t="s">
        <v>3241</v>
      </c>
      <c r="C305" s="70" t="s">
        <v>1952</v>
      </c>
      <c r="D305" s="70" t="s">
        <v>140</v>
      </c>
      <c r="E305" s="78">
        <v>45216</v>
      </c>
      <c r="F305" s="72">
        <v>47962087.871775001</v>
      </c>
      <c r="G305" s="79">
        <v>9.2021099999999993</v>
      </c>
      <c r="H305" s="72">
        <v>4413.5238469990009</v>
      </c>
      <c r="I305" s="73">
        <f t="shared" si="4"/>
        <v>4.5885328593166953E-3</v>
      </c>
      <c r="J305" s="73">
        <f>H305/'סכום נכסי הקרן'!$C$41</f>
        <v>3.6623500203656169E-5</v>
      </c>
    </row>
    <row r="306" spans="1:10">
      <c r="A306" s="69" t="s">
        <v>3242</v>
      </c>
      <c r="B306" s="54" t="s">
        <v>3131</v>
      </c>
      <c r="C306" s="70" t="s">
        <v>1952</v>
      </c>
      <c r="D306" s="70" t="s">
        <v>140</v>
      </c>
      <c r="E306" s="78">
        <v>45217</v>
      </c>
      <c r="F306" s="72">
        <v>1198200</v>
      </c>
      <c r="G306" s="79">
        <v>9.2791899999999998</v>
      </c>
      <c r="H306" s="72">
        <v>111.18325</v>
      </c>
      <c r="I306" s="73">
        <f t="shared" si="4"/>
        <v>1.1559198810662695E-4</v>
      </c>
      <c r="J306" s="73">
        <f>H306/'סכום נכסי הקרן'!$C$41</f>
        <v>9.2260060672083567E-7</v>
      </c>
    </row>
    <row r="307" spans="1:10">
      <c r="A307" s="69" t="s">
        <v>3242</v>
      </c>
      <c r="B307" s="54" t="s">
        <v>3243</v>
      </c>
      <c r="C307" s="70" t="s">
        <v>1952</v>
      </c>
      <c r="D307" s="70" t="s">
        <v>140</v>
      </c>
      <c r="E307" s="78">
        <v>45217</v>
      </c>
      <c r="F307" s="72">
        <v>3594600</v>
      </c>
      <c r="G307" s="79">
        <v>9.2791899999999998</v>
      </c>
      <c r="H307" s="72">
        <v>333.54975000000002</v>
      </c>
      <c r="I307" s="73">
        <f t="shared" si="4"/>
        <v>3.467759643198809E-4</v>
      </c>
      <c r="J307" s="73">
        <f>H307/'סכום נכסי הקרן'!$C$41</f>
        <v>2.7678018201625073E-6</v>
      </c>
    </row>
    <row r="308" spans="1:10">
      <c r="A308" s="69" t="s">
        <v>3242</v>
      </c>
      <c r="B308" s="54" t="s">
        <v>3244</v>
      </c>
      <c r="C308" s="70" t="s">
        <v>1952</v>
      </c>
      <c r="D308" s="70" t="s">
        <v>140</v>
      </c>
      <c r="E308" s="78">
        <v>45217</v>
      </c>
      <c r="F308" s="72">
        <v>19171200</v>
      </c>
      <c r="G308" s="79">
        <v>9.2791899999999998</v>
      </c>
      <c r="H308" s="72">
        <v>1778.932</v>
      </c>
      <c r="I308" s="73">
        <f t="shared" si="4"/>
        <v>1.8494718097060313E-3</v>
      </c>
      <c r="J308" s="73">
        <f>H308/'סכום נכסי הקרן'!$C$41</f>
        <v>1.4761609707533371E-5</v>
      </c>
    </row>
    <row r="309" spans="1:10">
      <c r="A309" s="69" t="s">
        <v>3245</v>
      </c>
      <c r="B309" s="54" t="s">
        <v>3246</v>
      </c>
      <c r="C309" s="70" t="s">
        <v>1952</v>
      </c>
      <c r="D309" s="70" t="s">
        <v>140</v>
      </c>
      <c r="E309" s="78">
        <v>45216</v>
      </c>
      <c r="F309" s="72">
        <v>72032361.660000011</v>
      </c>
      <c r="G309" s="79">
        <v>9.3723559999999999</v>
      </c>
      <c r="H309" s="72">
        <v>6751.1290458369995</v>
      </c>
      <c r="I309" s="73">
        <f t="shared" si="4"/>
        <v>7.0188308794057941E-3</v>
      </c>
      <c r="J309" s="73">
        <f>H309/'סכום נכסי הקרן'!$C$41</f>
        <v>5.6020990155800195E-5</v>
      </c>
    </row>
    <row r="310" spans="1:10">
      <c r="A310" s="69" t="s">
        <v>3245</v>
      </c>
      <c r="B310" s="54" t="s">
        <v>3247</v>
      </c>
      <c r="C310" s="70" t="s">
        <v>1952</v>
      </c>
      <c r="D310" s="70" t="s">
        <v>140</v>
      </c>
      <c r="E310" s="78">
        <v>45216</v>
      </c>
      <c r="F310" s="72">
        <v>43948570.175999992</v>
      </c>
      <c r="G310" s="79">
        <v>9.3723559999999999</v>
      </c>
      <c r="H310" s="72">
        <v>4119.0162549880006</v>
      </c>
      <c r="I310" s="73">
        <f t="shared" si="4"/>
        <v>4.2823471877065662E-3</v>
      </c>
      <c r="J310" s="73">
        <f>H310/'סכום נכסי הקרן'!$C$41</f>
        <v>3.4179670912164501E-5</v>
      </c>
    </row>
    <row r="311" spans="1:10">
      <c r="A311" s="69" t="s">
        <v>3248</v>
      </c>
      <c r="B311" s="54" t="s">
        <v>3249</v>
      </c>
      <c r="C311" s="70" t="s">
        <v>1952</v>
      </c>
      <c r="D311" s="70" t="s">
        <v>140</v>
      </c>
      <c r="E311" s="78">
        <v>45218</v>
      </c>
      <c r="F311" s="72">
        <v>99294209.469587982</v>
      </c>
      <c r="G311" s="79">
        <v>9.4367190000000001</v>
      </c>
      <c r="H311" s="72">
        <v>9370.1156703540018</v>
      </c>
      <c r="I311" s="73">
        <f t="shared" si="4"/>
        <v>9.7416679142341908E-3</v>
      </c>
      <c r="J311" s="73">
        <f>H311/'סכום נכסי הקרן'!$C$41</f>
        <v>7.775338823530534E-5</v>
      </c>
    </row>
    <row r="312" spans="1:10">
      <c r="A312" s="69" t="s">
        <v>3250</v>
      </c>
      <c r="B312" s="54" t="s">
        <v>3251</v>
      </c>
      <c r="C312" s="70" t="s">
        <v>1952</v>
      </c>
      <c r="D312" s="70" t="s">
        <v>140</v>
      </c>
      <c r="E312" s="78">
        <v>45218</v>
      </c>
      <c r="F312" s="72">
        <v>72068377.840829998</v>
      </c>
      <c r="G312" s="79">
        <v>9.4367190000000001</v>
      </c>
      <c r="H312" s="72">
        <v>6800.8904059029983</v>
      </c>
      <c r="I312" s="73">
        <f t="shared" si="4"/>
        <v>7.070565421622526E-3</v>
      </c>
      <c r="J312" s="73">
        <f>H312/'סכום נכסי הקרן'!$C$41</f>
        <v>5.6433910815954891E-5</v>
      </c>
    </row>
    <row r="313" spans="1:10">
      <c r="A313" s="69" t="s">
        <v>3252</v>
      </c>
      <c r="B313" s="54" t="s">
        <v>3253</v>
      </c>
      <c r="C313" s="70" t="s">
        <v>1952</v>
      </c>
      <c r="D313" s="70" t="s">
        <v>140</v>
      </c>
      <c r="E313" s="78">
        <v>45223</v>
      </c>
      <c r="F313" s="72">
        <v>32101262.670246005</v>
      </c>
      <c r="G313" s="79">
        <v>9.7182099999999991</v>
      </c>
      <c r="H313" s="72">
        <v>3119.6680274089999</v>
      </c>
      <c r="I313" s="73">
        <f t="shared" si="4"/>
        <v>3.2433719064776886E-3</v>
      </c>
      <c r="J313" s="73">
        <f>H313/'סכום נכסי הקרן'!$C$41</f>
        <v>2.5887061359108822E-5</v>
      </c>
    </row>
    <row r="314" spans="1:10">
      <c r="A314" s="69" t="s">
        <v>3252</v>
      </c>
      <c r="B314" s="54" t="s">
        <v>3254</v>
      </c>
      <c r="C314" s="70" t="s">
        <v>1952</v>
      </c>
      <c r="D314" s="70" t="s">
        <v>140</v>
      </c>
      <c r="E314" s="78">
        <v>45223</v>
      </c>
      <c r="F314" s="72">
        <v>32080812.804641999</v>
      </c>
      <c r="G314" s="79">
        <v>9.7182099999999991</v>
      </c>
      <c r="H314" s="72">
        <v>3117.6806665819995</v>
      </c>
      <c r="I314" s="73">
        <f t="shared" si="4"/>
        <v>3.2413057410338991E-3</v>
      </c>
      <c r="J314" s="73">
        <f>H314/'סכום נכסי הקרן'!$C$41</f>
        <v>2.587057020324889E-5</v>
      </c>
    </row>
    <row r="315" spans="1:10">
      <c r="A315" s="69" t="s">
        <v>3252</v>
      </c>
      <c r="B315" s="54" t="s">
        <v>3255</v>
      </c>
      <c r="C315" s="70" t="s">
        <v>1952</v>
      </c>
      <c r="D315" s="70" t="s">
        <v>140</v>
      </c>
      <c r="E315" s="78">
        <v>45223</v>
      </c>
      <c r="F315" s="72">
        <v>20971315.932911996</v>
      </c>
      <c r="G315" s="79">
        <v>9.7182099999999991</v>
      </c>
      <c r="H315" s="72">
        <v>2038.0364623229998</v>
      </c>
      <c r="I315" s="73">
        <f t="shared" si="4"/>
        <v>2.1188505149265942E-3</v>
      </c>
      <c r="J315" s="73">
        <f>H315/'סכום נכסי הקרן'!$C$41</f>
        <v>1.6911663192597672E-5</v>
      </c>
    </row>
    <row r="316" spans="1:10">
      <c r="A316" s="69" t="s">
        <v>3256</v>
      </c>
      <c r="B316" s="54" t="s">
        <v>3257</v>
      </c>
      <c r="C316" s="70" t="s">
        <v>1952</v>
      </c>
      <c r="D316" s="70" t="s">
        <v>140</v>
      </c>
      <c r="E316" s="78">
        <v>45224</v>
      </c>
      <c r="F316" s="72">
        <v>36806927.522399999</v>
      </c>
      <c r="G316" s="79">
        <v>9.9809699999999992</v>
      </c>
      <c r="H316" s="72">
        <v>3673.6884488670003</v>
      </c>
      <c r="I316" s="73">
        <f t="shared" si="4"/>
        <v>3.8193608433724244E-3</v>
      </c>
      <c r="J316" s="73">
        <f>H316/'סכום נכסי הקרן'!$C$41</f>
        <v>3.0484332773399051E-5</v>
      </c>
    </row>
    <row r="317" spans="1:10">
      <c r="A317" s="69" t="s">
        <v>3258</v>
      </c>
      <c r="B317" s="54" t="s">
        <v>3259</v>
      </c>
      <c r="C317" s="70" t="s">
        <v>1952</v>
      </c>
      <c r="D317" s="70" t="s">
        <v>140</v>
      </c>
      <c r="E317" s="78">
        <v>45222</v>
      </c>
      <c r="F317" s="72">
        <v>80400000</v>
      </c>
      <c r="G317" s="79">
        <v>9.9809699999999992</v>
      </c>
      <c r="H317" s="72">
        <v>8024.7</v>
      </c>
      <c r="I317" s="73">
        <f t="shared" si="4"/>
        <v>8.3429026131116805E-3</v>
      </c>
      <c r="J317" s="73">
        <f>H317/'סכום נכסי הקרן'!$C$41</f>
        <v>6.6589104822468219E-5</v>
      </c>
    </row>
    <row r="318" spans="1:10">
      <c r="A318" s="69" t="s">
        <v>3258</v>
      </c>
      <c r="B318" s="54" t="s">
        <v>3260</v>
      </c>
      <c r="C318" s="70" t="s">
        <v>1952</v>
      </c>
      <c r="D318" s="70" t="s">
        <v>140</v>
      </c>
      <c r="E318" s="78">
        <v>45222</v>
      </c>
      <c r="F318" s="72">
        <v>48261682.31220001</v>
      </c>
      <c r="G318" s="79">
        <v>9.9809699999999992</v>
      </c>
      <c r="H318" s="72">
        <v>4816.9841051100011</v>
      </c>
      <c r="I318" s="73">
        <f t="shared" si="4"/>
        <v>5.0079914860168802E-3</v>
      </c>
      <c r="J318" s="73">
        <f>H318/'סכום נכסי הקרן'!$C$41</f>
        <v>3.9971420676577714E-5</v>
      </c>
    </row>
    <row r="319" spans="1:10">
      <c r="A319" s="69" t="s">
        <v>3261</v>
      </c>
      <c r="B319" s="54" t="s">
        <v>3262</v>
      </c>
      <c r="C319" s="70" t="s">
        <v>1952</v>
      </c>
      <c r="D319" s="70" t="s">
        <v>140</v>
      </c>
      <c r="E319" s="78">
        <v>45223</v>
      </c>
      <c r="F319" s="72">
        <v>80507432.825049996</v>
      </c>
      <c r="G319" s="79">
        <v>9.8853930000000005</v>
      </c>
      <c r="H319" s="72">
        <v>7958.4764186830007</v>
      </c>
      <c r="I319" s="73">
        <f t="shared" si="4"/>
        <v>8.2740530748586366E-3</v>
      </c>
      <c r="J319" s="73">
        <f>H319/'סכום נכסי הקרן'!$C$41</f>
        <v>6.6039580354508438E-5</v>
      </c>
    </row>
    <row r="320" spans="1:10">
      <c r="A320" s="69" t="s">
        <v>3261</v>
      </c>
      <c r="B320" s="54" t="s">
        <v>3263</v>
      </c>
      <c r="C320" s="70" t="s">
        <v>1952</v>
      </c>
      <c r="D320" s="70" t="s">
        <v>140</v>
      </c>
      <c r="E320" s="78">
        <v>45223</v>
      </c>
      <c r="F320" s="72">
        <v>14952028.233252</v>
      </c>
      <c r="G320" s="79">
        <v>9.8853930000000005</v>
      </c>
      <c r="H320" s="72">
        <v>1478.0668063039996</v>
      </c>
      <c r="I320" s="73">
        <f t="shared" si="4"/>
        <v>1.5366764390777568E-3</v>
      </c>
      <c r="J320" s="73">
        <f>H320/'סכום נכסי הקרן'!$C$41</f>
        <v>1.2265024922998724E-5</v>
      </c>
    </row>
    <row r="321" spans="1:10">
      <c r="A321" s="69" t="s">
        <v>3264</v>
      </c>
      <c r="B321" s="54" t="s">
        <v>3265</v>
      </c>
      <c r="C321" s="70" t="s">
        <v>1952</v>
      </c>
      <c r="D321" s="70" t="s">
        <v>140</v>
      </c>
      <c r="E321" s="78">
        <v>45229</v>
      </c>
      <c r="F321" s="72">
        <v>80456146.176350012</v>
      </c>
      <c r="G321" s="79">
        <v>10.003356999999999</v>
      </c>
      <c r="H321" s="72">
        <v>8048.315831201</v>
      </c>
      <c r="I321" s="73">
        <f t="shared" si="4"/>
        <v>8.3674548804659275E-3</v>
      </c>
      <c r="J321" s="73">
        <f>H321/'סכום נכסי הקרן'!$C$41</f>
        <v>6.6785069414205373E-5</v>
      </c>
    </row>
    <row r="322" spans="1:10">
      <c r="A322" s="69" t="s">
        <v>3264</v>
      </c>
      <c r="B322" s="54" t="s">
        <v>3266</v>
      </c>
      <c r="C322" s="70" t="s">
        <v>1952</v>
      </c>
      <c r="D322" s="70" t="s">
        <v>140</v>
      </c>
      <c r="E322" s="78">
        <v>45229</v>
      </c>
      <c r="F322" s="72">
        <v>2010500</v>
      </c>
      <c r="G322" s="79">
        <v>10.003356999999999</v>
      </c>
      <c r="H322" s="72">
        <v>201.11750000000001</v>
      </c>
      <c r="I322" s="73">
        <f t="shared" si="4"/>
        <v>2.0909239177694975E-4</v>
      </c>
      <c r="J322" s="73">
        <f>H322/'סכום נכסי הקרן'!$C$41</f>
        <v>1.6688766295478652E-6</v>
      </c>
    </row>
    <row r="323" spans="1:10">
      <c r="A323" s="69" t="s">
        <v>3264</v>
      </c>
      <c r="B323" s="54" t="s">
        <v>3267</v>
      </c>
      <c r="C323" s="70" t="s">
        <v>1952</v>
      </c>
      <c r="D323" s="70" t="s">
        <v>140</v>
      </c>
      <c r="E323" s="78">
        <v>45229</v>
      </c>
      <c r="F323" s="72">
        <v>4423100</v>
      </c>
      <c r="G323" s="79">
        <v>10.003356999999999</v>
      </c>
      <c r="H323" s="72">
        <v>442.45850000000002</v>
      </c>
      <c r="I323" s="73">
        <f t="shared" si="4"/>
        <v>4.600032619092894E-4</v>
      </c>
      <c r="J323" s="73">
        <f>H323/'סכום נכסי הקרן'!$C$41</f>
        <v>3.6715285850053034E-6</v>
      </c>
    </row>
    <row r="324" spans="1:10">
      <c r="A324" s="69" t="s">
        <v>3268</v>
      </c>
      <c r="B324" s="54" t="s">
        <v>3269</v>
      </c>
      <c r="C324" s="70" t="s">
        <v>1952</v>
      </c>
      <c r="D324" s="70" t="s">
        <v>140</v>
      </c>
      <c r="E324" s="78">
        <v>45223</v>
      </c>
      <c r="F324" s="72">
        <v>112658000</v>
      </c>
      <c r="G324" s="79">
        <v>9.9413859999999996</v>
      </c>
      <c r="H324" s="72">
        <v>11199.766679999999</v>
      </c>
      <c r="I324" s="73">
        <f t="shared" si="4"/>
        <v>1.164386988931837E-2</v>
      </c>
      <c r="J324" s="73">
        <f>H324/'סכום נכסי הקרן'!$C$41</f>
        <v>9.2935865196419409E-5</v>
      </c>
    </row>
    <row r="325" spans="1:10">
      <c r="A325" s="69" t="s">
        <v>3268</v>
      </c>
      <c r="B325" s="54" t="s">
        <v>3270</v>
      </c>
      <c r="C325" s="70" t="s">
        <v>1952</v>
      </c>
      <c r="D325" s="70" t="s">
        <v>140</v>
      </c>
      <c r="E325" s="78">
        <v>45223</v>
      </c>
      <c r="F325" s="72">
        <v>15546688.062853001</v>
      </c>
      <c r="G325" s="79">
        <v>9.9413859999999996</v>
      </c>
      <c r="H325" s="72">
        <v>1545.5562768169993</v>
      </c>
      <c r="I325" s="73">
        <f t="shared" si="4"/>
        <v>1.6068420627023696E-3</v>
      </c>
      <c r="J325" s="73">
        <f>H325/'סכום נכסי הקרן'!$C$41</f>
        <v>1.2825053762257889E-5</v>
      </c>
    </row>
    <row r="326" spans="1:10">
      <c r="A326" s="69" t="s">
        <v>3271</v>
      </c>
      <c r="B326" s="54" t="s">
        <v>3272</v>
      </c>
      <c r="C326" s="70" t="s">
        <v>1952</v>
      </c>
      <c r="D326" s="70" t="s">
        <v>140</v>
      </c>
      <c r="E326" s="78">
        <v>45222</v>
      </c>
      <c r="F326" s="72">
        <v>201400000</v>
      </c>
      <c r="G326" s="79">
        <v>10.041998</v>
      </c>
      <c r="H326" s="72">
        <v>20224.583350000001</v>
      </c>
      <c r="I326" s="73">
        <f t="shared" si="4"/>
        <v>2.1026546697049113E-2</v>
      </c>
      <c r="J326" s="73">
        <f>H326/'סכום נכסי הקרן'!$C$41</f>
        <v>1.6782395612096349E-4</v>
      </c>
    </row>
    <row r="327" spans="1:10">
      <c r="A327" s="69" t="s">
        <v>3271</v>
      </c>
      <c r="B327" s="54" t="s">
        <v>3273</v>
      </c>
      <c r="C327" s="70" t="s">
        <v>1952</v>
      </c>
      <c r="D327" s="70" t="s">
        <v>140</v>
      </c>
      <c r="E327" s="78">
        <v>45222</v>
      </c>
      <c r="F327" s="72">
        <v>56417346.371259987</v>
      </c>
      <c r="G327" s="79">
        <v>10.041998</v>
      </c>
      <c r="H327" s="72">
        <v>5665.4286180170002</v>
      </c>
      <c r="I327" s="73">
        <f t="shared" si="4"/>
        <v>5.8900792829204495E-3</v>
      </c>
      <c r="J327" s="73">
        <f>H327/'סכום נכסי הקרן'!$C$41</f>
        <v>4.7011828493195423E-5</v>
      </c>
    </row>
    <row r="328" spans="1:10">
      <c r="A328" s="69" t="s">
        <v>3274</v>
      </c>
      <c r="B328" s="54" t="s">
        <v>3275</v>
      </c>
      <c r="C328" s="70" t="s">
        <v>1952</v>
      </c>
      <c r="D328" s="70" t="s">
        <v>140</v>
      </c>
      <c r="E328" s="78">
        <v>45222</v>
      </c>
      <c r="F328" s="72">
        <v>5108691.3403500002</v>
      </c>
      <c r="G328" s="79">
        <v>10.086641999999999</v>
      </c>
      <c r="H328" s="72">
        <v>515.29539970899998</v>
      </c>
      <c r="I328" s="73">
        <f t="shared" si="4"/>
        <v>5.3572835579606022E-4</v>
      </c>
      <c r="J328" s="73">
        <f>H328/'סכום נכסי הקרן'!$C$41</f>
        <v>4.2759304878385814E-6</v>
      </c>
    </row>
    <row r="329" spans="1:10">
      <c r="A329" s="69" t="s">
        <v>3276</v>
      </c>
      <c r="B329" s="54" t="s">
        <v>3277</v>
      </c>
      <c r="C329" s="70" t="s">
        <v>1952</v>
      </c>
      <c r="D329" s="70" t="s">
        <v>140</v>
      </c>
      <c r="E329" s="78">
        <v>45224</v>
      </c>
      <c r="F329" s="72">
        <v>64583739.347204007</v>
      </c>
      <c r="G329" s="79">
        <v>10.130515000000001</v>
      </c>
      <c r="H329" s="72">
        <v>6542.6654771720005</v>
      </c>
      <c r="I329" s="73">
        <f t="shared" si="4"/>
        <v>6.8021011260500537E-3</v>
      </c>
      <c r="J329" s="73">
        <f>H329/'סכום נכסי הקרן'!$C$41</f>
        <v>5.4291155716444282E-5</v>
      </c>
    </row>
    <row r="330" spans="1:10">
      <c r="A330" s="69" t="s">
        <v>3278</v>
      </c>
      <c r="B330" s="54" t="s">
        <v>3279</v>
      </c>
      <c r="C330" s="70" t="s">
        <v>1952</v>
      </c>
      <c r="D330" s="70" t="s">
        <v>140</v>
      </c>
      <c r="E330" s="78">
        <v>45224</v>
      </c>
      <c r="F330" s="72">
        <v>5274090.0197520005</v>
      </c>
      <c r="G330" s="79">
        <v>10.132744000000001</v>
      </c>
      <c r="H330" s="72">
        <v>534.41003536499989</v>
      </c>
      <c r="I330" s="73">
        <f t="shared" ref="I330:I393" si="5">IFERROR(H330/$H$9,0)</f>
        <v>5.5560094215606362E-4</v>
      </c>
      <c r="J330" s="73">
        <f>H330/'סכום נכסי הקרן'!$C$41</f>
        <v>4.4345440780463976E-6</v>
      </c>
    </row>
    <row r="331" spans="1:10">
      <c r="A331" s="69" t="s">
        <v>3278</v>
      </c>
      <c r="B331" s="54" t="s">
        <v>3280</v>
      </c>
      <c r="C331" s="70" t="s">
        <v>1952</v>
      </c>
      <c r="D331" s="70" t="s">
        <v>140</v>
      </c>
      <c r="E331" s="78">
        <v>45224</v>
      </c>
      <c r="F331" s="72">
        <v>56512173.450887002</v>
      </c>
      <c r="G331" s="79">
        <v>10.132744000000001</v>
      </c>
      <c r="H331" s="72">
        <v>5726.2338146089996</v>
      </c>
      <c r="I331" s="73">
        <f t="shared" si="5"/>
        <v>5.9532955817899599E-3</v>
      </c>
      <c r="J331" s="73">
        <f>H331/'סכום נכסי הקרן'!$C$41</f>
        <v>4.7516391107326223E-5</v>
      </c>
    </row>
    <row r="332" spans="1:10">
      <c r="A332" s="69" t="s">
        <v>3278</v>
      </c>
      <c r="B332" s="54" t="s">
        <v>3281</v>
      </c>
      <c r="C332" s="70" t="s">
        <v>1952</v>
      </c>
      <c r="D332" s="70" t="s">
        <v>140</v>
      </c>
      <c r="E332" s="78">
        <v>45224</v>
      </c>
      <c r="F332" s="72">
        <v>157255800</v>
      </c>
      <c r="G332" s="79">
        <v>10.132744000000001</v>
      </c>
      <c r="H332" s="72">
        <v>15934.327499999999</v>
      </c>
      <c r="I332" s="73">
        <f t="shared" si="5"/>
        <v>1.6566169768081961E-2</v>
      </c>
      <c r="J332" s="73">
        <f>H332/'סכום נכסי הקרן'!$C$41</f>
        <v>1.3222333597181677E-4</v>
      </c>
    </row>
    <row r="333" spans="1:10">
      <c r="A333" s="69" t="s">
        <v>3282</v>
      </c>
      <c r="B333" s="54" t="s">
        <v>3283</v>
      </c>
      <c r="C333" s="70" t="s">
        <v>1952</v>
      </c>
      <c r="D333" s="70" t="s">
        <v>140</v>
      </c>
      <c r="E333" s="78">
        <v>45224</v>
      </c>
      <c r="F333" s="72">
        <v>52767060.060720004</v>
      </c>
      <c r="G333" s="79">
        <v>10.177296999999999</v>
      </c>
      <c r="H333" s="72">
        <v>5370.2602168430003</v>
      </c>
      <c r="I333" s="73">
        <f t="shared" si="5"/>
        <v>5.5832065991487743E-3</v>
      </c>
      <c r="J333" s="73">
        <f>H333/'סכום נכסי הקרן'!$C$41</f>
        <v>4.4562515795392906E-5</v>
      </c>
    </row>
    <row r="334" spans="1:10">
      <c r="A334" s="69" t="s">
        <v>3284</v>
      </c>
      <c r="B334" s="54" t="s">
        <v>3285</v>
      </c>
      <c r="C334" s="70" t="s">
        <v>1952</v>
      </c>
      <c r="D334" s="70" t="s">
        <v>140</v>
      </c>
      <c r="E334" s="78">
        <v>45224</v>
      </c>
      <c r="F334" s="72">
        <v>16147254.405449996</v>
      </c>
      <c r="G334" s="79">
        <v>10.195105</v>
      </c>
      <c r="H334" s="72">
        <v>1646.2295942759999</v>
      </c>
      <c r="I334" s="73">
        <f t="shared" si="5"/>
        <v>1.711507368981647E-3</v>
      </c>
      <c r="J334" s="73">
        <f>H334/'סכום נכסי הקרן'!$C$41</f>
        <v>1.3660442759865651E-5</v>
      </c>
    </row>
    <row r="335" spans="1:10">
      <c r="A335" s="69" t="s">
        <v>3286</v>
      </c>
      <c r="B335" s="54" t="s">
        <v>3287</v>
      </c>
      <c r="C335" s="70" t="s">
        <v>1952</v>
      </c>
      <c r="D335" s="70" t="s">
        <v>140</v>
      </c>
      <c r="E335" s="78">
        <v>45225</v>
      </c>
      <c r="F335" s="72">
        <v>55991250</v>
      </c>
      <c r="G335" s="79">
        <v>10.524774000000001</v>
      </c>
      <c r="H335" s="72">
        <v>5892.9523300000001</v>
      </c>
      <c r="I335" s="73">
        <f t="shared" si="5"/>
        <v>6.126624969519056E-3</v>
      </c>
      <c r="J335" s="73">
        <f>H335/'סכום נכסי הקרן'!$C$41</f>
        <v>4.8899824344359084E-5</v>
      </c>
    </row>
    <row r="336" spans="1:10">
      <c r="A336" s="69" t="s">
        <v>3286</v>
      </c>
      <c r="B336" s="54" t="s">
        <v>3288</v>
      </c>
      <c r="C336" s="70" t="s">
        <v>1952</v>
      </c>
      <c r="D336" s="70" t="s">
        <v>140</v>
      </c>
      <c r="E336" s="78">
        <v>45225</v>
      </c>
      <c r="F336" s="72">
        <v>14519250</v>
      </c>
      <c r="G336" s="79">
        <v>10.524774000000001</v>
      </c>
      <c r="H336" s="72">
        <v>1528.1181999999999</v>
      </c>
      <c r="I336" s="73">
        <f t="shared" si="5"/>
        <v>1.5887125155985293E-3</v>
      </c>
      <c r="J336" s="73">
        <f>H336/'סכום נכסי הקרן'!$C$41</f>
        <v>1.2680352287427749E-5</v>
      </c>
    </row>
    <row r="337" spans="1:10">
      <c r="A337" s="69" t="s">
        <v>3286</v>
      </c>
      <c r="B337" s="54" t="s">
        <v>3289</v>
      </c>
      <c r="C337" s="70" t="s">
        <v>1952</v>
      </c>
      <c r="D337" s="70" t="s">
        <v>140</v>
      </c>
      <c r="E337" s="78">
        <v>45225</v>
      </c>
      <c r="F337" s="72">
        <v>41269500</v>
      </c>
      <c r="G337" s="79">
        <v>10.524774000000001</v>
      </c>
      <c r="H337" s="72">
        <v>4343.5214599999999</v>
      </c>
      <c r="I337" s="73">
        <f t="shared" si="5"/>
        <v>4.5157546747841872E-3</v>
      </c>
      <c r="J337" s="73">
        <f>H337/'סכום נכסי הקרן'!$C$41</f>
        <v>3.6042619138233234E-5</v>
      </c>
    </row>
    <row r="338" spans="1:10">
      <c r="A338" s="69" t="s">
        <v>3286</v>
      </c>
      <c r="B338" s="54" t="s">
        <v>3290</v>
      </c>
      <c r="C338" s="70" t="s">
        <v>1952</v>
      </c>
      <c r="D338" s="70" t="s">
        <v>140</v>
      </c>
      <c r="E338" s="78">
        <v>45225</v>
      </c>
      <c r="F338" s="72">
        <v>48782250</v>
      </c>
      <c r="G338" s="79">
        <v>10.524774000000001</v>
      </c>
      <c r="H338" s="72">
        <v>5134.2214000000004</v>
      </c>
      <c r="I338" s="73">
        <f t="shared" si="5"/>
        <v>5.3378081591030089E-3</v>
      </c>
      <c r="J338" s="73">
        <f>H338/'סכום נכסי הקרן'!$C$41</f>
        <v>4.2603861451064784E-5</v>
      </c>
    </row>
    <row r="339" spans="1:10">
      <c r="A339" s="69" t="s">
        <v>3291</v>
      </c>
      <c r="B339" s="54" t="s">
        <v>3292</v>
      </c>
      <c r="C339" s="70" t="s">
        <v>1952</v>
      </c>
      <c r="D339" s="70" t="s">
        <v>140</v>
      </c>
      <c r="E339" s="78">
        <v>45288</v>
      </c>
      <c r="F339" s="72">
        <v>217620</v>
      </c>
      <c r="G339" s="79">
        <v>0.40941100000000002</v>
      </c>
      <c r="H339" s="72">
        <v>0.89096000000000009</v>
      </c>
      <c r="I339" s="73">
        <f t="shared" si="5"/>
        <v>9.2628914628309889E-7</v>
      </c>
      <c r="J339" s="73">
        <f>H339/'סכום נכסי הקרן'!$C$41</f>
        <v>7.3932020926173306E-9</v>
      </c>
    </row>
    <row r="340" spans="1:10">
      <c r="A340" s="69" t="s">
        <v>3293</v>
      </c>
      <c r="B340" s="54" t="s">
        <v>3294</v>
      </c>
      <c r="C340" s="70" t="s">
        <v>1952</v>
      </c>
      <c r="D340" s="70" t="s">
        <v>140</v>
      </c>
      <c r="E340" s="78">
        <v>45288</v>
      </c>
      <c r="F340" s="72">
        <v>19053320.129999999</v>
      </c>
      <c r="G340" s="79">
        <v>0.18884300000000001</v>
      </c>
      <c r="H340" s="72">
        <v>35.980936926000005</v>
      </c>
      <c r="I340" s="73">
        <f t="shared" si="5"/>
        <v>3.7407685359219914E-5</v>
      </c>
      <c r="J340" s="73">
        <f>H340/'סכום נכסי הקרן'!$C$41</f>
        <v>2.9857046127282416E-7</v>
      </c>
    </row>
    <row r="341" spans="1:10">
      <c r="A341" s="69" t="s">
        <v>3295</v>
      </c>
      <c r="B341" s="54" t="s">
        <v>3296</v>
      </c>
      <c r="C341" s="70" t="s">
        <v>1952</v>
      </c>
      <c r="D341" s="70" t="s">
        <v>140</v>
      </c>
      <c r="E341" s="78">
        <v>45287</v>
      </c>
      <c r="F341" s="72">
        <v>12384658.0845</v>
      </c>
      <c r="G341" s="79">
        <v>8.4073999999999996E-2</v>
      </c>
      <c r="H341" s="72">
        <v>10.412232329</v>
      </c>
      <c r="I341" s="73">
        <f t="shared" si="5"/>
        <v>1.0825107518778274E-5</v>
      </c>
      <c r="J341" s="73">
        <f>H341/'סכום נכסי הקרן'!$C$41</f>
        <v>8.6400890998002851E-8</v>
      </c>
    </row>
    <row r="342" spans="1:10">
      <c r="A342" s="69" t="s">
        <v>3297</v>
      </c>
      <c r="B342" s="54" t="s">
        <v>3298</v>
      </c>
      <c r="C342" s="70" t="s">
        <v>1952</v>
      </c>
      <c r="D342" s="70" t="s">
        <v>140</v>
      </c>
      <c r="E342" s="78">
        <v>45287</v>
      </c>
      <c r="F342" s="72">
        <v>6478128.8441999992</v>
      </c>
      <c r="G342" s="79">
        <v>5.6502999999999998E-2</v>
      </c>
      <c r="H342" s="72">
        <v>3.660312475</v>
      </c>
      <c r="I342" s="73">
        <f t="shared" si="5"/>
        <v>3.8054544733738064E-6</v>
      </c>
      <c r="J342" s="73">
        <f>H342/'סכום נכסי הקרן'!$C$41</f>
        <v>3.0373338701853418E-8</v>
      </c>
    </row>
    <row r="343" spans="1:10">
      <c r="A343" s="69" t="s">
        <v>3299</v>
      </c>
      <c r="B343" s="54" t="s">
        <v>3300</v>
      </c>
      <c r="C343" s="70" t="s">
        <v>1952</v>
      </c>
      <c r="D343" s="70" t="s">
        <v>140</v>
      </c>
      <c r="E343" s="78">
        <v>45286</v>
      </c>
      <c r="F343" s="72">
        <v>31311001.862711996</v>
      </c>
      <c r="G343" s="79">
        <v>5.4843000000000003E-2</v>
      </c>
      <c r="H343" s="72">
        <v>17.171990817000001</v>
      </c>
      <c r="I343" s="73">
        <f t="shared" si="5"/>
        <v>1.7852910022739677E-5</v>
      </c>
      <c r="J343" s="73">
        <f>H343/'סכום נכסי הקרן'!$C$41</f>
        <v>1.4249348841996272E-7</v>
      </c>
    </row>
    <row r="344" spans="1:10">
      <c r="A344" s="69" t="s">
        <v>3301</v>
      </c>
      <c r="B344" s="54" t="s">
        <v>3302</v>
      </c>
      <c r="C344" s="70" t="s">
        <v>1952</v>
      </c>
      <c r="D344" s="70" t="s">
        <v>140</v>
      </c>
      <c r="E344" s="78">
        <v>45280</v>
      </c>
      <c r="F344" s="72">
        <v>108810</v>
      </c>
      <c r="G344" s="79">
        <v>-0.42598999999999998</v>
      </c>
      <c r="H344" s="72">
        <v>-0.46351999999999999</v>
      </c>
      <c r="I344" s="73">
        <f t="shared" si="5"/>
        <v>-4.8189991142715945E-7</v>
      </c>
      <c r="J344" s="73">
        <f>H344/'סכום נכסי הקרן'!$C$41</f>
        <v>-3.8462972905292996E-9</v>
      </c>
    </row>
    <row r="345" spans="1:10">
      <c r="A345" s="69" t="s">
        <v>3303</v>
      </c>
      <c r="B345" s="54" t="s">
        <v>3304</v>
      </c>
      <c r="C345" s="70" t="s">
        <v>1952</v>
      </c>
      <c r="D345" s="70" t="s">
        <v>140</v>
      </c>
      <c r="E345" s="78">
        <v>45286</v>
      </c>
      <c r="F345" s="72">
        <v>39850366.007088006</v>
      </c>
      <c r="G345" s="79">
        <v>5.8057999999999998E-2</v>
      </c>
      <c r="H345" s="72">
        <v>23.136484100000001</v>
      </c>
      <c r="I345" s="73">
        <f t="shared" si="5"/>
        <v>2.405391275139343E-5</v>
      </c>
      <c r="J345" s="73">
        <f>H345/'סכום נכסי הקרן'!$C$41</f>
        <v>1.9198696087807263E-7</v>
      </c>
    </row>
    <row r="346" spans="1:10">
      <c r="A346" s="69" t="s">
        <v>3305</v>
      </c>
      <c r="B346" s="54" t="s">
        <v>3028</v>
      </c>
      <c r="C346" s="70" t="s">
        <v>1952</v>
      </c>
      <c r="D346" s="70" t="s">
        <v>140</v>
      </c>
      <c r="E346" s="78">
        <v>45278</v>
      </c>
      <c r="F346" s="72">
        <v>217620</v>
      </c>
      <c r="G346" s="79">
        <v>-0.83404100000000003</v>
      </c>
      <c r="H346" s="72">
        <v>-1.81504</v>
      </c>
      <c r="I346" s="73">
        <f t="shared" si="5"/>
        <v>-1.8870115965584042E-6</v>
      </c>
      <c r="J346" s="73">
        <f>H346/'סכום נכסי הקרן'!$C$41</f>
        <v>-1.5061234540477864E-8</v>
      </c>
    </row>
    <row r="347" spans="1:10">
      <c r="A347" s="69" t="s">
        <v>3306</v>
      </c>
      <c r="B347" s="54" t="s">
        <v>3307</v>
      </c>
      <c r="C347" s="70" t="s">
        <v>1952</v>
      </c>
      <c r="D347" s="70" t="s">
        <v>140</v>
      </c>
      <c r="E347" s="78">
        <v>45260</v>
      </c>
      <c r="F347" s="72">
        <v>2052664.38</v>
      </c>
      <c r="G347" s="79">
        <v>-1.2889619999999999</v>
      </c>
      <c r="H347" s="72">
        <v>-26.45806</v>
      </c>
      <c r="I347" s="73">
        <f t="shared" si="5"/>
        <v>-2.750719876280305E-5</v>
      </c>
      <c r="J347" s="73">
        <f>H347/'סכום נכסי הקרן'!$C$41</f>
        <v>-2.1954945739269426E-7</v>
      </c>
    </row>
    <row r="348" spans="1:10">
      <c r="A348" s="69" t="s">
        <v>3306</v>
      </c>
      <c r="B348" s="54" t="s">
        <v>3308</v>
      </c>
      <c r="C348" s="70" t="s">
        <v>1952</v>
      </c>
      <c r="D348" s="70" t="s">
        <v>140</v>
      </c>
      <c r="E348" s="78">
        <v>45260</v>
      </c>
      <c r="F348" s="72">
        <v>526881461.55488998</v>
      </c>
      <c r="G348" s="79">
        <v>-1.2889619999999999</v>
      </c>
      <c r="H348" s="72">
        <v>-6791.3015693599991</v>
      </c>
      <c r="I348" s="73">
        <f t="shared" si="5"/>
        <v>-7.0605963599191246E-3</v>
      </c>
      <c r="J348" s="73">
        <f>H348/'סכום נכסי הקרן'!$C$41</f>
        <v>-5.6354342477987453E-5</v>
      </c>
    </row>
    <row r="349" spans="1:10">
      <c r="A349" s="69" t="s">
        <v>3306</v>
      </c>
      <c r="B349" s="54" t="s">
        <v>3309</v>
      </c>
      <c r="C349" s="70" t="s">
        <v>1952</v>
      </c>
      <c r="D349" s="70" t="s">
        <v>140</v>
      </c>
      <c r="E349" s="78">
        <v>45260</v>
      </c>
      <c r="F349" s="72">
        <v>16550001</v>
      </c>
      <c r="G349" s="79">
        <v>-1.2889619999999999</v>
      </c>
      <c r="H349" s="72">
        <v>-213.32321999999999</v>
      </c>
      <c r="I349" s="73">
        <f t="shared" si="5"/>
        <v>-2.2178210395097609E-4</v>
      </c>
      <c r="J349" s="73">
        <f>H349/'סכום נכסי הקרן'!$C$41</f>
        <v>-1.7701599134729584E-6</v>
      </c>
    </row>
    <row r="350" spans="1:10">
      <c r="A350" s="69" t="s">
        <v>3306</v>
      </c>
      <c r="B350" s="54" t="s">
        <v>3310</v>
      </c>
      <c r="C350" s="70" t="s">
        <v>1952</v>
      </c>
      <c r="D350" s="70" t="s">
        <v>140</v>
      </c>
      <c r="E350" s="78">
        <v>45260</v>
      </c>
      <c r="F350" s="72">
        <v>1121200</v>
      </c>
      <c r="G350" s="79">
        <v>-1.2889619999999999</v>
      </c>
      <c r="H350" s="72">
        <v>-14.451840000000001</v>
      </c>
      <c r="I350" s="73">
        <f t="shared" si="5"/>
        <v>-1.5024897341990595E-5</v>
      </c>
      <c r="J350" s="73">
        <f>H350/'סכום נכסי הקרן'!$C$41</f>
        <v>-1.1992162805307853E-7</v>
      </c>
    </row>
    <row r="351" spans="1:10">
      <c r="A351" s="69" t="s">
        <v>3306</v>
      </c>
      <c r="B351" s="54" t="s">
        <v>3311</v>
      </c>
      <c r="C351" s="70" t="s">
        <v>1952</v>
      </c>
      <c r="D351" s="70" t="s">
        <v>140</v>
      </c>
      <c r="E351" s="78">
        <v>45260</v>
      </c>
      <c r="F351" s="72">
        <v>3778427.25</v>
      </c>
      <c r="G351" s="79">
        <v>-1.2889619999999999</v>
      </c>
      <c r="H351" s="72">
        <v>-48.702489999999997</v>
      </c>
      <c r="I351" s="73">
        <f t="shared" si="5"/>
        <v>-5.0633684883677333E-5</v>
      </c>
      <c r="J351" s="73">
        <f>H351/'סכום נכסי הקרן'!$C$41</f>
        <v>-4.0413413731668601E-7</v>
      </c>
    </row>
    <row r="352" spans="1:10">
      <c r="A352" s="69" t="s">
        <v>3306</v>
      </c>
      <c r="B352" s="54" t="s">
        <v>3030</v>
      </c>
      <c r="C352" s="70" t="s">
        <v>1952</v>
      </c>
      <c r="D352" s="70" t="s">
        <v>140</v>
      </c>
      <c r="E352" s="78">
        <v>45260</v>
      </c>
      <c r="F352" s="72">
        <v>2931704.1</v>
      </c>
      <c r="G352" s="79">
        <v>-1.2889619999999999</v>
      </c>
      <c r="H352" s="72">
        <v>-37.788550000000001</v>
      </c>
      <c r="I352" s="73">
        <f t="shared" si="5"/>
        <v>-3.9286975530636838E-5</v>
      </c>
      <c r="J352" s="73">
        <f>H352/'סכום נכסי הקרן'!$C$41</f>
        <v>-3.1357006704787488E-7</v>
      </c>
    </row>
    <row r="353" spans="1:10">
      <c r="A353" s="69" t="s">
        <v>3306</v>
      </c>
      <c r="B353" s="54" t="s">
        <v>3312</v>
      </c>
      <c r="C353" s="70" t="s">
        <v>1952</v>
      </c>
      <c r="D353" s="70" t="s">
        <v>140</v>
      </c>
      <c r="E353" s="78">
        <v>45260</v>
      </c>
      <c r="F353" s="72">
        <v>112201.25</v>
      </c>
      <c r="G353" s="79">
        <v>-1.288961</v>
      </c>
      <c r="H353" s="72">
        <v>-1.4462300000000001</v>
      </c>
      <c r="I353" s="73">
        <f t="shared" si="5"/>
        <v>-1.5035772111306975E-6</v>
      </c>
      <c r="J353" s="73">
        <f>H353/'סכום נכסי הקרן'!$C$41</f>
        <v>-1.2000842532106898E-8</v>
      </c>
    </row>
    <row r="354" spans="1:10">
      <c r="A354" s="69" t="s">
        <v>3313</v>
      </c>
      <c r="B354" s="54" t="s">
        <v>3314</v>
      </c>
      <c r="C354" s="70" t="s">
        <v>1952</v>
      </c>
      <c r="D354" s="70" t="s">
        <v>140</v>
      </c>
      <c r="E354" s="78">
        <v>45278</v>
      </c>
      <c r="F354" s="72">
        <v>9067500</v>
      </c>
      <c r="G354" s="79">
        <v>-0.88925600000000005</v>
      </c>
      <c r="H354" s="72">
        <v>-80.633330000000001</v>
      </c>
      <c r="I354" s="73">
        <f t="shared" si="5"/>
        <v>-8.3830675235323007E-5</v>
      </c>
      <c r="J354" s="73">
        <f>H354/'סכום נכסי הקרן'!$C$41</f>
        <v>-6.6909682150792827E-7</v>
      </c>
    </row>
    <row r="355" spans="1:10">
      <c r="A355" s="69" t="s">
        <v>3315</v>
      </c>
      <c r="B355" s="54" t="s">
        <v>3316</v>
      </c>
      <c r="C355" s="70" t="s">
        <v>1952</v>
      </c>
      <c r="D355" s="70" t="s">
        <v>140</v>
      </c>
      <c r="E355" s="78">
        <v>45267</v>
      </c>
      <c r="F355" s="72">
        <v>19053320.129999999</v>
      </c>
      <c r="G355" s="79">
        <v>-1.796268</v>
      </c>
      <c r="H355" s="72">
        <v>-342.24874307400006</v>
      </c>
      <c r="I355" s="73">
        <f t="shared" si="5"/>
        <v>-3.558198976816907E-4</v>
      </c>
      <c r="J355" s="73">
        <f>H355/'סכום נכסי הקרן'!$C$41</f>
        <v>-2.8399862210316382E-6</v>
      </c>
    </row>
    <row r="356" spans="1:10">
      <c r="A356" s="69" t="s">
        <v>3317</v>
      </c>
      <c r="B356" s="54" t="s">
        <v>3318</v>
      </c>
      <c r="C356" s="70" t="s">
        <v>1952</v>
      </c>
      <c r="D356" s="70" t="s">
        <v>140</v>
      </c>
      <c r="E356" s="78">
        <v>45260</v>
      </c>
      <c r="F356" s="72">
        <v>1379346.6618970002</v>
      </c>
      <c r="G356" s="79">
        <v>-1.4673970000000001</v>
      </c>
      <c r="H356" s="72">
        <v>-20.240495646000003</v>
      </c>
      <c r="I356" s="73">
        <f t="shared" si="5"/>
        <v>-2.1043089961704368E-5</v>
      </c>
      <c r="J356" s="73">
        <f>H356/'סכום נכסי הקרן'!$C$41</f>
        <v>-1.6795599663915236E-7</v>
      </c>
    </row>
    <row r="357" spans="1:10">
      <c r="A357" s="69" t="s">
        <v>3319</v>
      </c>
      <c r="B357" s="54" t="s">
        <v>3320</v>
      </c>
      <c r="C357" s="70" t="s">
        <v>1952</v>
      </c>
      <c r="D357" s="70" t="s">
        <v>140</v>
      </c>
      <c r="E357" s="78">
        <v>45260</v>
      </c>
      <c r="F357" s="72">
        <v>9195644.4126300011</v>
      </c>
      <c r="G357" s="79">
        <v>-1.468316</v>
      </c>
      <c r="H357" s="72">
        <v>-135.02114782499996</v>
      </c>
      <c r="I357" s="73">
        <f t="shared" si="5"/>
        <v>-1.4037512767013481E-4</v>
      </c>
      <c r="J357" s="73">
        <f>H357/'סכום נכסי הקרן'!$C$41</f>
        <v>-1.1204079112949891E-6</v>
      </c>
    </row>
    <row r="358" spans="1:10">
      <c r="A358" s="69" t="s">
        <v>3321</v>
      </c>
      <c r="B358" s="54" t="s">
        <v>3322</v>
      </c>
      <c r="C358" s="70" t="s">
        <v>1952</v>
      </c>
      <c r="D358" s="70" t="s">
        <v>140</v>
      </c>
      <c r="E358" s="78">
        <v>45260</v>
      </c>
      <c r="F358" s="72">
        <v>12260859.216840001</v>
      </c>
      <c r="G358" s="79">
        <v>-1.46896</v>
      </c>
      <c r="H358" s="72">
        <v>-180.10707631000002</v>
      </c>
      <c r="I358" s="73">
        <f t="shared" si="5"/>
        <v>-1.8724884389280649E-4</v>
      </c>
      <c r="J358" s="73">
        <f>H358/'סכום נכסי הקרן'!$C$41</f>
        <v>-1.4945317561622085E-6</v>
      </c>
    </row>
    <row r="359" spans="1:10">
      <c r="A359" s="69" t="s">
        <v>3323</v>
      </c>
      <c r="B359" s="54" t="s">
        <v>3324</v>
      </c>
      <c r="C359" s="70" t="s">
        <v>1952</v>
      </c>
      <c r="D359" s="70" t="s">
        <v>140</v>
      </c>
      <c r="E359" s="78">
        <v>45266</v>
      </c>
      <c r="F359" s="72">
        <v>544050</v>
      </c>
      <c r="G359" s="79">
        <v>-1.8789819999999999</v>
      </c>
      <c r="H359" s="72">
        <v>-10.2226</v>
      </c>
      <c r="I359" s="73">
        <f t="shared" si="5"/>
        <v>-1.0627955718319124E-5</v>
      </c>
      <c r="J359" s="73">
        <f>H359/'סכום נכסי הקרן'!$C$41</f>
        <v>-8.4827318523828135E-8</v>
      </c>
    </row>
    <row r="360" spans="1:10">
      <c r="A360" s="69" t="s">
        <v>3323</v>
      </c>
      <c r="B360" s="54" t="s">
        <v>3325</v>
      </c>
      <c r="C360" s="70" t="s">
        <v>1952</v>
      </c>
      <c r="D360" s="70" t="s">
        <v>140</v>
      </c>
      <c r="E360" s="78">
        <v>45266</v>
      </c>
      <c r="F360" s="72">
        <v>126945</v>
      </c>
      <c r="G360" s="79">
        <v>-1.878979</v>
      </c>
      <c r="H360" s="72">
        <v>-2.3852699999999998</v>
      </c>
      <c r="I360" s="73">
        <f t="shared" si="5"/>
        <v>-2.4798528687648008E-6</v>
      </c>
      <c r="J360" s="73">
        <f>H360/'סכום נכסי הקרן'!$C$41</f>
        <v>-1.9793013328833322E-8</v>
      </c>
    </row>
    <row r="361" spans="1:10">
      <c r="A361" s="69" t="s">
        <v>3323</v>
      </c>
      <c r="B361" s="54" t="s">
        <v>3326</v>
      </c>
      <c r="C361" s="70" t="s">
        <v>1952</v>
      </c>
      <c r="D361" s="70" t="s">
        <v>140</v>
      </c>
      <c r="E361" s="78">
        <v>45266</v>
      </c>
      <c r="F361" s="72">
        <v>9067.5</v>
      </c>
      <c r="G361" s="79">
        <v>-1.8790180000000001</v>
      </c>
      <c r="H361" s="72">
        <v>-0.17038</v>
      </c>
      <c r="I361" s="73">
        <f t="shared" si="5"/>
        <v>-1.7713606081497978E-7</v>
      </c>
      <c r="J361" s="73">
        <f>H361/'סכום נכסי הקרן'!$C$41</f>
        <v>-1.41381630212371E-9</v>
      </c>
    </row>
    <row r="362" spans="1:10">
      <c r="A362" s="69" t="s">
        <v>3327</v>
      </c>
      <c r="B362" s="54" t="s">
        <v>3328</v>
      </c>
      <c r="C362" s="70" t="s">
        <v>1952</v>
      </c>
      <c r="D362" s="70" t="s">
        <v>140</v>
      </c>
      <c r="E362" s="78">
        <v>45260</v>
      </c>
      <c r="F362" s="72">
        <v>2452171.8433679999</v>
      </c>
      <c r="G362" s="79">
        <v>-1.47946</v>
      </c>
      <c r="H362" s="72">
        <v>-36.278891951999995</v>
      </c>
      <c r="I362" s="73">
        <f t="shared" si="5"/>
        <v>-3.7717455165568442E-5</v>
      </c>
      <c r="J362" s="73">
        <f>H362/'סכום נכסי הקרן'!$C$41</f>
        <v>-3.0104289743351483E-7</v>
      </c>
    </row>
    <row r="363" spans="1:10">
      <c r="A363" s="69" t="s">
        <v>3329</v>
      </c>
      <c r="B363" s="54" t="s">
        <v>3330</v>
      </c>
      <c r="C363" s="70" t="s">
        <v>1952</v>
      </c>
      <c r="D363" s="70" t="s">
        <v>140</v>
      </c>
      <c r="E363" s="78">
        <v>45265</v>
      </c>
      <c r="F363" s="72">
        <v>45700200</v>
      </c>
      <c r="G363" s="79">
        <v>-2.3079489999999998</v>
      </c>
      <c r="H363" s="72">
        <v>-1054.7371799999999</v>
      </c>
      <c r="I363" s="73">
        <f t="shared" si="5"/>
        <v>-1.0965605661480235E-3</v>
      </c>
      <c r="J363" s="73">
        <f>H363/'סכום נכסי הקרן'!$C$41</f>
        <v>-8.7522280757130519E-6</v>
      </c>
    </row>
    <row r="364" spans="1:10">
      <c r="A364" s="69" t="s">
        <v>3329</v>
      </c>
      <c r="B364" s="54" t="s">
        <v>3302</v>
      </c>
      <c r="C364" s="70" t="s">
        <v>1952</v>
      </c>
      <c r="D364" s="70" t="s">
        <v>140</v>
      </c>
      <c r="E364" s="78">
        <v>45265</v>
      </c>
      <c r="F364" s="72">
        <v>29016000</v>
      </c>
      <c r="G364" s="79">
        <v>-2.3079489999999998</v>
      </c>
      <c r="H364" s="72">
        <v>-669.67439999999999</v>
      </c>
      <c r="I364" s="73">
        <f t="shared" si="5"/>
        <v>-6.9622893088763403E-4</v>
      </c>
      <c r="J364" s="73">
        <f>H364/'סכום נכסי הקרן'!$C$41</f>
        <v>-5.5569702068019378E-6</v>
      </c>
    </row>
    <row r="365" spans="1:10">
      <c r="A365" s="69" t="s">
        <v>3331</v>
      </c>
      <c r="B365" s="54" t="s">
        <v>3332</v>
      </c>
      <c r="C365" s="70" t="s">
        <v>1952</v>
      </c>
      <c r="D365" s="70" t="s">
        <v>140</v>
      </c>
      <c r="E365" s="78">
        <v>45260</v>
      </c>
      <c r="F365" s="72">
        <v>3065214.8042100002</v>
      </c>
      <c r="G365" s="79">
        <v>-1.5438559999999999</v>
      </c>
      <c r="H365" s="72">
        <v>-47.322511016999997</v>
      </c>
      <c r="I365" s="73">
        <f t="shared" si="5"/>
        <v>-4.9198985734387032E-5</v>
      </c>
      <c r="J365" s="73">
        <f>H365/'סכום נכסי הקרן'!$C$41</f>
        <v>-3.9268304691432953E-7</v>
      </c>
    </row>
    <row r="366" spans="1:10">
      <c r="A366" s="69" t="s">
        <v>3333</v>
      </c>
      <c r="B366" s="54" t="s">
        <v>3292</v>
      </c>
      <c r="C366" s="70" t="s">
        <v>1952</v>
      </c>
      <c r="D366" s="70" t="s">
        <v>140</v>
      </c>
      <c r="E366" s="78">
        <v>45271</v>
      </c>
      <c r="F366" s="72">
        <v>5906529.2402999997</v>
      </c>
      <c r="G366" s="79">
        <v>-2.063707</v>
      </c>
      <c r="H366" s="72">
        <v>-121.893455309</v>
      </c>
      <c r="I366" s="73">
        <f t="shared" si="5"/>
        <v>-1.2672688409768191E-4</v>
      </c>
      <c r="J366" s="73">
        <f>H366/'סכום נכסי הקרן'!$C$41</f>
        <v>-1.011474082862144E-6</v>
      </c>
    </row>
    <row r="367" spans="1:10">
      <c r="A367" s="69" t="s">
        <v>3334</v>
      </c>
      <c r="B367" s="54" t="s">
        <v>3335</v>
      </c>
      <c r="C367" s="70" t="s">
        <v>1952</v>
      </c>
      <c r="D367" s="70" t="s">
        <v>140</v>
      </c>
      <c r="E367" s="78">
        <v>45273</v>
      </c>
      <c r="F367" s="72">
        <v>36201308.247000001</v>
      </c>
      <c r="G367" s="79">
        <v>-2.1133350000000002</v>
      </c>
      <c r="H367" s="72">
        <v>-765.05481333900013</v>
      </c>
      <c r="I367" s="73">
        <f t="shared" si="5"/>
        <v>-7.9539145405804746E-4</v>
      </c>
      <c r="J367" s="73">
        <f>H367/'סכום נכסי הקרן'!$C$41</f>
        <v>-6.3484385908961758E-6</v>
      </c>
    </row>
    <row r="368" spans="1:10">
      <c r="A368" s="69" t="s">
        <v>3336</v>
      </c>
      <c r="B368" s="54" t="s">
        <v>3337</v>
      </c>
      <c r="C368" s="70" t="s">
        <v>1952</v>
      </c>
      <c r="D368" s="70" t="s">
        <v>140</v>
      </c>
      <c r="E368" s="78">
        <v>45271</v>
      </c>
      <c r="F368" s="72">
        <v>7240261.6493999995</v>
      </c>
      <c r="G368" s="79">
        <v>-2.2236189999999998</v>
      </c>
      <c r="H368" s="72">
        <v>-160.995811468</v>
      </c>
      <c r="I368" s="73">
        <f t="shared" si="5"/>
        <v>-1.6737976200934774E-4</v>
      </c>
      <c r="J368" s="73">
        <f>H368/'סכום נכסי הקרן'!$C$41</f>
        <v>-1.3359461370295443E-6</v>
      </c>
    </row>
    <row r="369" spans="1:10">
      <c r="A369" s="69" t="s">
        <v>3338</v>
      </c>
      <c r="B369" s="54" t="s">
        <v>3339</v>
      </c>
      <c r="C369" s="70" t="s">
        <v>1952</v>
      </c>
      <c r="D369" s="70" t="s">
        <v>140</v>
      </c>
      <c r="E369" s="78">
        <v>45265</v>
      </c>
      <c r="F369" s="72">
        <v>108810</v>
      </c>
      <c r="G369" s="79">
        <v>-2.2787609999999998</v>
      </c>
      <c r="H369" s="72">
        <v>-2.4795199999999999</v>
      </c>
      <c r="I369" s="73">
        <f t="shared" si="5"/>
        <v>-2.5778401544310287E-6</v>
      </c>
      <c r="J369" s="73">
        <f>H369/'סכום נכסי הקרן'!$C$41</f>
        <v>-2.057510152272439E-8</v>
      </c>
    </row>
    <row r="370" spans="1:10">
      <c r="A370" s="69" t="s">
        <v>3338</v>
      </c>
      <c r="B370" s="54" t="s">
        <v>3340</v>
      </c>
      <c r="C370" s="70" t="s">
        <v>1952</v>
      </c>
      <c r="D370" s="70" t="s">
        <v>140</v>
      </c>
      <c r="E370" s="78">
        <v>45265</v>
      </c>
      <c r="F370" s="72">
        <v>43524</v>
      </c>
      <c r="G370" s="79">
        <v>-2.2787660000000001</v>
      </c>
      <c r="H370" s="72">
        <v>-0.99180999999999997</v>
      </c>
      <c r="I370" s="73">
        <f t="shared" si="5"/>
        <v>-1.031138141078208E-6</v>
      </c>
      <c r="J370" s="73">
        <f>H370/'סכום נכסי הקרן'!$C$41</f>
        <v>-8.2300572051257007E-9</v>
      </c>
    </row>
    <row r="371" spans="1:10">
      <c r="A371" s="69" t="s">
        <v>3338</v>
      </c>
      <c r="B371" s="54" t="s">
        <v>3341</v>
      </c>
      <c r="C371" s="70" t="s">
        <v>1952</v>
      </c>
      <c r="D371" s="70" t="s">
        <v>140</v>
      </c>
      <c r="E371" s="78">
        <v>45265</v>
      </c>
      <c r="F371" s="72">
        <v>11969.1</v>
      </c>
      <c r="G371" s="79">
        <v>-2.2787850000000001</v>
      </c>
      <c r="H371" s="72">
        <v>-0.27274999999999999</v>
      </c>
      <c r="I371" s="73">
        <f t="shared" si="5"/>
        <v>-2.8356532801552843E-7</v>
      </c>
      <c r="J371" s="73">
        <f>H371/'סכום נכסי הקרן'!$C$41</f>
        <v>-2.2632844019500053E-9</v>
      </c>
    </row>
    <row r="372" spans="1:10">
      <c r="A372" s="69" t="s">
        <v>3338</v>
      </c>
      <c r="B372" s="54" t="s">
        <v>3342</v>
      </c>
      <c r="C372" s="70" t="s">
        <v>1952</v>
      </c>
      <c r="D372" s="70" t="s">
        <v>140</v>
      </c>
      <c r="E372" s="78">
        <v>45265</v>
      </c>
      <c r="F372" s="72">
        <v>235755</v>
      </c>
      <c r="G372" s="79">
        <v>-2.2787600000000001</v>
      </c>
      <c r="H372" s="72">
        <v>-5.3722899999999996</v>
      </c>
      <c r="I372" s="73">
        <f t="shared" si="5"/>
        <v>-5.5853168690909008E-6</v>
      </c>
      <c r="J372" s="73">
        <f>H372/'סכום נכסי הקרן'!$C$41</f>
        <v>-4.4579358972509602E-8</v>
      </c>
    </row>
    <row r="373" spans="1:10">
      <c r="A373" s="69" t="s">
        <v>3343</v>
      </c>
      <c r="B373" s="54" t="s">
        <v>3344</v>
      </c>
      <c r="C373" s="70" t="s">
        <v>1952</v>
      </c>
      <c r="D373" s="70" t="s">
        <v>140</v>
      </c>
      <c r="E373" s="78">
        <v>45264</v>
      </c>
      <c r="F373" s="72">
        <v>3239064.4220999996</v>
      </c>
      <c r="G373" s="79">
        <v>-2.4028299999999998</v>
      </c>
      <c r="H373" s="72">
        <v>-77.829214296000004</v>
      </c>
      <c r="I373" s="73">
        <f t="shared" si="5"/>
        <v>-8.0915368216447642E-5</v>
      </c>
      <c r="J373" s="73">
        <f>H373/'סכום נכסי הקרן'!$C$41</f>
        <v>-6.4582821899967432E-7</v>
      </c>
    </row>
    <row r="374" spans="1:10">
      <c r="A374" s="69" t="s">
        <v>3345</v>
      </c>
      <c r="B374" s="54" t="s">
        <v>3346</v>
      </c>
      <c r="C374" s="70" t="s">
        <v>1952</v>
      </c>
      <c r="D374" s="70" t="s">
        <v>140</v>
      </c>
      <c r="E374" s="78">
        <v>45251</v>
      </c>
      <c r="F374" s="72">
        <v>3678257.7650519996</v>
      </c>
      <c r="G374" s="79">
        <v>-2.105321</v>
      </c>
      <c r="H374" s="72">
        <v>-77.439140593999994</v>
      </c>
      <c r="I374" s="73">
        <f t="shared" si="5"/>
        <v>-8.0509826961606721E-5</v>
      </c>
      <c r="J374" s="73">
        <f>H374/'סכום נכסי הקרן'!$C$41</f>
        <v>-6.425913804099493E-7</v>
      </c>
    </row>
    <row r="375" spans="1:10">
      <c r="A375" s="69" t="s">
        <v>3347</v>
      </c>
      <c r="B375" s="54" t="s">
        <v>3348</v>
      </c>
      <c r="C375" s="70" t="s">
        <v>1952</v>
      </c>
      <c r="D375" s="70" t="s">
        <v>140</v>
      </c>
      <c r="E375" s="78">
        <v>45246</v>
      </c>
      <c r="F375" s="72">
        <v>11969100</v>
      </c>
      <c r="G375" s="79">
        <v>-3.952394</v>
      </c>
      <c r="H375" s="72">
        <v>-473.06599999999997</v>
      </c>
      <c r="I375" s="73">
        <f t="shared" si="5"/>
        <v>-4.9182443799447833E-4</v>
      </c>
      <c r="J375" s="73">
        <f>H375/'סכום נכסי הקרן'!$C$41</f>
        <v>-3.9255101700930569E-6</v>
      </c>
    </row>
    <row r="376" spans="1:10">
      <c r="A376" s="69" t="s">
        <v>3349</v>
      </c>
      <c r="B376" s="54" t="s">
        <v>3350</v>
      </c>
      <c r="C376" s="70" t="s">
        <v>1952</v>
      </c>
      <c r="D376" s="70" t="s">
        <v>140</v>
      </c>
      <c r="E376" s="78">
        <v>45237</v>
      </c>
      <c r="F376" s="72">
        <v>10881000</v>
      </c>
      <c r="G376" s="79">
        <v>-6.1773730000000002</v>
      </c>
      <c r="H376" s="72">
        <v>-672.16</v>
      </c>
      <c r="I376" s="73">
        <f t="shared" si="5"/>
        <v>-6.9881309213168678E-4</v>
      </c>
      <c r="J376" s="73">
        <f>H376/'סכום נכסי הקרן'!$C$41</f>
        <v>-5.5775957602739343E-6</v>
      </c>
    </row>
    <row r="377" spans="1:10">
      <c r="A377" s="69" t="s">
        <v>3351</v>
      </c>
      <c r="B377" s="54" t="s">
        <v>3352</v>
      </c>
      <c r="C377" s="70" t="s">
        <v>1952</v>
      </c>
      <c r="D377" s="70" t="s">
        <v>140</v>
      </c>
      <c r="E377" s="78">
        <v>45237</v>
      </c>
      <c r="F377" s="72">
        <v>18084767.344839003</v>
      </c>
      <c r="G377" s="79">
        <v>-6.4899829999999996</v>
      </c>
      <c r="H377" s="72">
        <v>-1173.6982441939999</v>
      </c>
      <c r="I377" s="73">
        <f t="shared" si="5"/>
        <v>-1.2202387813240014E-3</v>
      </c>
      <c r="J377" s="73">
        <f>H377/'סכום נכסי הקרן'!$C$41</f>
        <v>-9.7393691244010579E-6</v>
      </c>
    </row>
    <row r="378" spans="1:10">
      <c r="A378" s="69" t="s">
        <v>3353</v>
      </c>
      <c r="B378" s="54" t="s">
        <v>3354</v>
      </c>
      <c r="C378" s="70" t="s">
        <v>1952</v>
      </c>
      <c r="D378" s="70" t="s">
        <v>140</v>
      </c>
      <c r="E378" s="78">
        <v>45230</v>
      </c>
      <c r="F378" s="72">
        <v>17409600</v>
      </c>
      <c r="G378" s="79">
        <v>-10.342179</v>
      </c>
      <c r="H378" s="72">
        <v>-1800.5319999999999</v>
      </c>
      <c r="I378" s="73">
        <f t="shared" si="5"/>
        <v>-1.871928312309644E-3</v>
      </c>
      <c r="J378" s="73">
        <f>H378/'סכום נכסי הקרן'!$C$41</f>
        <v>-1.494084689573546E-5</v>
      </c>
    </row>
    <row r="379" spans="1:10">
      <c r="A379" s="69" t="s">
        <v>3355</v>
      </c>
      <c r="B379" s="54" t="s">
        <v>3356</v>
      </c>
      <c r="C379" s="70" t="s">
        <v>1952</v>
      </c>
      <c r="D379" s="70" t="s">
        <v>140</v>
      </c>
      <c r="E379" s="78">
        <v>45231</v>
      </c>
      <c r="F379" s="72">
        <v>4597822.2063150005</v>
      </c>
      <c r="G379" s="79">
        <v>-10.352789</v>
      </c>
      <c r="H379" s="72">
        <v>-476.00284383300004</v>
      </c>
      <c r="I379" s="73">
        <f t="shared" si="5"/>
        <v>-4.9487773619735656E-4</v>
      </c>
      <c r="J379" s="73">
        <f>H379/'סכום נכסי הקרן'!$C$41</f>
        <v>-3.9498801530011854E-6</v>
      </c>
    </row>
    <row r="380" spans="1:10">
      <c r="A380" s="69" t="s">
        <v>3357</v>
      </c>
      <c r="B380" s="54" t="s">
        <v>3358</v>
      </c>
      <c r="C380" s="70" t="s">
        <v>1952</v>
      </c>
      <c r="D380" s="70" t="s">
        <v>140</v>
      </c>
      <c r="E380" s="78">
        <v>45229</v>
      </c>
      <c r="F380" s="72">
        <v>36270000</v>
      </c>
      <c r="G380" s="79">
        <v>-10.771749</v>
      </c>
      <c r="H380" s="72">
        <v>-3906.9133299999999</v>
      </c>
      <c r="I380" s="73">
        <f t="shared" si="5"/>
        <v>-4.0618337670016149E-3</v>
      </c>
      <c r="J380" s="73">
        <f>H380/'סכום נכסי הקרן'!$C$41</f>
        <v>-3.2419637028632646E-5</v>
      </c>
    </row>
    <row r="381" spans="1:10">
      <c r="A381" s="69" t="s">
        <v>3359</v>
      </c>
      <c r="B381" s="54" t="s">
        <v>3360</v>
      </c>
      <c r="C381" s="70" t="s">
        <v>1952</v>
      </c>
      <c r="D381" s="70" t="s">
        <v>140</v>
      </c>
      <c r="E381" s="78">
        <v>45224</v>
      </c>
      <c r="F381" s="72">
        <v>6130429.6084200004</v>
      </c>
      <c r="G381" s="79">
        <v>-11.477686</v>
      </c>
      <c r="H381" s="72">
        <v>-703.63145377300009</v>
      </c>
      <c r="I381" s="73">
        <f t="shared" si="5"/>
        <v>-7.3153248026098594E-4</v>
      </c>
      <c r="J381" s="73">
        <f>H381/'סכום נכסי הקרן'!$C$41</f>
        <v>-5.8387464492972958E-6</v>
      </c>
    </row>
    <row r="382" spans="1:10">
      <c r="A382" s="69" t="s">
        <v>3361</v>
      </c>
      <c r="B382" s="54" t="s">
        <v>3362</v>
      </c>
      <c r="C382" s="70" t="s">
        <v>1952</v>
      </c>
      <c r="D382" s="70" t="s">
        <v>140</v>
      </c>
      <c r="E382" s="78">
        <v>45225</v>
      </c>
      <c r="F382" s="72">
        <v>59120100</v>
      </c>
      <c r="G382" s="79">
        <v>-11.752229</v>
      </c>
      <c r="H382" s="72">
        <v>-6947.9293299999999</v>
      </c>
      <c r="I382" s="73">
        <f t="shared" si="5"/>
        <v>-7.2234348652251536E-3</v>
      </c>
      <c r="J382" s="73">
        <f>H382/'סכום נכסי הקרן'!$C$41</f>
        <v>-5.7654042450742256E-5</v>
      </c>
    </row>
    <row r="383" spans="1:10">
      <c r="A383" s="69" t="s">
        <v>3361</v>
      </c>
      <c r="B383" s="54" t="s">
        <v>3363</v>
      </c>
      <c r="C383" s="70" t="s">
        <v>1952</v>
      </c>
      <c r="D383" s="70" t="s">
        <v>140</v>
      </c>
      <c r="E383" s="78">
        <v>45225</v>
      </c>
      <c r="F383" s="72">
        <v>281636550</v>
      </c>
      <c r="G383" s="79">
        <v>-11.752229</v>
      </c>
      <c r="H383" s="72">
        <v>-33098.571309999999</v>
      </c>
      <c r="I383" s="73">
        <f t="shared" si="5"/>
        <v>-3.441102559254082E-2</v>
      </c>
      <c r="J383" s="73">
        <f>H383/'סכום נכסי הקרן'!$C$41</f>
        <v>-2.7465253958846182E-4</v>
      </c>
    </row>
    <row r="384" spans="1:10">
      <c r="A384" s="69" t="s">
        <v>3364</v>
      </c>
      <c r="B384" s="54" t="s">
        <v>3365</v>
      </c>
      <c r="C384" s="70" t="s">
        <v>1952</v>
      </c>
      <c r="D384" s="70" t="s">
        <v>140</v>
      </c>
      <c r="E384" s="78">
        <v>45225</v>
      </c>
      <c r="F384" s="72">
        <v>72540000</v>
      </c>
      <c r="G384" s="79">
        <v>-11.97838</v>
      </c>
      <c r="H384" s="72">
        <v>-8689.1166599999997</v>
      </c>
      <c r="I384" s="73">
        <f t="shared" si="5"/>
        <v>-9.0336653193697266E-3</v>
      </c>
      <c r="J384" s="73">
        <f>H384/'סכום נכסי הקרן'!$C$41</f>
        <v>-7.2102446208256374E-5</v>
      </c>
    </row>
    <row r="385" spans="1:10">
      <c r="A385" s="69" t="s">
        <v>3366</v>
      </c>
      <c r="B385" s="54" t="s">
        <v>3367</v>
      </c>
      <c r="C385" s="70" t="s">
        <v>1952</v>
      </c>
      <c r="D385" s="70" t="s">
        <v>140</v>
      </c>
      <c r="E385" s="78">
        <v>45225</v>
      </c>
      <c r="F385" s="72">
        <v>36270000</v>
      </c>
      <c r="G385" s="79">
        <v>-12.153055999999999</v>
      </c>
      <c r="H385" s="72">
        <v>-4407.9133300000003</v>
      </c>
      <c r="I385" s="73">
        <f t="shared" si="5"/>
        <v>-4.5826998690576366E-3</v>
      </c>
      <c r="J385" s="73">
        <f>H385/'סכום נכסי הקרן'!$C$41</f>
        <v>-3.657694403276446E-5</v>
      </c>
    </row>
    <row r="386" spans="1:10">
      <c r="A386" s="127" t="s">
        <v>4666</v>
      </c>
      <c r="B386" s="126" t="s">
        <v>4666</v>
      </c>
      <c r="C386" s="126" t="s">
        <v>4666</v>
      </c>
      <c r="D386" s="126" t="s">
        <v>4666</v>
      </c>
      <c r="E386" s="126" t="s">
        <v>4666</v>
      </c>
      <c r="F386" s="126" t="s">
        <v>4666</v>
      </c>
      <c r="G386" s="126" t="s">
        <v>4666</v>
      </c>
      <c r="H386" s="126" t="s">
        <v>4666</v>
      </c>
      <c r="I386" s="126" t="s">
        <v>4666</v>
      </c>
      <c r="J386" s="126" t="s">
        <v>4666</v>
      </c>
    </row>
    <row r="387" spans="1:10">
      <c r="A387" s="68" t="s">
        <v>192</v>
      </c>
      <c r="B387" s="125" t="s">
        <v>4666</v>
      </c>
      <c r="C387" s="125" t="s">
        <v>4666</v>
      </c>
      <c r="D387" s="125" t="s">
        <v>4666</v>
      </c>
      <c r="E387" s="125" t="s">
        <v>4666</v>
      </c>
      <c r="F387" s="125" t="s">
        <v>4666</v>
      </c>
      <c r="G387" s="125" t="s">
        <v>4666</v>
      </c>
      <c r="H387" s="66">
        <v>-53632.99930759798</v>
      </c>
      <c r="I387" s="67">
        <f t="shared" si="5"/>
        <v>-5.5759703175492691E-2</v>
      </c>
      <c r="J387" s="67">
        <f>H387/'סכום נכסי הקרן'!$C$41</f>
        <v>-4.4504759216382016E-4</v>
      </c>
    </row>
    <row r="388" spans="1:10">
      <c r="A388" s="69" t="s">
        <v>3368</v>
      </c>
      <c r="B388" s="54" t="s">
        <v>3369</v>
      </c>
      <c r="C388" s="70" t="s">
        <v>1952</v>
      </c>
      <c r="D388" s="70" t="s">
        <v>142</v>
      </c>
      <c r="E388" s="78">
        <v>45099</v>
      </c>
      <c r="F388" s="72">
        <v>6376391.885036001</v>
      </c>
      <c r="G388" s="79">
        <v>0.38185999999999998</v>
      </c>
      <c r="H388" s="72">
        <v>24.348909448000001</v>
      </c>
      <c r="I388" s="73">
        <f t="shared" si="5"/>
        <v>2.5314414278432701E-5</v>
      </c>
      <c r="J388" s="73">
        <f>H388/'סכום נכסי הקרן'!$C$41</f>
        <v>2.0204768820587175E-7</v>
      </c>
    </row>
    <row r="389" spans="1:10">
      <c r="A389" s="69" t="s">
        <v>3368</v>
      </c>
      <c r="B389" s="54" t="s">
        <v>3370</v>
      </c>
      <c r="C389" s="70" t="s">
        <v>1952</v>
      </c>
      <c r="D389" s="70" t="s">
        <v>142</v>
      </c>
      <c r="E389" s="78">
        <v>45099</v>
      </c>
      <c r="F389" s="72">
        <v>30787687.632022996</v>
      </c>
      <c r="G389" s="79">
        <v>0.38185999999999998</v>
      </c>
      <c r="H389" s="72">
        <v>117.56595433499999</v>
      </c>
      <c r="I389" s="73">
        <f t="shared" si="5"/>
        <v>1.2222778516760003E-4</v>
      </c>
      <c r="J389" s="73">
        <f>H389/'סכום נכסי הקרן'!$C$41</f>
        <v>9.7556440200466383E-7</v>
      </c>
    </row>
    <row r="390" spans="1:10">
      <c r="A390" s="69" t="s">
        <v>3368</v>
      </c>
      <c r="B390" s="54" t="s">
        <v>3371</v>
      </c>
      <c r="C390" s="70" t="s">
        <v>1952</v>
      </c>
      <c r="D390" s="70" t="s">
        <v>142</v>
      </c>
      <c r="E390" s="78">
        <v>45099</v>
      </c>
      <c r="F390" s="72">
        <v>1269083.1299999999</v>
      </c>
      <c r="G390" s="79">
        <v>0.38185999999999998</v>
      </c>
      <c r="H390" s="72">
        <v>4.84612</v>
      </c>
      <c r="I390" s="73">
        <f t="shared" si="5"/>
        <v>5.0382827035842809E-6</v>
      </c>
      <c r="J390" s="73">
        <f>H390/'סכום נכסי הקרן'!$C$41</f>
        <v>4.0213190856014519E-8</v>
      </c>
    </row>
    <row r="391" spans="1:10">
      <c r="A391" s="69" t="s">
        <v>3368</v>
      </c>
      <c r="B391" s="54" t="s">
        <v>3372</v>
      </c>
      <c r="C391" s="70" t="s">
        <v>1952</v>
      </c>
      <c r="D391" s="70" t="s">
        <v>142</v>
      </c>
      <c r="E391" s="78">
        <v>45099</v>
      </c>
      <c r="F391" s="72">
        <v>56912641.787587993</v>
      </c>
      <c r="G391" s="79">
        <v>0.38185999999999998</v>
      </c>
      <c r="H391" s="72">
        <v>217.32678346699998</v>
      </c>
      <c r="I391" s="73">
        <f t="shared" si="5"/>
        <v>2.2594442031303235E-4</v>
      </c>
      <c r="J391" s="73">
        <f>H391/'סכום נכסי הקרן'!$C$41</f>
        <v>1.803381555075444E-6</v>
      </c>
    </row>
    <row r="392" spans="1:10">
      <c r="A392" s="69" t="s">
        <v>3368</v>
      </c>
      <c r="B392" s="54" t="s">
        <v>3373</v>
      </c>
      <c r="C392" s="70" t="s">
        <v>1952</v>
      </c>
      <c r="D392" s="70" t="s">
        <v>142</v>
      </c>
      <c r="E392" s="78">
        <v>45099</v>
      </c>
      <c r="F392" s="72">
        <v>3795162.88</v>
      </c>
      <c r="G392" s="79">
        <v>0.38185999999999998</v>
      </c>
      <c r="H392" s="72">
        <v>14.49222</v>
      </c>
      <c r="I392" s="73">
        <f t="shared" si="5"/>
        <v>1.506687852602457E-5</v>
      </c>
      <c r="J392" s="73">
        <f>H392/'סכום נכסי הקרן'!$C$41</f>
        <v>1.2025670201880076E-7</v>
      </c>
    </row>
    <row r="393" spans="1:10">
      <c r="A393" s="69" t="s">
        <v>3368</v>
      </c>
      <c r="B393" s="54" t="s">
        <v>3374</v>
      </c>
      <c r="C393" s="70" t="s">
        <v>1952</v>
      </c>
      <c r="D393" s="70" t="s">
        <v>142</v>
      </c>
      <c r="E393" s="78">
        <v>45099</v>
      </c>
      <c r="F393" s="72">
        <v>6446136.5300000003</v>
      </c>
      <c r="G393" s="79">
        <v>0.38185999999999998</v>
      </c>
      <c r="H393" s="72">
        <v>24.61524</v>
      </c>
      <c r="I393" s="73">
        <f t="shared" si="5"/>
        <v>2.5591305608729444E-5</v>
      </c>
      <c r="J393" s="73">
        <f>H393/'סכום נכסי הקרן'!$C$41</f>
        <v>2.0425770391294538E-7</v>
      </c>
    </row>
    <row r="394" spans="1:10">
      <c r="A394" s="69" t="s">
        <v>3375</v>
      </c>
      <c r="B394" s="54" t="s">
        <v>3376</v>
      </c>
      <c r="C394" s="70" t="s">
        <v>1952</v>
      </c>
      <c r="D394" s="70" t="s">
        <v>142</v>
      </c>
      <c r="E394" s="78">
        <v>45099</v>
      </c>
      <c r="F394" s="72">
        <v>40288353.299999997</v>
      </c>
      <c r="G394" s="79">
        <v>0.38185999999999998</v>
      </c>
      <c r="H394" s="72">
        <v>153.84523000000002</v>
      </c>
      <c r="I394" s="73">
        <f t="shared" ref="I394:I457" si="6">IFERROR(H394/$H$9,0)</f>
        <v>1.5994563926150109E-4</v>
      </c>
      <c r="J394" s="73">
        <f>H394/'סכום נכסי הקרן'!$C$41</f>
        <v>1.2766104834955492E-6</v>
      </c>
    </row>
    <row r="395" spans="1:10">
      <c r="A395" s="69" t="s">
        <v>3377</v>
      </c>
      <c r="B395" s="54" t="s">
        <v>3378</v>
      </c>
      <c r="C395" s="70" t="s">
        <v>1952</v>
      </c>
      <c r="D395" s="70" t="s">
        <v>142</v>
      </c>
      <c r="E395" s="78">
        <v>45099</v>
      </c>
      <c r="F395" s="72">
        <v>692965.92</v>
      </c>
      <c r="G395" s="79">
        <v>0.38275799999999999</v>
      </c>
      <c r="H395" s="72">
        <v>2.65238</v>
      </c>
      <c r="I395" s="73">
        <f t="shared" si="6"/>
        <v>2.7575545544338306E-6</v>
      </c>
      <c r="J395" s="73">
        <f>H395/'סכום נכסי הקרן'!$C$41</f>
        <v>2.200949690941945E-8</v>
      </c>
    </row>
    <row r="396" spans="1:10">
      <c r="A396" s="69" t="s">
        <v>3377</v>
      </c>
      <c r="B396" s="54" t="s">
        <v>3379</v>
      </c>
      <c r="C396" s="70" t="s">
        <v>1952</v>
      </c>
      <c r="D396" s="70" t="s">
        <v>142</v>
      </c>
      <c r="E396" s="78">
        <v>45099</v>
      </c>
      <c r="F396" s="72">
        <v>1442336.03</v>
      </c>
      <c r="G396" s="79">
        <v>0.38275700000000001</v>
      </c>
      <c r="H396" s="72">
        <v>5.5206400000000002</v>
      </c>
      <c r="I396" s="73">
        <f t="shared" si="6"/>
        <v>5.7395493765559927E-6</v>
      </c>
      <c r="J396" s="73">
        <f>H396/'סכום נכסי הקרן'!$C$41</f>
        <v>4.5810369938703127E-8</v>
      </c>
    </row>
    <row r="397" spans="1:10">
      <c r="A397" s="69" t="s">
        <v>3377</v>
      </c>
      <c r="B397" s="54" t="s">
        <v>3380</v>
      </c>
      <c r="C397" s="70" t="s">
        <v>1952</v>
      </c>
      <c r="D397" s="70" t="s">
        <v>142</v>
      </c>
      <c r="E397" s="78">
        <v>45099</v>
      </c>
      <c r="F397" s="72">
        <v>773543.35</v>
      </c>
      <c r="G397" s="79">
        <v>0.38275700000000001</v>
      </c>
      <c r="H397" s="72">
        <v>2.9607899999999998</v>
      </c>
      <c r="I397" s="73">
        <f t="shared" si="6"/>
        <v>3.0781939048032866E-6</v>
      </c>
      <c r="J397" s="73">
        <f>H397/'סכום נכסי הקרן'!$C$41</f>
        <v>2.456868863226235E-8</v>
      </c>
    </row>
    <row r="398" spans="1:10">
      <c r="A398" s="69" t="s">
        <v>3377</v>
      </c>
      <c r="B398" s="54" t="s">
        <v>3381</v>
      </c>
      <c r="C398" s="70" t="s">
        <v>1952</v>
      </c>
      <c r="D398" s="70" t="s">
        <v>142</v>
      </c>
      <c r="E398" s="78">
        <v>45099</v>
      </c>
      <c r="F398" s="72">
        <v>15390289.51</v>
      </c>
      <c r="G398" s="79">
        <v>0.38275700000000001</v>
      </c>
      <c r="H398" s="72">
        <v>58.907429999999998</v>
      </c>
      <c r="I398" s="73">
        <f t="shared" si="6"/>
        <v>6.1243280331812203E-5</v>
      </c>
      <c r="J398" s="73">
        <f>H398/'סכום נכסי הקרן'!$C$41</f>
        <v>4.8881491284312302E-7</v>
      </c>
    </row>
    <row r="399" spans="1:10">
      <c r="A399" s="69" t="s">
        <v>3377</v>
      </c>
      <c r="B399" s="54" t="s">
        <v>3382</v>
      </c>
      <c r="C399" s="70" t="s">
        <v>1952</v>
      </c>
      <c r="D399" s="70" t="s">
        <v>142</v>
      </c>
      <c r="E399" s="78">
        <v>45099</v>
      </c>
      <c r="F399" s="72">
        <v>507637.82</v>
      </c>
      <c r="G399" s="79">
        <v>0.38275700000000001</v>
      </c>
      <c r="H399" s="72">
        <v>1.94302</v>
      </c>
      <c r="I399" s="73">
        <f t="shared" si="6"/>
        <v>2.0200663744848105E-6</v>
      </c>
      <c r="J399" s="73">
        <f>H399/'סכום נכסי הקרן'!$C$41</f>
        <v>1.612321488057525E-8</v>
      </c>
    </row>
    <row r="400" spans="1:10">
      <c r="A400" s="69" t="s">
        <v>3377</v>
      </c>
      <c r="B400" s="54" t="s">
        <v>3383</v>
      </c>
      <c r="C400" s="70" t="s">
        <v>1952</v>
      </c>
      <c r="D400" s="70" t="s">
        <v>142</v>
      </c>
      <c r="E400" s="78">
        <v>45099</v>
      </c>
      <c r="F400" s="72">
        <v>3525262.65</v>
      </c>
      <c r="G400" s="79">
        <v>0.38275700000000001</v>
      </c>
      <c r="H400" s="72">
        <v>13.49319</v>
      </c>
      <c r="I400" s="73">
        <f t="shared" si="6"/>
        <v>1.4028234091020524E-5</v>
      </c>
      <c r="J400" s="73">
        <f>H400/'סכום נכסי הקרן'!$C$41</f>
        <v>1.1196673312391492E-7</v>
      </c>
    </row>
    <row r="401" spans="1:10">
      <c r="A401" s="69" t="s">
        <v>3384</v>
      </c>
      <c r="B401" s="54" t="s">
        <v>3385</v>
      </c>
      <c r="C401" s="70" t="s">
        <v>1952</v>
      </c>
      <c r="D401" s="70" t="s">
        <v>144</v>
      </c>
      <c r="E401" s="78">
        <v>45176</v>
      </c>
      <c r="F401" s="72">
        <v>301986.59999999998</v>
      </c>
      <c r="G401" s="79">
        <v>6.0293109999999999</v>
      </c>
      <c r="H401" s="72">
        <v>18.207709999999999</v>
      </c>
      <c r="I401" s="73">
        <f t="shared" si="6"/>
        <v>1.8929698473186496E-5</v>
      </c>
      <c r="J401" s="73">
        <f>H401/'סכום נכסי הקרן'!$C$41</f>
        <v>1.5108790481477225E-7</v>
      </c>
    </row>
    <row r="402" spans="1:10">
      <c r="A402" s="69" t="s">
        <v>3384</v>
      </c>
      <c r="B402" s="54" t="s">
        <v>3386</v>
      </c>
      <c r="C402" s="70" t="s">
        <v>1952</v>
      </c>
      <c r="D402" s="70" t="s">
        <v>144</v>
      </c>
      <c r="E402" s="78">
        <v>45176</v>
      </c>
      <c r="F402" s="72">
        <v>49.51</v>
      </c>
      <c r="G402" s="79">
        <v>6.0189859999999999</v>
      </c>
      <c r="H402" s="72">
        <v>2.98E-3</v>
      </c>
      <c r="I402" s="73">
        <f t="shared" si="6"/>
        <v>3.0981656369799258E-9</v>
      </c>
      <c r="J402" s="73">
        <f>H402/'סכום נכסי הקרן'!$C$41</f>
        <v>2.4728093557510601E-11</v>
      </c>
    </row>
    <row r="403" spans="1:10">
      <c r="A403" s="69" t="s">
        <v>3384</v>
      </c>
      <c r="B403" s="54" t="s">
        <v>3387</v>
      </c>
      <c r="C403" s="70" t="s">
        <v>1952</v>
      </c>
      <c r="D403" s="70" t="s">
        <v>144</v>
      </c>
      <c r="E403" s="78">
        <v>45176</v>
      </c>
      <c r="F403" s="72">
        <v>14455.75</v>
      </c>
      <c r="G403" s="79">
        <v>6.0292960000000004</v>
      </c>
      <c r="H403" s="72">
        <v>0.87158000000000002</v>
      </c>
      <c r="I403" s="73">
        <f t="shared" si="6"/>
        <v>9.0614067311374619E-7</v>
      </c>
      <c r="J403" s="73">
        <f>H403/'סכום נכסי הקרן'!$C$41</f>
        <v>7.2323865043137881E-9</v>
      </c>
    </row>
    <row r="404" spans="1:10">
      <c r="A404" s="69" t="s">
        <v>3384</v>
      </c>
      <c r="B404" s="54" t="s">
        <v>3388</v>
      </c>
      <c r="C404" s="70" t="s">
        <v>1952</v>
      </c>
      <c r="D404" s="70" t="s">
        <v>144</v>
      </c>
      <c r="E404" s="78">
        <v>45176</v>
      </c>
      <c r="F404" s="72">
        <v>7871.45</v>
      </c>
      <c r="G404" s="79">
        <v>6.0292579999999996</v>
      </c>
      <c r="H404" s="72">
        <v>0.47458999999999996</v>
      </c>
      <c r="I404" s="73">
        <f t="shared" si="6"/>
        <v>4.9340886901151096E-7</v>
      </c>
      <c r="J404" s="73">
        <f>H404/'סכום נכסי הקרן'!$C$41</f>
        <v>3.9381563494828703E-9</v>
      </c>
    </row>
    <row r="405" spans="1:10">
      <c r="A405" s="69" t="s">
        <v>3389</v>
      </c>
      <c r="B405" s="54" t="s">
        <v>3390</v>
      </c>
      <c r="C405" s="70" t="s">
        <v>1952</v>
      </c>
      <c r="D405" s="70" t="s">
        <v>144</v>
      </c>
      <c r="E405" s="78">
        <v>45166</v>
      </c>
      <c r="F405" s="72">
        <v>9905650.2676109988</v>
      </c>
      <c r="G405" s="79">
        <v>5.5743410000000004</v>
      </c>
      <c r="H405" s="72">
        <v>552.17472909399999</v>
      </c>
      <c r="I405" s="73">
        <f t="shared" si="6"/>
        <v>5.7407005747910414E-4</v>
      </c>
      <c r="J405" s="73">
        <f>H405/'סכום נכסי הקרן'!$C$41</f>
        <v>4.5819558258823827E-6</v>
      </c>
    </row>
    <row r="406" spans="1:10">
      <c r="A406" s="69" t="s">
        <v>3391</v>
      </c>
      <c r="B406" s="54" t="s">
        <v>3392</v>
      </c>
      <c r="C406" s="70" t="s">
        <v>1952</v>
      </c>
      <c r="D406" s="70" t="s">
        <v>144</v>
      </c>
      <c r="E406" s="78">
        <v>45166</v>
      </c>
      <c r="F406" s="72">
        <v>12877345.347895002</v>
      </c>
      <c r="G406" s="79">
        <v>5.4278130000000004</v>
      </c>
      <c r="H406" s="72">
        <v>698.9582698869998</v>
      </c>
      <c r="I406" s="73">
        <f t="shared" si="6"/>
        <v>7.266739910895448E-4</v>
      </c>
      <c r="J406" s="73">
        <f>H406/'סכום נכסי הקרן'!$C$41</f>
        <v>5.7999682854233136E-6</v>
      </c>
    </row>
    <row r="407" spans="1:10">
      <c r="A407" s="69" t="s">
        <v>3393</v>
      </c>
      <c r="B407" s="54" t="s">
        <v>3394</v>
      </c>
      <c r="C407" s="70" t="s">
        <v>1952</v>
      </c>
      <c r="D407" s="70" t="s">
        <v>144</v>
      </c>
      <c r="E407" s="78">
        <v>45168</v>
      </c>
      <c r="F407" s="72">
        <v>28185247.551710997</v>
      </c>
      <c r="G407" s="79">
        <v>4.8519600000000001</v>
      </c>
      <c r="H407" s="72">
        <v>1367.536800847</v>
      </c>
      <c r="I407" s="73">
        <f t="shared" si="6"/>
        <v>1.4217635985535691E-3</v>
      </c>
      <c r="J407" s="73">
        <f>H407/'סכום נכסי הקרן'!$C$41</f>
        <v>1.1347844951236025E-5</v>
      </c>
    </row>
    <row r="408" spans="1:10">
      <c r="A408" s="69" t="s">
        <v>3395</v>
      </c>
      <c r="B408" s="54" t="s">
        <v>3396</v>
      </c>
      <c r="C408" s="70" t="s">
        <v>1952</v>
      </c>
      <c r="D408" s="70" t="s">
        <v>144</v>
      </c>
      <c r="E408" s="78">
        <v>45168</v>
      </c>
      <c r="F408" s="72">
        <v>12877345.347895002</v>
      </c>
      <c r="G408" s="79">
        <v>4.2365430000000002</v>
      </c>
      <c r="H408" s="72">
        <v>545.55429876200003</v>
      </c>
      <c r="I408" s="73">
        <f t="shared" si="6"/>
        <v>5.671871078963451E-4</v>
      </c>
      <c r="J408" s="73">
        <f>H408/'סכום נכסי הקרן'!$C$41</f>
        <v>4.5270193760029612E-6</v>
      </c>
    </row>
    <row r="409" spans="1:10">
      <c r="A409" s="69" t="s">
        <v>3397</v>
      </c>
      <c r="B409" s="54" t="s">
        <v>3398</v>
      </c>
      <c r="C409" s="70" t="s">
        <v>1952</v>
      </c>
      <c r="D409" s="70" t="s">
        <v>144</v>
      </c>
      <c r="E409" s="78">
        <v>45168</v>
      </c>
      <c r="F409" s="72">
        <v>403473.9</v>
      </c>
      <c r="G409" s="79">
        <v>4.2072390000000004</v>
      </c>
      <c r="H409" s="72">
        <v>16.975110000000001</v>
      </c>
      <c r="I409" s="73">
        <f t="shared" si="6"/>
        <v>1.7648222310722922E-5</v>
      </c>
      <c r="J409" s="73">
        <f>H409/'סכום נכסי הקרן'!$C$41</f>
        <v>1.4085976786209188E-7</v>
      </c>
    </row>
    <row r="410" spans="1:10">
      <c r="A410" s="69" t="s">
        <v>3397</v>
      </c>
      <c r="B410" s="54" t="s">
        <v>3399</v>
      </c>
      <c r="C410" s="70" t="s">
        <v>1952</v>
      </c>
      <c r="D410" s="70" t="s">
        <v>144</v>
      </c>
      <c r="E410" s="78">
        <v>45168</v>
      </c>
      <c r="F410" s="72">
        <v>772293.6</v>
      </c>
      <c r="G410" s="79">
        <v>4.2072380000000003</v>
      </c>
      <c r="H410" s="72">
        <v>32.492229999999999</v>
      </c>
      <c r="I410" s="73">
        <f t="shared" si="6"/>
        <v>3.3780641092230956E-5</v>
      </c>
      <c r="J410" s="73">
        <f>H410/'סכום נכסי הקרן'!$C$41</f>
        <v>2.6962110850072236E-7</v>
      </c>
    </row>
    <row r="411" spans="1:10">
      <c r="A411" s="69" t="s">
        <v>3397</v>
      </c>
      <c r="B411" s="54" t="s">
        <v>3400</v>
      </c>
      <c r="C411" s="70" t="s">
        <v>1952</v>
      </c>
      <c r="D411" s="70" t="s">
        <v>144</v>
      </c>
      <c r="E411" s="78">
        <v>45168</v>
      </c>
      <c r="F411" s="72">
        <v>1237650</v>
      </c>
      <c r="G411" s="79">
        <v>4.2072380000000003</v>
      </c>
      <c r="H411" s="72">
        <v>52.070879999999995</v>
      </c>
      <c r="I411" s="73">
        <f t="shared" si="6"/>
        <v>5.4135641309833982E-5</v>
      </c>
      <c r="J411" s="73">
        <f>H411/'סכום נכסי הקרן'!$C$41</f>
        <v>4.3208509807446558E-7</v>
      </c>
    </row>
    <row r="412" spans="1:10">
      <c r="A412" s="69" t="s">
        <v>3401</v>
      </c>
      <c r="B412" s="54" t="s">
        <v>3402</v>
      </c>
      <c r="C412" s="70" t="s">
        <v>1952</v>
      </c>
      <c r="D412" s="70" t="s">
        <v>144</v>
      </c>
      <c r="E412" s="78">
        <v>45133</v>
      </c>
      <c r="F412" s="72">
        <v>2698077</v>
      </c>
      <c r="G412" s="79">
        <v>0.60265599999999997</v>
      </c>
      <c r="H412" s="72">
        <v>16.26013</v>
      </c>
      <c r="I412" s="73">
        <f t="shared" si="6"/>
        <v>1.6904891281485369E-5</v>
      </c>
      <c r="J412" s="73">
        <f>H412/'סכום נכסי הקרן'!$C$41</f>
        <v>1.3492685097224322E-7</v>
      </c>
    </row>
    <row r="413" spans="1:10">
      <c r="A413" s="69" t="s">
        <v>3403</v>
      </c>
      <c r="B413" s="54" t="s">
        <v>3404</v>
      </c>
      <c r="C413" s="70" t="s">
        <v>1952</v>
      </c>
      <c r="D413" s="70" t="s">
        <v>144</v>
      </c>
      <c r="E413" s="78">
        <v>45133</v>
      </c>
      <c r="F413" s="72">
        <v>222777</v>
      </c>
      <c r="G413" s="79">
        <v>0.58067899999999995</v>
      </c>
      <c r="H413" s="72">
        <v>1.29362</v>
      </c>
      <c r="I413" s="73">
        <f t="shared" si="6"/>
        <v>1.3449157823187824E-6</v>
      </c>
      <c r="J413" s="73">
        <f>H413/'סכום נכסי הקרן'!$C$41</f>
        <v>1.0734482009351295E-8</v>
      </c>
    </row>
    <row r="414" spans="1:10">
      <c r="A414" s="69" t="s">
        <v>3405</v>
      </c>
      <c r="B414" s="54" t="s">
        <v>3406</v>
      </c>
      <c r="C414" s="70" t="s">
        <v>1952</v>
      </c>
      <c r="D414" s="70" t="s">
        <v>140</v>
      </c>
      <c r="E414" s="78">
        <v>45133</v>
      </c>
      <c r="F414" s="72">
        <v>10956.4</v>
      </c>
      <c r="G414" s="79">
        <v>-0.46183099999999999</v>
      </c>
      <c r="H414" s="72">
        <v>-5.0599999999999999E-2</v>
      </c>
      <c r="I414" s="73">
        <f t="shared" si="6"/>
        <v>-5.2606436654759811E-8</v>
      </c>
      <c r="J414" s="73">
        <f>H414/'סכום נכסי הקרן'!$C$41</f>
        <v>-4.1987970939934104E-10</v>
      </c>
    </row>
    <row r="415" spans="1:10">
      <c r="A415" s="69" t="s">
        <v>3405</v>
      </c>
      <c r="B415" s="54" t="s">
        <v>3407</v>
      </c>
      <c r="C415" s="70" t="s">
        <v>1952</v>
      </c>
      <c r="D415" s="70" t="s">
        <v>140</v>
      </c>
      <c r="E415" s="78">
        <v>45133</v>
      </c>
      <c r="F415" s="72">
        <v>821730</v>
      </c>
      <c r="G415" s="79">
        <v>-0.461868</v>
      </c>
      <c r="H415" s="72">
        <v>-3.7953099999999997</v>
      </c>
      <c r="I415" s="73">
        <f t="shared" si="6"/>
        <v>-3.9458050415054631E-6</v>
      </c>
      <c r="J415" s="73">
        <f>H415/'סכום נכסי הקרן'!$C$41</f>
        <v>-3.1493550590521995E-8</v>
      </c>
    </row>
    <row r="416" spans="1:10">
      <c r="A416" s="69" t="s">
        <v>3408</v>
      </c>
      <c r="B416" s="54" t="s">
        <v>3409</v>
      </c>
      <c r="C416" s="70" t="s">
        <v>1952</v>
      </c>
      <c r="D416" s="70" t="s">
        <v>140</v>
      </c>
      <c r="E416" s="78">
        <v>45152</v>
      </c>
      <c r="F416" s="72">
        <v>17530240</v>
      </c>
      <c r="G416" s="79">
        <v>1.3779399999999999</v>
      </c>
      <c r="H416" s="72">
        <v>241.55611999999999</v>
      </c>
      <c r="I416" s="73">
        <f t="shared" si="6"/>
        <v>2.5113452026382526E-4</v>
      </c>
      <c r="J416" s="73">
        <f>H416/'סכום נכסי הקרן'!$C$41</f>
        <v>2.0044370250836434E-6</v>
      </c>
    </row>
    <row r="417" spans="1:10">
      <c r="A417" s="69" t="s">
        <v>3410</v>
      </c>
      <c r="B417" s="54" t="s">
        <v>3411</v>
      </c>
      <c r="C417" s="70" t="s">
        <v>1952</v>
      </c>
      <c r="D417" s="70" t="s">
        <v>140</v>
      </c>
      <c r="E417" s="78">
        <v>45152</v>
      </c>
      <c r="F417" s="72">
        <v>10523855.02</v>
      </c>
      <c r="G417" s="79">
        <v>1.3794090000000001</v>
      </c>
      <c r="H417" s="72">
        <v>145.16701999999998</v>
      </c>
      <c r="I417" s="73">
        <f t="shared" si="6"/>
        <v>1.5092331308281127E-4</v>
      </c>
      <c r="J417" s="73">
        <f>H417/'סכום נכסי הקרן'!$C$41</f>
        <v>1.2045985409479905E-6</v>
      </c>
    </row>
    <row r="418" spans="1:10">
      <c r="A418" s="69" t="s">
        <v>3412</v>
      </c>
      <c r="B418" s="54" t="s">
        <v>3413</v>
      </c>
      <c r="C418" s="70" t="s">
        <v>1952</v>
      </c>
      <c r="D418" s="70" t="s">
        <v>140</v>
      </c>
      <c r="E418" s="78">
        <v>45166</v>
      </c>
      <c r="F418" s="72">
        <v>46366402.828385003</v>
      </c>
      <c r="G418" s="79">
        <v>2.4334359999999999</v>
      </c>
      <c r="H418" s="72">
        <v>1128.2968689350002</v>
      </c>
      <c r="I418" s="73">
        <f t="shared" si="6"/>
        <v>1.1730371099484768E-3</v>
      </c>
      <c r="J418" s="73">
        <f>H418/'סכום נכסי הקרן'!$C$41</f>
        <v>9.3626276965338794E-6</v>
      </c>
    </row>
    <row r="419" spans="1:10">
      <c r="A419" s="69" t="s">
        <v>3414</v>
      </c>
      <c r="B419" s="54" t="s">
        <v>3415</v>
      </c>
      <c r="C419" s="70" t="s">
        <v>1952</v>
      </c>
      <c r="D419" s="70" t="s">
        <v>140</v>
      </c>
      <c r="E419" s="78">
        <v>45167</v>
      </c>
      <c r="F419" s="72">
        <v>32862050.988060996</v>
      </c>
      <c r="G419" s="79">
        <v>2.709524</v>
      </c>
      <c r="H419" s="72">
        <v>890.40518839499987</v>
      </c>
      <c r="I419" s="73">
        <f t="shared" si="6"/>
        <v>9.2571233478994141E-4</v>
      </c>
      <c r="J419" s="73">
        <f>H419/'סכום נכסי הקרן'!$C$41</f>
        <v>7.3885982559477875E-6</v>
      </c>
    </row>
    <row r="420" spans="1:10">
      <c r="A420" s="69" t="s">
        <v>3416</v>
      </c>
      <c r="B420" s="54" t="s">
        <v>3417</v>
      </c>
      <c r="C420" s="70" t="s">
        <v>1952</v>
      </c>
      <c r="D420" s="70" t="s">
        <v>142</v>
      </c>
      <c r="E420" s="78">
        <v>45117</v>
      </c>
      <c r="F420" s="72">
        <v>2135853.84516</v>
      </c>
      <c r="G420" s="79">
        <v>2.2453000000000001E-2</v>
      </c>
      <c r="H420" s="72">
        <v>0.47955441900000007</v>
      </c>
      <c r="I420" s="73">
        <f t="shared" si="6"/>
        <v>4.9857014161331324E-7</v>
      </c>
      <c r="J420" s="73">
        <f>H420/'סכום נכסי הקרן'!$C$41</f>
        <v>3.979351187566993E-9</v>
      </c>
    </row>
    <row r="421" spans="1:10">
      <c r="A421" s="69" t="s">
        <v>3418</v>
      </c>
      <c r="B421" s="54" t="s">
        <v>2976</v>
      </c>
      <c r="C421" s="70" t="s">
        <v>1952</v>
      </c>
      <c r="D421" s="70" t="s">
        <v>142</v>
      </c>
      <c r="E421" s="78">
        <v>45145</v>
      </c>
      <c r="F421" s="72">
        <v>782262</v>
      </c>
      <c r="G421" s="79">
        <v>-0.16064700000000001</v>
      </c>
      <c r="H421" s="72">
        <v>-1.25668</v>
      </c>
      <c r="I421" s="73">
        <f t="shared" si="6"/>
        <v>-1.3065110042550111E-6</v>
      </c>
      <c r="J421" s="73">
        <f>H421/'סכום נכסי הקרן'!$C$41</f>
        <v>-1.0427953225453832E-8</v>
      </c>
    </row>
    <row r="422" spans="1:10">
      <c r="A422" s="69" t="s">
        <v>3418</v>
      </c>
      <c r="B422" s="54" t="s">
        <v>3419</v>
      </c>
      <c r="C422" s="70" t="s">
        <v>1952</v>
      </c>
      <c r="D422" s="70" t="s">
        <v>142</v>
      </c>
      <c r="E422" s="78">
        <v>45145</v>
      </c>
      <c r="F422" s="72">
        <v>1404060</v>
      </c>
      <c r="G422" s="79">
        <v>-0.16064700000000001</v>
      </c>
      <c r="H422" s="72">
        <v>-2.2555800000000001</v>
      </c>
      <c r="I422" s="73">
        <f t="shared" si="6"/>
        <v>-2.3450202843822756E-6</v>
      </c>
      <c r="J422" s="73">
        <f>H422/'סכום נכסי הקרן'!$C$41</f>
        <v>-1.8716843378003277E-8</v>
      </c>
    </row>
    <row r="423" spans="1:10">
      <c r="A423" s="69" t="s">
        <v>3418</v>
      </c>
      <c r="B423" s="54" t="s">
        <v>3420</v>
      </c>
      <c r="C423" s="70" t="s">
        <v>1952</v>
      </c>
      <c r="D423" s="70" t="s">
        <v>142</v>
      </c>
      <c r="E423" s="78">
        <v>45145</v>
      </c>
      <c r="F423" s="72">
        <v>184934.76</v>
      </c>
      <c r="G423" s="79">
        <v>-0.16064600000000001</v>
      </c>
      <c r="H423" s="72">
        <v>-0.29708999999999997</v>
      </c>
      <c r="I423" s="73">
        <f t="shared" si="6"/>
        <v>-3.0887047956052551E-7</v>
      </c>
      <c r="J423" s="73">
        <f>H423/'סכום נכסי הקרן'!$C$41</f>
        <v>-2.4652581593962495E-9</v>
      </c>
    </row>
    <row r="424" spans="1:10">
      <c r="A424" s="69" t="s">
        <v>3418</v>
      </c>
      <c r="B424" s="54" t="s">
        <v>3263</v>
      </c>
      <c r="C424" s="70" t="s">
        <v>1952</v>
      </c>
      <c r="D424" s="70" t="s">
        <v>142</v>
      </c>
      <c r="E424" s="78">
        <v>45145</v>
      </c>
      <c r="F424" s="72">
        <v>770227.19999999995</v>
      </c>
      <c r="G424" s="79">
        <v>-0.16064700000000001</v>
      </c>
      <c r="H424" s="72">
        <v>-1.2373499999999999</v>
      </c>
      <c r="I424" s="73">
        <f t="shared" si="6"/>
        <v>-1.2864145137305741E-6</v>
      </c>
      <c r="J424" s="73">
        <f>H424/'סכום נכסי הקרן'!$C$41</f>
        <v>-1.0267552538048906E-8</v>
      </c>
    </row>
    <row r="425" spans="1:10">
      <c r="A425" s="69" t="s">
        <v>3418</v>
      </c>
      <c r="B425" s="54" t="s">
        <v>3421</v>
      </c>
      <c r="C425" s="70" t="s">
        <v>1952</v>
      </c>
      <c r="D425" s="70" t="s">
        <v>142</v>
      </c>
      <c r="E425" s="78">
        <v>45145</v>
      </c>
      <c r="F425" s="72">
        <v>180522</v>
      </c>
      <c r="G425" s="79">
        <v>-0.16064500000000001</v>
      </c>
      <c r="H425" s="72">
        <v>-0.28999999999999998</v>
      </c>
      <c r="I425" s="73">
        <f t="shared" si="6"/>
        <v>-3.0149934051146923E-7</v>
      </c>
      <c r="J425" s="73">
        <f>H425/'סכום נכסי הקרן'!$C$41</f>
        <v>-2.4064252119725076E-9</v>
      </c>
    </row>
    <row r="426" spans="1:10">
      <c r="A426" s="69" t="s">
        <v>3418</v>
      </c>
      <c r="B426" s="54" t="s">
        <v>3422</v>
      </c>
      <c r="C426" s="70" t="s">
        <v>1952</v>
      </c>
      <c r="D426" s="70" t="s">
        <v>142</v>
      </c>
      <c r="E426" s="78">
        <v>45145</v>
      </c>
      <c r="F426" s="72">
        <v>12034.8</v>
      </c>
      <c r="G426" s="79">
        <v>-0.16061800000000001</v>
      </c>
      <c r="H426" s="72">
        <v>-1.933E-2</v>
      </c>
      <c r="I426" s="73">
        <f t="shared" si="6"/>
        <v>-2.00964905244369E-8</v>
      </c>
      <c r="J426" s="73">
        <f>H426/'סכום נכסי הקרן'!$C$41</f>
        <v>-1.6040068740492613E-10</v>
      </c>
    </row>
    <row r="427" spans="1:10">
      <c r="A427" s="69" t="s">
        <v>3418</v>
      </c>
      <c r="B427" s="54" t="s">
        <v>3423</v>
      </c>
      <c r="C427" s="70" t="s">
        <v>1952</v>
      </c>
      <c r="D427" s="70" t="s">
        <v>142</v>
      </c>
      <c r="E427" s="78">
        <v>45145</v>
      </c>
      <c r="F427" s="72">
        <v>20058</v>
      </c>
      <c r="G427" s="79">
        <v>-0.160634</v>
      </c>
      <c r="H427" s="72">
        <v>-3.2219999999999999E-2</v>
      </c>
      <c r="I427" s="73">
        <f t="shared" si="6"/>
        <v>-3.3497616383722551E-8</v>
      </c>
      <c r="J427" s="73">
        <f>H427/'סכום נכסי הקרן'!$C$41</f>
        <v>-2.6736213906811793E-10</v>
      </c>
    </row>
    <row r="428" spans="1:10">
      <c r="A428" s="69" t="s">
        <v>3424</v>
      </c>
      <c r="B428" s="54" t="s">
        <v>3425</v>
      </c>
      <c r="C428" s="70" t="s">
        <v>1952</v>
      </c>
      <c r="D428" s="70" t="s">
        <v>142</v>
      </c>
      <c r="E428" s="78">
        <v>45127</v>
      </c>
      <c r="F428" s="72">
        <v>48660708</v>
      </c>
      <c r="G428" s="79">
        <v>-2.1613910000000001</v>
      </c>
      <c r="H428" s="72">
        <v>-1051.7482600000001</v>
      </c>
      <c r="I428" s="73">
        <f t="shared" si="6"/>
        <v>-1.0934531268071909E-3</v>
      </c>
      <c r="J428" s="73">
        <f>H428/'סכום נכסי הקרן'!$C$41</f>
        <v>-8.7274259638352303E-6</v>
      </c>
    </row>
    <row r="429" spans="1:10">
      <c r="A429" s="69" t="s">
        <v>3426</v>
      </c>
      <c r="B429" s="54" t="s">
        <v>3427</v>
      </c>
      <c r="C429" s="70" t="s">
        <v>1952</v>
      </c>
      <c r="D429" s="70" t="s">
        <v>143</v>
      </c>
      <c r="E429" s="78">
        <v>45167</v>
      </c>
      <c r="F429" s="72">
        <v>16135344.291190999</v>
      </c>
      <c r="G429" s="79">
        <v>1.3060719999999999</v>
      </c>
      <c r="H429" s="72">
        <v>210.73918055599998</v>
      </c>
      <c r="I429" s="73">
        <f t="shared" si="6"/>
        <v>2.1909559985366014E-4</v>
      </c>
      <c r="J429" s="73">
        <f>H429/'סכום נכסי הקרן'!$C$41</f>
        <v>1.748717507725465E-6</v>
      </c>
    </row>
    <row r="430" spans="1:10">
      <c r="A430" s="69" t="s">
        <v>3428</v>
      </c>
      <c r="B430" s="54" t="s">
        <v>3429</v>
      </c>
      <c r="C430" s="70" t="s">
        <v>1952</v>
      </c>
      <c r="D430" s="70" t="s">
        <v>143</v>
      </c>
      <c r="E430" s="78">
        <v>45168</v>
      </c>
      <c r="F430" s="72">
        <v>2883441.6</v>
      </c>
      <c r="G430" s="79">
        <v>0.66950799999999999</v>
      </c>
      <c r="H430" s="72">
        <v>19.304880000000001</v>
      </c>
      <c r="I430" s="73">
        <f t="shared" si="6"/>
        <v>2.0070374443631218E-5</v>
      </c>
      <c r="J430" s="73">
        <f>H430/'סכום נכסי הקרן'!$C$41</f>
        <v>1.6019224119346149E-7</v>
      </c>
    </row>
    <row r="431" spans="1:10">
      <c r="A431" s="69" t="s">
        <v>3430</v>
      </c>
      <c r="B431" s="54" t="s">
        <v>3431</v>
      </c>
      <c r="C431" s="70" t="s">
        <v>1952</v>
      </c>
      <c r="D431" s="70" t="s">
        <v>140</v>
      </c>
      <c r="E431" s="78">
        <v>45127</v>
      </c>
      <c r="F431" s="72">
        <v>27601040.197049003</v>
      </c>
      <c r="G431" s="79">
        <v>-4.0532329999999996</v>
      </c>
      <c r="H431" s="72">
        <v>-1118.7344448680003</v>
      </c>
      <c r="I431" s="73">
        <f t="shared" si="6"/>
        <v>-1.1630955080522993E-3</v>
      </c>
      <c r="J431" s="73">
        <f>H431/'סכום נכסי הקרן'!$C$41</f>
        <v>-9.2832785297669782E-6</v>
      </c>
    </row>
    <row r="432" spans="1:10">
      <c r="A432" s="69" t="s">
        <v>3432</v>
      </c>
      <c r="B432" s="54" t="s">
        <v>3433</v>
      </c>
      <c r="C432" s="70" t="s">
        <v>1952</v>
      </c>
      <c r="D432" s="70" t="s">
        <v>140</v>
      </c>
      <c r="E432" s="78">
        <v>45127</v>
      </c>
      <c r="F432" s="72">
        <v>71823242.109786004</v>
      </c>
      <c r="G432" s="79">
        <v>-4.0279160000000003</v>
      </c>
      <c r="H432" s="72">
        <v>-2892.9797722060007</v>
      </c>
      <c r="I432" s="73">
        <f t="shared" si="6"/>
        <v>-3.0076948049418272E-3</v>
      </c>
      <c r="J432" s="73">
        <f>H432/'סכום נכסי הקרן'!$C$41</f>
        <v>-2.40059981433207E-5</v>
      </c>
    </row>
    <row r="433" spans="1:10">
      <c r="A433" s="69" t="s">
        <v>3434</v>
      </c>
      <c r="B433" s="54" t="s">
        <v>3435</v>
      </c>
      <c r="C433" s="70" t="s">
        <v>1952</v>
      </c>
      <c r="D433" s="70" t="s">
        <v>140</v>
      </c>
      <c r="E433" s="78">
        <v>45127</v>
      </c>
      <c r="F433" s="72">
        <v>773374.7</v>
      </c>
      <c r="G433" s="79">
        <v>-4.0217799999999997</v>
      </c>
      <c r="H433" s="72">
        <v>-31.103429999999999</v>
      </c>
      <c r="I433" s="73">
        <f t="shared" si="6"/>
        <v>-3.2336771147050516E-5</v>
      </c>
      <c r="J433" s="73">
        <f>H433/'סכום נכסי הקרן'!$C$41</f>
        <v>-2.5809682114076573E-7</v>
      </c>
    </row>
    <row r="434" spans="1:10">
      <c r="A434" s="69" t="s">
        <v>3434</v>
      </c>
      <c r="B434" s="54" t="s">
        <v>3436</v>
      </c>
      <c r="C434" s="70" t="s">
        <v>1952</v>
      </c>
      <c r="D434" s="70" t="s">
        <v>140</v>
      </c>
      <c r="E434" s="78">
        <v>45127</v>
      </c>
      <c r="F434" s="72">
        <v>62651283.064380005</v>
      </c>
      <c r="G434" s="79">
        <v>-4.0217799999999997</v>
      </c>
      <c r="H434" s="72">
        <v>-2519.6969410830006</v>
      </c>
      <c r="I434" s="73">
        <f t="shared" si="6"/>
        <v>-2.619610227673418E-3</v>
      </c>
      <c r="J434" s="73">
        <f>H434/'סכום נכסי הקרן'!$C$41</f>
        <v>-2.0908490501903929E-5</v>
      </c>
    </row>
    <row r="435" spans="1:10">
      <c r="A435" s="69" t="s">
        <v>3437</v>
      </c>
      <c r="B435" s="54" t="s">
        <v>3438</v>
      </c>
      <c r="C435" s="70" t="s">
        <v>1952</v>
      </c>
      <c r="D435" s="70" t="s">
        <v>140</v>
      </c>
      <c r="E435" s="78">
        <v>45168</v>
      </c>
      <c r="F435" s="72">
        <v>20521219.477359995</v>
      </c>
      <c r="G435" s="79">
        <v>1.343831</v>
      </c>
      <c r="H435" s="72">
        <v>275.77043416100003</v>
      </c>
      <c r="I435" s="73">
        <f t="shared" si="6"/>
        <v>2.8670553114518301E-4</v>
      </c>
      <c r="J435" s="73">
        <f>H435/'סכום נכסי הקרן'!$C$41</f>
        <v>2.2883480189021897E-6</v>
      </c>
    </row>
    <row r="436" spans="1:10">
      <c r="A436" s="69" t="s">
        <v>3439</v>
      </c>
      <c r="B436" s="54" t="s">
        <v>3440</v>
      </c>
      <c r="C436" s="70" t="s">
        <v>1952</v>
      </c>
      <c r="D436" s="70" t="s">
        <v>140</v>
      </c>
      <c r="E436" s="78">
        <v>45166</v>
      </c>
      <c r="F436" s="72">
        <v>41042438.95471999</v>
      </c>
      <c r="G436" s="79">
        <v>1.404498</v>
      </c>
      <c r="H436" s="72">
        <v>576.44006667499991</v>
      </c>
      <c r="I436" s="73">
        <f t="shared" si="6"/>
        <v>5.9929758602379258E-4</v>
      </c>
      <c r="J436" s="73">
        <f>H436/'סכום נכסי הקרן'!$C$41</f>
        <v>4.783310033233908E-6</v>
      </c>
    </row>
    <row r="437" spans="1:10">
      <c r="A437" s="69" t="s">
        <v>3441</v>
      </c>
      <c r="B437" s="54" t="s">
        <v>3442</v>
      </c>
      <c r="C437" s="70" t="s">
        <v>1952</v>
      </c>
      <c r="D437" s="70" t="s">
        <v>140</v>
      </c>
      <c r="E437" s="78">
        <v>45166</v>
      </c>
      <c r="F437" s="72">
        <v>12312731.686416002</v>
      </c>
      <c r="G437" s="79">
        <v>1.4403109999999999</v>
      </c>
      <c r="H437" s="72">
        <v>177.34164949699996</v>
      </c>
      <c r="I437" s="73">
        <f t="shared" si="6"/>
        <v>1.8437375989159181E-4</v>
      </c>
      <c r="J437" s="73">
        <f>H437/'סכום נכסי הקרן'!$C$41</f>
        <v>1.4715841947668012E-6</v>
      </c>
    </row>
    <row r="438" spans="1:10">
      <c r="A438" s="69" t="s">
        <v>3443</v>
      </c>
      <c r="B438" s="54" t="s">
        <v>3444</v>
      </c>
      <c r="C438" s="70" t="s">
        <v>1952</v>
      </c>
      <c r="D438" s="70" t="s">
        <v>140</v>
      </c>
      <c r="E438" s="78">
        <v>45168</v>
      </c>
      <c r="F438" s="72">
        <v>16416975.581887998</v>
      </c>
      <c r="G438" s="79">
        <v>1.4437530000000001</v>
      </c>
      <c r="H438" s="72">
        <v>237.02064521399996</v>
      </c>
      <c r="I438" s="73">
        <f t="shared" si="6"/>
        <v>2.4641920075732385E-4</v>
      </c>
      <c r="J438" s="73">
        <f>H438/'סכום נכסי הקרן'!$C$41</f>
        <v>1.9668015737964152E-6</v>
      </c>
    </row>
    <row r="439" spans="1:10">
      <c r="A439" s="69" t="s">
        <v>3445</v>
      </c>
      <c r="B439" s="54" t="s">
        <v>3446</v>
      </c>
      <c r="C439" s="70" t="s">
        <v>1952</v>
      </c>
      <c r="D439" s="70" t="s">
        <v>140</v>
      </c>
      <c r="E439" s="78">
        <v>45187</v>
      </c>
      <c r="F439" s="72">
        <v>1230720</v>
      </c>
      <c r="G439" s="79">
        <v>2.516222</v>
      </c>
      <c r="H439" s="72">
        <v>30.967650000000003</v>
      </c>
      <c r="I439" s="73">
        <f t="shared" si="6"/>
        <v>3.219560707651725E-5</v>
      </c>
      <c r="J439" s="73">
        <f>H439/'סכום נכסי הקרן'!$C$41</f>
        <v>2.5697011626048428E-7</v>
      </c>
    </row>
    <row r="440" spans="1:10">
      <c r="A440" s="69" t="s">
        <v>3445</v>
      </c>
      <c r="B440" s="54" t="s">
        <v>3447</v>
      </c>
      <c r="C440" s="70" t="s">
        <v>1952</v>
      </c>
      <c r="D440" s="70" t="s">
        <v>140</v>
      </c>
      <c r="E440" s="78">
        <v>45187</v>
      </c>
      <c r="F440" s="72">
        <v>166660</v>
      </c>
      <c r="G440" s="79">
        <v>2.5162249999999999</v>
      </c>
      <c r="H440" s="72">
        <v>4.1935399999999996</v>
      </c>
      <c r="I440" s="73">
        <f t="shared" si="6"/>
        <v>4.3598260152016093E-6</v>
      </c>
      <c r="J440" s="73">
        <f>H440/'סכום נכסי הקרן'!$C$41</f>
        <v>3.4798070287638586E-8</v>
      </c>
    </row>
    <row r="441" spans="1:10">
      <c r="A441" s="69" t="s">
        <v>3448</v>
      </c>
      <c r="B441" s="54" t="s">
        <v>3449</v>
      </c>
      <c r="C441" s="70" t="s">
        <v>1952</v>
      </c>
      <c r="D441" s="70" t="s">
        <v>140</v>
      </c>
      <c r="E441" s="78">
        <v>45189</v>
      </c>
      <c r="F441" s="72">
        <v>15390914.608020002</v>
      </c>
      <c r="G441" s="79">
        <v>2.8150200000000001</v>
      </c>
      <c r="H441" s="72">
        <v>433.257399631</v>
      </c>
      <c r="I441" s="73">
        <f t="shared" si="6"/>
        <v>4.5043731124296758E-4</v>
      </c>
      <c r="J441" s="73">
        <f>H441/'סכום נכסי הקרן'!$C$41</f>
        <v>3.5951776887782304E-6</v>
      </c>
    </row>
    <row r="442" spans="1:10">
      <c r="A442" s="69" t="s">
        <v>3450</v>
      </c>
      <c r="B442" s="54" t="s">
        <v>2828</v>
      </c>
      <c r="C442" s="70" t="s">
        <v>1952</v>
      </c>
      <c r="D442" s="70" t="s">
        <v>140</v>
      </c>
      <c r="E442" s="78">
        <v>45189</v>
      </c>
      <c r="F442" s="72">
        <v>15390914.608020002</v>
      </c>
      <c r="G442" s="79">
        <v>2.851823</v>
      </c>
      <c r="H442" s="72">
        <v>438.92171641600004</v>
      </c>
      <c r="I442" s="73">
        <f t="shared" si="6"/>
        <v>4.563262346054695E-4</v>
      </c>
      <c r="J442" s="73">
        <f>H442/'סכום נכסי הקרן'!$C$41</f>
        <v>3.6421802912610689E-6</v>
      </c>
    </row>
    <row r="443" spans="1:10">
      <c r="A443" s="69" t="s">
        <v>3451</v>
      </c>
      <c r="B443" s="54" t="s">
        <v>3452</v>
      </c>
      <c r="C443" s="70" t="s">
        <v>1952</v>
      </c>
      <c r="D443" s="70" t="s">
        <v>140</v>
      </c>
      <c r="E443" s="78">
        <v>45195</v>
      </c>
      <c r="F443" s="72">
        <v>15390914.608020002</v>
      </c>
      <c r="G443" s="79">
        <v>3.4983240000000002</v>
      </c>
      <c r="H443" s="72">
        <v>538.42399536400001</v>
      </c>
      <c r="I443" s="73">
        <f t="shared" si="6"/>
        <v>5.5977406730274614E-4</v>
      </c>
      <c r="J443" s="73">
        <f>H443/'סכום נכסי הקרן'!$C$41</f>
        <v>4.4678519902582702E-6</v>
      </c>
    </row>
    <row r="444" spans="1:10">
      <c r="A444" s="69" t="s">
        <v>3453</v>
      </c>
      <c r="B444" s="54" t="s">
        <v>3454</v>
      </c>
      <c r="C444" s="70" t="s">
        <v>1952</v>
      </c>
      <c r="D444" s="70" t="s">
        <v>140</v>
      </c>
      <c r="E444" s="78">
        <v>45196</v>
      </c>
      <c r="F444" s="72">
        <v>15390914.608020002</v>
      </c>
      <c r="G444" s="79">
        <v>3.7793299999999999</v>
      </c>
      <c r="H444" s="72">
        <v>581.67351788399981</v>
      </c>
      <c r="I444" s="73">
        <f t="shared" si="6"/>
        <v>6.0473855874142158E-4</v>
      </c>
      <c r="J444" s="73">
        <f>H444/'סכום נכסי הקרן'!$C$41</f>
        <v>4.8267373054234436E-6</v>
      </c>
    </row>
    <row r="445" spans="1:10">
      <c r="A445" s="69" t="s">
        <v>3455</v>
      </c>
      <c r="B445" s="54" t="s">
        <v>3456</v>
      </c>
      <c r="C445" s="70" t="s">
        <v>1952</v>
      </c>
      <c r="D445" s="70" t="s">
        <v>144</v>
      </c>
      <c r="E445" s="78">
        <v>45176</v>
      </c>
      <c r="F445" s="72">
        <v>23221419.084074993</v>
      </c>
      <c r="G445" s="79">
        <v>-6.705667</v>
      </c>
      <c r="H445" s="72">
        <v>-1557.1511103789999</v>
      </c>
      <c r="I445" s="73">
        <f t="shared" si="6"/>
        <v>-1.6188966650205882E-3</v>
      </c>
      <c r="J445" s="73">
        <f>H445/'סכום נכסי הקרן'!$C$41</f>
        <v>-1.2921267899541417E-5</v>
      </c>
    </row>
    <row r="446" spans="1:10">
      <c r="A446" s="69" t="s">
        <v>3457</v>
      </c>
      <c r="B446" s="54" t="s">
        <v>3458</v>
      </c>
      <c r="C446" s="70" t="s">
        <v>1952</v>
      </c>
      <c r="D446" s="70" t="s">
        <v>144</v>
      </c>
      <c r="E446" s="78">
        <v>45176</v>
      </c>
      <c r="F446" s="72">
        <v>3489.54</v>
      </c>
      <c r="G446" s="79">
        <v>-6.4644620000000002</v>
      </c>
      <c r="H446" s="72">
        <v>-0.22558</v>
      </c>
      <c r="I446" s="73">
        <f t="shared" si="6"/>
        <v>-2.3452490080199049E-7</v>
      </c>
      <c r="J446" s="73">
        <f>H446/'סכום נכסי הקרן'!$C$41</f>
        <v>-1.8718668941957186E-9</v>
      </c>
    </row>
    <row r="447" spans="1:10">
      <c r="A447" s="69" t="s">
        <v>3459</v>
      </c>
      <c r="B447" s="54" t="s">
        <v>3460</v>
      </c>
      <c r="C447" s="70" t="s">
        <v>1952</v>
      </c>
      <c r="D447" s="70" t="s">
        <v>144</v>
      </c>
      <c r="E447" s="78">
        <v>45181</v>
      </c>
      <c r="F447" s="72">
        <v>5843097</v>
      </c>
      <c r="G447" s="79">
        <v>-5.9687950000000001</v>
      </c>
      <c r="H447" s="72">
        <v>-348.76251000000002</v>
      </c>
      <c r="I447" s="73">
        <f t="shared" si="6"/>
        <v>-3.6259195434525766E-4</v>
      </c>
      <c r="J447" s="73">
        <f>H447/'סכום נכסי הקרן'!$C$41</f>
        <v>-2.8940375760510825E-6</v>
      </c>
    </row>
    <row r="448" spans="1:10">
      <c r="A448" s="69" t="s">
        <v>3461</v>
      </c>
      <c r="B448" s="54" t="s">
        <v>3462</v>
      </c>
      <c r="C448" s="70" t="s">
        <v>1952</v>
      </c>
      <c r="D448" s="70" t="s">
        <v>144</v>
      </c>
      <c r="E448" s="78">
        <v>45161</v>
      </c>
      <c r="F448" s="72">
        <v>132549635.25940202</v>
      </c>
      <c r="G448" s="79">
        <v>-5.8817110000000001</v>
      </c>
      <c r="H448" s="72">
        <v>-7796.1863220879995</v>
      </c>
      <c r="I448" s="73">
        <f t="shared" si="6"/>
        <v>-8.1053277055657558E-3</v>
      </c>
      <c r="J448" s="73">
        <f>H448/'סכום נכסי הקרן'!$C$41</f>
        <v>-6.4692894216233731E-5</v>
      </c>
    </row>
    <row r="449" spans="1:10">
      <c r="A449" s="69" t="s">
        <v>3463</v>
      </c>
      <c r="B449" s="54" t="s">
        <v>3373</v>
      </c>
      <c r="C449" s="70" t="s">
        <v>1952</v>
      </c>
      <c r="D449" s="70" t="s">
        <v>144</v>
      </c>
      <c r="E449" s="78">
        <v>45180</v>
      </c>
      <c r="F449" s="72">
        <v>12196276.114937998</v>
      </c>
      <c r="G449" s="79">
        <v>-5.6458250000000003</v>
      </c>
      <c r="H449" s="72">
        <v>-688.58038745900012</v>
      </c>
      <c r="I449" s="73">
        <f t="shared" si="6"/>
        <v>-7.1588459554489841E-4</v>
      </c>
      <c r="J449" s="73">
        <f>H449/'סכום נכסי הקרן'!$C$41</f>
        <v>-5.7138524305211591E-6</v>
      </c>
    </row>
    <row r="450" spans="1:10">
      <c r="A450" s="69" t="s">
        <v>3464</v>
      </c>
      <c r="B450" s="54" t="s">
        <v>3465</v>
      </c>
      <c r="C450" s="70" t="s">
        <v>1952</v>
      </c>
      <c r="D450" s="70" t="s">
        <v>144</v>
      </c>
      <c r="E450" s="78">
        <v>45153</v>
      </c>
      <c r="F450" s="72">
        <v>136948.26999999999</v>
      </c>
      <c r="G450" s="79">
        <v>-4.8944539999999996</v>
      </c>
      <c r="H450" s="72">
        <v>-6.7028699999999999</v>
      </c>
      <c r="I450" s="73">
        <f t="shared" si="6"/>
        <v>-6.968658222531421E-6</v>
      </c>
      <c r="J450" s="73">
        <f>H450/'סכום נכסי הקרן'!$C$41</f>
        <v>-5.5620535726117809E-8</v>
      </c>
    </row>
    <row r="451" spans="1:10">
      <c r="A451" s="69" t="s">
        <v>3464</v>
      </c>
      <c r="B451" s="54" t="s">
        <v>3466</v>
      </c>
      <c r="C451" s="70" t="s">
        <v>1952</v>
      </c>
      <c r="D451" s="70" t="s">
        <v>144</v>
      </c>
      <c r="E451" s="78">
        <v>45153</v>
      </c>
      <c r="F451" s="72">
        <v>2597.29</v>
      </c>
      <c r="G451" s="79">
        <v>-4.8943320000000003</v>
      </c>
      <c r="H451" s="72">
        <v>-0.12712000000000001</v>
      </c>
      <c r="I451" s="73">
        <f t="shared" si="6"/>
        <v>-1.321606764338551E-7</v>
      </c>
      <c r="J451" s="73">
        <f>H451/'סכום נכסי הקרן'!$C$41</f>
        <v>-1.0548440446411905E-9</v>
      </c>
    </row>
    <row r="452" spans="1:10">
      <c r="A452" s="69" t="s">
        <v>3464</v>
      </c>
      <c r="B452" s="54" t="s">
        <v>3467</v>
      </c>
      <c r="C452" s="70" t="s">
        <v>1952</v>
      </c>
      <c r="D452" s="70" t="s">
        <v>144</v>
      </c>
      <c r="E452" s="78">
        <v>45153</v>
      </c>
      <c r="F452" s="72">
        <v>2361.1799999999998</v>
      </c>
      <c r="G452" s="79">
        <v>-4.8945869999999996</v>
      </c>
      <c r="H452" s="72">
        <v>-0.11556999999999999</v>
      </c>
      <c r="I452" s="73">
        <f t="shared" si="6"/>
        <v>-1.2015268545831208E-7</v>
      </c>
      <c r="J452" s="73">
        <f>H452/'סכום נכסי הקרן'!$C$41</f>
        <v>-9.5900193706090595E-10</v>
      </c>
    </row>
    <row r="453" spans="1:10">
      <c r="A453" s="69" t="s">
        <v>3464</v>
      </c>
      <c r="B453" s="54" t="s">
        <v>3468</v>
      </c>
      <c r="C453" s="70" t="s">
        <v>1952</v>
      </c>
      <c r="D453" s="70" t="s">
        <v>144</v>
      </c>
      <c r="E453" s="78">
        <v>45153</v>
      </c>
      <c r="F453" s="72">
        <v>236.12</v>
      </c>
      <c r="G453" s="79">
        <v>-4.8958159999999999</v>
      </c>
      <c r="H453" s="72">
        <v>-1.1560000000000001E-2</v>
      </c>
      <c r="I453" s="73">
        <f t="shared" si="6"/>
        <v>-1.2018387504526155E-8</v>
      </c>
      <c r="J453" s="73">
        <f>H453/'סכום נכסי הקרן'!$C$41</f>
        <v>-9.5925087760007562E-11</v>
      </c>
    </row>
    <row r="454" spans="1:10">
      <c r="A454" s="69" t="s">
        <v>3469</v>
      </c>
      <c r="B454" s="54" t="s">
        <v>3470</v>
      </c>
      <c r="C454" s="70" t="s">
        <v>1952</v>
      </c>
      <c r="D454" s="70" t="s">
        <v>144</v>
      </c>
      <c r="E454" s="78">
        <v>45168</v>
      </c>
      <c r="F454" s="72">
        <v>2243462.7200000002</v>
      </c>
      <c r="G454" s="79">
        <v>-4.8783469999999998</v>
      </c>
      <c r="H454" s="72">
        <v>-109.4439</v>
      </c>
      <c r="I454" s="73">
        <f t="shared" si="6"/>
        <v>-1.1378366783794204E-4</v>
      </c>
      <c r="J454" s="73">
        <f>H454/'סכום נכסי הקרן'!$C$41</f>
        <v>-9.081674491606826E-7</v>
      </c>
    </row>
    <row r="455" spans="1:10">
      <c r="A455" s="69" t="s">
        <v>3469</v>
      </c>
      <c r="B455" s="54" t="s">
        <v>3471</v>
      </c>
      <c r="C455" s="70" t="s">
        <v>1952</v>
      </c>
      <c r="D455" s="70" t="s">
        <v>144</v>
      </c>
      <c r="E455" s="78">
        <v>45168</v>
      </c>
      <c r="F455" s="72">
        <v>472.31</v>
      </c>
      <c r="G455" s="79">
        <v>-4.878152</v>
      </c>
      <c r="H455" s="72">
        <v>-2.3039999999999998E-2</v>
      </c>
      <c r="I455" s="73">
        <f t="shared" si="6"/>
        <v>-2.3953602777187073E-8</v>
      </c>
      <c r="J455" s="73">
        <f>H455/'סכום נכסי הקרן'!$C$41</f>
        <v>-1.9118633408222959E-10</v>
      </c>
    </row>
    <row r="456" spans="1:10">
      <c r="A456" s="69" t="s">
        <v>3469</v>
      </c>
      <c r="B456" s="54" t="s">
        <v>3472</v>
      </c>
      <c r="C456" s="70" t="s">
        <v>1952</v>
      </c>
      <c r="D456" s="70" t="s">
        <v>144</v>
      </c>
      <c r="E456" s="78">
        <v>45168</v>
      </c>
      <c r="F456" s="72">
        <v>28338.48</v>
      </c>
      <c r="G456" s="79">
        <v>-4.878349</v>
      </c>
      <c r="H456" s="72">
        <v>-1.38245</v>
      </c>
      <c r="I456" s="73">
        <f t="shared" si="6"/>
        <v>-1.4372681492761403E-6</v>
      </c>
      <c r="J456" s="73">
        <f>H456/'סכום נכסי הקרן'!$C$41</f>
        <v>-1.1471594945832392E-8</v>
      </c>
    </row>
    <row r="457" spans="1:10">
      <c r="A457" s="69" t="s">
        <v>3469</v>
      </c>
      <c r="B457" s="54" t="s">
        <v>3473</v>
      </c>
      <c r="C457" s="70" t="s">
        <v>1952</v>
      </c>
      <c r="D457" s="70" t="s">
        <v>144</v>
      </c>
      <c r="E457" s="78">
        <v>45168</v>
      </c>
      <c r="F457" s="72">
        <v>18892.32</v>
      </c>
      <c r="G457" s="79">
        <v>-4.8783320000000003</v>
      </c>
      <c r="H457" s="72">
        <v>-0.92162999999999995</v>
      </c>
      <c r="I457" s="73">
        <f t="shared" si="6"/>
        <v>-9.5817530067443237E-7</v>
      </c>
      <c r="J457" s="73">
        <f>H457/'סכום נכסי הקרן'!$C$41</f>
        <v>-7.6477023038283535E-9</v>
      </c>
    </row>
    <row r="458" spans="1:10">
      <c r="A458" s="69" t="s">
        <v>3474</v>
      </c>
      <c r="B458" s="54" t="s">
        <v>3475</v>
      </c>
      <c r="C458" s="70" t="s">
        <v>1952</v>
      </c>
      <c r="D458" s="70" t="s">
        <v>144</v>
      </c>
      <c r="E458" s="78">
        <v>45133</v>
      </c>
      <c r="F458" s="72">
        <v>393892.2</v>
      </c>
      <c r="G458" s="79">
        <v>-0.60595500000000002</v>
      </c>
      <c r="H458" s="72">
        <v>-2.3868100000000001</v>
      </c>
      <c r="I458" s="73">
        <f t="shared" ref="I458:I521" si="7">IFERROR(H458/$H$9,0)</f>
        <v>-2.481453934228207E-6</v>
      </c>
      <c r="J458" s="73">
        <f>H458/'סכום נכסי הקרן'!$C$41</f>
        <v>-1.9805792276510698E-8</v>
      </c>
    </row>
    <row r="459" spans="1:10">
      <c r="A459" s="69" t="s">
        <v>3474</v>
      </c>
      <c r="B459" s="54" t="s">
        <v>3476</v>
      </c>
      <c r="C459" s="70" t="s">
        <v>1952</v>
      </c>
      <c r="D459" s="70" t="s">
        <v>144</v>
      </c>
      <c r="E459" s="78">
        <v>45133</v>
      </c>
      <c r="F459" s="72">
        <v>1821751.43</v>
      </c>
      <c r="G459" s="79">
        <v>-0.60595500000000002</v>
      </c>
      <c r="H459" s="72">
        <v>-11.03899</v>
      </c>
      <c r="I459" s="73">
        <f t="shared" si="7"/>
        <v>-1.1476717947974842E-5</v>
      </c>
      <c r="J459" s="73">
        <f>H459/'סכום נכסי הקרן'!$C$41</f>
        <v>-9.1601737416249646E-8</v>
      </c>
    </row>
    <row r="460" spans="1:10">
      <c r="A460" s="69" t="s">
        <v>3477</v>
      </c>
      <c r="B460" s="54" t="s">
        <v>3478</v>
      </c>
      <c r="C460" s="70" t="s">
        <v>1952</v>
      </c>
      <c r="D460" s="70" t="s">
        <v>144</v>
      </c>
      <c r="E460" s="78">
        <v>45133</v>
      </c>
      <c r="F460" s="72">
        <v>578657.02</v>
      </c>
      <c r="G460" s="79">
        <v>-0.58372599999999997</v>
      </c>
      <c r="H460" s="72">
        <v>-3.3777699999999999</v>
      </c>
      <c r="I460" s="73">
        <f t="shared" si="7"/>
        <v>-3.5117083703428466E-6</v>
      </c>
      <c r="J460" s="73">
        <f>H460/'סכום נכסי הקרן'!$C$41</f>
        <v>-2.8028796166359925E-8</v>
      </c>
    </row>
    <row r="461" spans="1:10">
      <c r="A461" s="69" t="s">
        <v>3479</v>
      </c>
      <c r="B461" s="54" t="s">
        <v>3480</v>
      </c>
      <c r="C461" s="70" t="s">
        <v>1952</v>
      </c>
      <c r="D461" s="70" t="s">
        <v>144</v>
      </c>
      <c r="E461" s="78">
        <v>45127</v>
      </c>
      <c r="F461" s="72">
        <v>405829.93</v>
      </c>
      <c r="G461" s="79">
        <v>0.52255600000000002</v>
      </c>
      <c r="H461" s="72">
        <v>2.1206900000000002</v>
      </c>
      <c r="I461" s="73">
        <f t="shared" si="7"/>
        <v>2.2047815049285098E-6</v>
      </c>
      <c r="J461" s="73">
        <f>H461/'סכום נכסי הקרן'!$C$41</f>
        <v>1.7597523733717167E-8</v>
      </c>
    </row>
    <row r="462" spans="1:10">
      <c r="A462" s="69" t="s">
        <v>3479</v>
      </c>
      <c r="B462" s="54" t="s">
        <v>3481</v>
      </c>
      <c r="C462" s="70" t="s">
        <v>1952</v>
      </c>
      <c r="D462" s="70" t="s">
        <v>144</v>
      </c>
      <c r="E462" s="78">
        <v>45127</v>
      </c>
      <c r="F462" s="72">
        <v>23154.73</v>
      </c>
      <c r="G462" s="79">
        <v>0.52257100000000001</v>
      </c>
      <c r="H462" s="72">
        <v>0.121</v>
      </c>
      <c r="I462" s="73">
        <f t="shared" si="7"/>
        <v>1.2579800069616476E-7</v>
      </c>
      <c r="J462" s="73">
        <f>H462/'סכום נכסי הקרן'!$C$41</f>
        <v>1.0040601746505981E-9</v>
      </c>
    </row>
    <row r="463" spans="1:10">
      <c r="A463" s="69" t="s">
        <v>3479</v>
      </c>
      <c r="B463" s="54" t="s">
        <v>3482</v>
      </c>
      <c r="C463" s="70" t="s">
        <v>1952</v>
      </c>
      <c r="D463" s="70" t="s">
        <v>144</v>
      </c>
      <c r="E463" s="78">
        <v>45127</v>
      </c>
      <c r="F463" s="72">
        <v>128471.31</v>
      </c>
      <c r="G463" s="79">
        <v>0.52255200000000002</v>
      </c>
      <c r="H463" s="72">
        <v>0.67133000000000009</v>
      </c>
      <c r="I463" s="73">
        <f t="shared" si="7"/>
        <v>6.9795018022608521E-7</v>
      </c>
      <c r="J463" s="73">
        <f>H463/'סכום נכסי הקרן'!$C$41</f>
        <v>5.5707084053569106E-9</v>
      </c>
    </row>
    <row r="464" spans="1:10">
      <c r="A464" s="69" t="s">
        <v>3479</v>
      </c>
      <c r="B464" s="54" t="s">
        <v>3483</v>
      </c>
      <c r="C464" s="70" t="s">
        <v>1952</v>
      </c>
      <c r="D464" s="70" t="s">
        <v>144</v>
      </c>
      <c r="E464" s="78">
        <v>45127</v>
      </c>
      <c r="F464" s="72">
        <v>156854.51</v>
      </c>
      <c r="G464" s="79">
        <v>0.52255399999999996</v>
      </c>
      <c r="H464" s="72">
        <v>0.81964999999999999</v>
      </c>
      <c r="I464" s="73">
        <f t="shared" si="7"/>
        <v>8.5215149810422687E-7</v>
      </c>
      <c r="J464" s="73">
        <f>H464/'סכום נכסי הקרן'!$C$41</f>
        <v>6.8014704310112628E-9</v>
      </c>
    </row>
    <row r="465" spans="1:10">
      <c r="A465" s="69" t="s">
        <v>3479</v>
      </c>
      <c r="B465" s="54" t="s">
        <v>3484</v>
      </c>
      <c r="C465" s="70" t="s">
        <v>1952</v>
      </c>
      <c r="D465" s="70" t="s">
        <v>144</v>
      </c>
      <c r="E465" s="78">
        <v>45127</v>
      </c>
      <c r="F465" s="72">
        <v>45562.52</v>
      </c>
      <c r="G465" s="79">
        <v>0.52255700000000005</v>
      </c>
      <c r="H465" s="72">
        <v>0.23809</v>
      </c>
      <c r="I465" s="73">
        <f t="shared" si="7"/>
        <v>2.4753095855991628E-7</v>
      </c>
      <c r="J465" s="73">
        <f>H465/'סכום נכסי הקרן'!$C$41</f>
        <v>1.9756750990294289E-9</v>
      </c>
    </row>
    <row r="466" spans="1:10">
      <c r="A466" s="69" t="s">
        <v>3479</v>
      </c>
      <c r="B466" s="54" t="s">
        <v>3485</v>
      </c>
      <c r="C466" s="70" t="s">
        <v>1952</v>
      </c>
      <c r="D466" s="70" t="s">
        <v>144</v>
      </c>
      <c r="E466" s="78">
        <v>45127</v>
      </c>
      <c r="F466" s="72">
        <v>776803.29</v>
      </c>
      <c r="G466" s="79">
        <v>0.52255600000000002</v>
      </c>
      <c r="H466" s="72">
        <v>4.0592300000000003</v>
      </c>
      <c r="I466" s="73">
        <f t="shared" si="7"/>
        <v>4.220190234428867E-6</v>
      </c>
      <c r="J466" s="73">
        <f>H466/'סכום נכסי הקרן'!$C$41</f>
        <v>3.3683563493776429E-8</v>
      </c>
    </row>
    <row r="467" spans="1:10">
      <c r="A467" s="69" t="s">
        <v>3479</v>
      </c>
      <c r="B467" s="54" t="s">
        <v>3486</v>
      </c>
      <c r="C467" s="70" t="s">
        <v>1952</v>
      </c>
      <c r="D467" s="70" t="s">
        <v>144</v>
      </c>
      <c r="E467" s="78">
        <v>45127</v>
      </c>
      <c r="F467" s="72">
        <v>2713832.02</v>
      </c>
      <c r="G467" s="79">
        <v>0.52255600000000002</v>
      </c>
      <c r="H467" s="72">
        <v>14.181280000000001</v>
      </c>
      <c r="I467" s="73">
        <f t="shared" si="7"/>
        <v>1.4743608853822376E-5</v>
      </c>
      <c r="J467" s="73">
        <f>H467/'סכום נכסי הקרן'!$C$41</f>
        <v>1.176765163104879E-7</v>
      </c>
    </row>
    <row r="468" spans="1:10">
      <c r="A468" s="69" t="s">
        <v>3479</v>
      </c>
      <c r="B468" s="54" t="s">
        <v>3487</v>
      </c>
      <c r="C468" s="70" t="s">
        <v>1952</v>
      </c>
      <c r="D468" s="70" t="s">
        <v>144</v>
      </c>
      <c r="E468" s="78">
        <v>45127</v>
      </c>
      <c r="F468" s="72">
        <v>7469262.4500000002</v>
      </c>
      <c r="G468" s="79">
        <v>0.52255499999999999</v>
      </c>
      <c r="H468" s="72">
        <v>39.031040000000004</v>
      </c>
      <c r="I468" s="73">
        <f t="shared" si="7"/>
        <v>4.0578733860264756E-5</v>
      </c>
      <c r="J468" s="73">
        <f>H468/'סכום נכסי הקרן'!$C$41</f>
        <v>3.2388027139830156E-7</v>
      </c>
    </row>
    <row r="469" spans="1:10">
      <c r="A469" s="69" t="s">
        <v>3479</v>
      </c>
      <c r="B469" s="54" t="s">
        <v>3488</v>
      </c>
      <c r="C469" s="70" t="s">
        <v>1952</v>
      </c>
      <c r="D469" s="70" t="s">
        <v>144</v>
      </c>
      <c r="E469" s="78">
        <v>45127</v>
      </c>
      <c r="F469" s="72">
        <v>30375</v>
      </c>
      <c r="G469" s="79">
        <v>0.52256800000000003</v>
      </c>
      <c r="H469" s="72">
        <v>0.15872999999999998</v>
      </c>
      <c r="I469" s="73">
        <f t="shared" si="7"/>
        <v>1.6502410454960521E-7</v>
      </c>
      <c r="J469" s="73">
        <f>H469/'סכום נכסי הקרן'!$C$41</f>
        <v>1.3171443927461937E-9</v>
      </c>
    </row>
    <row r="470" spans="1:10">
      <c r="A470" s="69" t="s">
        <v>3479</v>
      </c>
      <c r="B470" s="54" t="s">
        <v>3489</v>
      </c>
      <c r="C470" s="70" t="s">
        <v>1952</v>
      </c>
      <c r="D470" s="70" t="s">
        <v>144</v>
      </c>
      <c r="E470" s="78">
        <v>45127</v>
      </c>
      <c r="F470" s="72">
        <v>585092.23</v>
      </c>
      <c r="G470" s="79">
        <v>0.52255499999999999</v>
      </c>
      <c r="H470" s="72">
        <v>3.0574299999999996</v>
      </c>
      <c r="I470" s="73">
        <f t="shared" si="7"/>
        <v>3.1786659608964877E-6</v>
      </c>
      <c r="J470" s="73">
        <f>H470/'סכום נכסי הקרן'!$C$41</f>
        <v>2.5370609089107254E-8</v>
      </c>
    </row>
    <row r="471" spans="1:10">
      <c r="A471" s="69" t="s">
        <v>3490</v>
      </c>
      <c r="B471" s="54" t="s">
        <v>3491</v>
      </c>
      <c r="C471" s="70" t="s">
        <v>1952</v>
      </c>
      <c r="D471" s="70" t="s">
        <v>144</v>
      </c>
      <c r="E471" s="78">
        <v>45127</v>
      </c>
      <c r="F471" s="72">
        <v>124578.38</v>
      </c>
      <c r="G471" s="79">
        <v>0.59495900000000002</v>
      </c>
      <c r="H471" s="72">
        <v>0.74119000000000002</v>
      </c>
      <c r="I471" s="73">
        <f t="shared" si="7"/>
        <v>7.7058033170239973E-7</v>
      </c>
      <c r="J471" s="73">
        <f>H471/'סכום נכסי הקרן'!$C$41</f>
        <v>6.150407940903115E-9</v>
      </c>
    </row>
    <row r="472" spans="1:10">
      <c r="A472" s="69" t="s">
        <v>3490</v>
      </c>
      <c r="B472" s="54" t="s">
        <v>3492</v>
      </c>
      <c r="C472" s="70" t="s">
        <v>1952</v>
      </c>
      <c r="D472" s="70" t="s">
        <v>144</v>
      </c>
      <c r="E472" s="78">
        <v>45127</v>
      </c>
      <c r="F472" s="72">
        <v>28370480.757621005</v>
      </c>
      <c r="G472" s="79">
        <v>0.59496099999999996</v>
      </c>
      <c r="H472" s="72">
        <v>168.79318532199997</v>
      </c>
      <c r="I472" s="73">
        <f t="shared" si="7"/>
        <v>1.7548632433590761E-4</v>
      </c>
      <c r="J472" s="73">
        <f>H472/'סכום נכסי הקרן'!$C$41</f>
        <v>1.4006488854069262E-6</v>
      </c>
    </row>
    <row r="473" spans="1:10">
      <c r="A473" s="69" t="s">
        <v>3490</v>
      </c>
      <c r="B473" s="54" t="s">
        <v>3493</v>
      </c>
      <c r="C473" s="70" t="s">
        <v>1952</v>
      </c>
      <c r="D473" s="70" t="s">
        <v>144</v>
      </c>
      <c r="E473" s="78">
        <v>45127</v>
      </c>
      <c r="F473" s="72">
        <v>5431.61</v>
      </c>
      <c r="G473" s="79">
        <v>0.59503499999999998</v>
      </c>
      <c r="H473" s="72">
        <v>3.2320000000000002E-2</v>
      </c>
      <c r="I473" s="73">
        <f t="shared" si="7"/>
        <v>3.3601581673554096E-8</v>
      </c>
      <c r="J473" s="73">
        <f>H473/'סכום נכסי הקרן'!$C$41</f>
        <v>2.6819194086534987E-10</v>
      </c>
    </row>
    <row r="474" spans="1:10">
      <c r="A474" s="69" t="s">
        <v>3490</v>
      </c>
      <c r="B474" s="54" t="s">
        <v>3494</v>
      </c>
      <c r="C474" s="70" t="s">
        <v>1952</v>
      </c>
      <c r="D474" s="70" t="s">
        <v>144</v>
      </c>
      <c r="E474" s="78">
        <v>45127</v>
      </c>
      <c r="F474" s="72">
        <v>996627.06</v>
      </c>
      <c r="G474" s="79">
        <v>0.59496099999999996</v>
      </c>
      <c r="H474" s="72">
        <v>5.9295400000000003</v>
      </c>
      <c r="I474" s="73">
        <f t="shared" si="7"/>
        <v>6.1646634466771641E-6</v>
      </c>
      <c r="J474" s="73">
        <f>H474/'סכום נכסי הקרן'!$C$41</f>
        <v>4.9203429487584367E-8</v>
      </c>
    </row>
    <row r="475" spans="1:10">
      <c r="A475" s="69" t="s">
        <v>3490</v>
      </c>
      <c r="B475" s="54" t="s">
        <v>3495</v>
      </c>
      <c r="C475" s="70" t="s">
        <v>1952</v>
      </c>
      <c r="D475" s="70" t="s">
        <v>144</v>
      </c>
      <c r="E475" s="78">
        <v>45127</v>
      </c>
      <c r="F475" s="72">
        <v>224241.09</v>
      </c>
      <c r="G475" s="79">
        <v>0.59496199999999999</v>
      </c>
      <c r="H475" s="72">
        <v>1.3341500000000002</v>
      </c>
      <c r="I475" s="73">
        <f t="shared" si="7"/>
        <v>1.3870529142875062E-6</v>
      </c>
      <c r="J475" s="73">
        <f>H475/'סכום נכסי הקרן'!$C$41</f>
        <v>1.1070800677769387E-8</v>
      </c>
    </row>
    <row r="476" spans="1:10">
      <c r="A476" s="69" t="s">
        <v>3490</v>
      </c>
      <c r="B476" s="54" t="s">
        <v>3496</v>
      </c>
      <c r="C476" s="70" t="s">
        <v>1952</v>
      </c>
      <c r="D476" s="70" t="s">
        <v>144</v>
      </c>
      <c r="E476" s="78">
        <v>45127</v>
      </c>
      <c r="F476" s="72">
        <v>1818844.38</v>
      </c>
      <c r="G476" s="79">
        <v>0.59496099999999996</v>
      </c>
      <c r="H476" s="72">
        <v>10.82141</v>
      </c>
      <c r="I476" s="73">
        <f t="shared" si="7"/>
        <v>1.1250510270359375E-5</v>
      </c>
      <c r="J476" s="73">
        <f>H476/'סכום נכסי הקרן'!$C$41</f>
        <v>8.979625466583247E-8</v>
      </c>
    </row>
    <row r="477" spans="1:10">
      <c r="A477" s="69" t="s">
        <v>3490</v>
      </c>
      <c r="B477" s="54" t="s">
        <v>3497</v>
      </c>
      <c r="C477" s="70" t="s">
        <v>1952</v>
      </c>
      <c r="D477" s="70" t="s">
        <v>144</v>
      </c>
      <c r="E477" s="78">
        <v>45127</v>
      </c>
      <c r="F477" s="72">
        <v>11810.02</v>
      </c>
      <c r="G477" s="79">
        <v>0.59500299999999995</v>
      </c>
      <c r="H477" s="72">
        <v>7.0269999999999999E-2</v>
      </c>
      <c r="I477" s="73">
        <f t="shared" si="7"/>
        <v>7.3056409164623954E-8</v>
      </c>
      <c r="J477" s="73">
        <f>H477/'סכום נכסי הקרן'!$C$41</f>
        <v>5.8310172291485564E-10</v>
      </c>
    </row>
    <row r="478" spans="1:10">
      <c r="A478" s="69" t="s">
        <v>3490</v>
      </c>
      <c r="B478" s="54" t="s">
        <v>3498</v>
      </c>
      <c r="C478" s="70" t="s">
        <v>1952</v>
      </c>
      <c r="D478" s="70" t="s">
        <v>144</v>
      </c>
      <c r="E478" s="78">
        <v>45127</v>
      </c>
      <c r="F478" s="72">
        <v>161951.9</v>
      </c>
      <c r="G478" s="79">
        <v>0.59496099999999996</v>
      </c>
      <c r="H478" s="72">
        <v>0.96354999999999991</v>
      </c>
      <c r="I478" s="73">
        <f t="shared" si="7"/>
        <v>1.0017575501718145E-6</v>
      </c>
      <c r="J478" s="73">
        <f>H478/'סכום נכסי הקרן'!$C$41</f>
        <v>7.995555217227965E-9</v>
      </c>
    </row>
    <row r="479" spans="1:10">
      <c r="A479" s="69" t="s">
        <v>3490</v>
      </c>
      <c r="B479" s="54" t="s">
        <v>3499</v>
      </c>
      <c r="C479" s="70" t="s">
        <v>1952</v>
      </c>
      <c r="D479" s="70" t="s">
        <v>144</v>
      </c>
      <c r="E479" s="78">
        <v>45127</v>
      </c>
      <c r="F479" s="72">
        <v>159460.32999999999</v>
      </c>
      <c r="G479" s="79">
        <v>0.59496300000000002</v>
      </c>
      <c r="H479" s="72">
        <v>0.94873000000000007</v>
      </c>
      <c r="I479" s="73">
        <f t="shared" si="7"/>
        <v>9.8634989421878027E-7</v>
      </c>
      <c r="J479" s="73">
        <f>H479/'סכום נכסי הקרן'!$C$41</f>
        <v>7.8725785908781981E-9</v>
      </c>
    </row>
    <row r="480" spans="1:10">
      <c r="A480" s="69" t="s">
        <v>3490</v>
      </c>
      <c r="B480" s="54" t="s">
        <v>2955</v>
      </c>
      <c r="C480" s="70" t="s">
        <v>1952</v>
      </c>
      <c r="D480" s="70" t="s">
        <v>144</v>
      </c>
      <c r="E480" s="78">
        <v>45127</v>
      </c>
      <c r="F480" s="72">
        <v>99.67</v>
      </c>
      <c r="G480" s="79">
        <v>0.59195299999999995</v>
      </c>
      <c r="H480" s="72">
        <v>5.8999999999999992E-4</v>
      </c>
      <c r="I480" s="73">
        <f t="shared" si="7"/>
        <v>6.1339521000609263E-10</v>
      </c>
      <c r="J480" s="73">
        <f>H480/'סכום נכסי הקרן'!$C$41</f>
        <v>4.8958306036682052E-12</v>
      </c>
    </row>
    <row r="481" spans="1:10">
      <c r="A481" s="69" t="s">
        <v>3490</v>
      </c>
      <c r="B481" s="54" t="s">
        <v>3500</v>
      </c>
      <c r="C481" s="70" t="s">
        <v>1952</v>
      </c>
      <c r="D481" s="70" t="s">
        <v>144</v>
      </c>
      <c r="E481" s="78">
        <v>45127</v>
      </c>
      <c r="F481" s="72">
        <v>498313.53</v>
      </c>
      <c r="G481" s="79">
        <v>0.59496099999999996</v>
      </c>
      <c r="H481" s="72">
        <v>2.9647700000000001</v>
      </c>
      <c r="I481" s="73">
        <f t="shared" si="7"/>
        <v>3.082331723338582E-6</v>
      </c>
      <c r="J481" s="73">
        <f>H481/'סכום נכסי הקרן'!$C$41</f>
        <v>2.4601714743792183E-8</v>
      </c>
    </row>
    <row r="482" spans="1:10">
      <c r="A482" s="69" t="s">
        <v>3501</v>
      </c>
      <c r="B482" s="54" t="s">
        <v>3502</v>
      </c>
      <c r="C482" s="70" t="s">
        <v>1952</v>
      </c>
      <c r="D482" s="70" t="s">
        <v>140</v>
      </c>
      <c r="E482" s="78">
        <v>45127</v>
      </c>
      <c r="F482" s="72">
        <v>106766190.36934398</v>
      </c>
      <c r="G482" s="79">
        <v>1.081108</v>
      </c>
      <c r="H482" s="72">
        <v>1154.2575481749998</v>
      </c>
      <c r="I482" s="73">
        <f t="shared" si="7"/>
        <v>1.2000272053625789E-3</v>
      </c>
      <c r="J482" s="73">
        <f>H482/'סכום נכסי הקרן'!$C$41</f>
        <v>9.5780498794410033E-6</v>
      </c>
    </row>
    <row r="483" spans="1:10">
      <c r="A483" s="69" t="s">
        <v>3501</v>
      </c>
      <c r="B483" s="54" t="s">
        <v>3503</v>
      </c>
      <c r="C483" s="70" t="s">
        <v>1952</v>
      </c>
      <c r="D483" s="70" t="s">
        <v>140</v>
      </c>
      <c r="E483" s="78">
        <v>45127</v>
      </c>
      <c r="F483" s="72">
        <v>46237.43</v>
      </c>
      <c r="G483" s="79">
        <v>1.081115</v>
      </c>
      <c r="H483" s="72">
        <v>0.49987999999999999</v>
      </c>
      <c r="I483" s="73">
        <f t="shared" si="7"/>
        <v>5.1970169080990778E-7</v>
      </c>
      <c r="J483" s="73">
        <f>H483/'סכום נכסי הקרן'!$C$41</f>
        <v>4.1480132240028179E-9</v>
      </c>
    </row>
    <row r="484" spans="1:10">
      <c r="A484" s="69" t="s">
        <v>3501</v>
      </c>
      <c r="B484" s="54" t="s">
        <v>3504</v>
      </c>
      <c r="C484" s="70" t="s">
        <v>1952</v>
      </c>
      <c r="D484" s="70" t="s">
        <v>140</v>
      </c>
      <c r="E484" s="78">
        <v>45127</v>
      </c>
      <c r="F484" s="72">
        <v>47170.91</v>
      </c>
      <c r="G484" s="79">
        <v>1.0811109999999999</v>
      </c>
      <c r="H484" s="72">
        <v>0.50997000000000003</v>
      </c>
      <c r="I484" s="73">
        <f t="shared" si="7"/>
        <v>5.301917885539103E-7</v>
      </c>
      <c r="J484" s="73">
        <f>H484/'סכום נכסי הקרן'!$C$41</f>
        <v>4.2317402253435171E-9</v>
      </c>
    </row>
    <row r="485" spans="1:10">
      <c r="A485" s="69" t="s">
        <v>3501</v>
      </c>
      <c r="B485" s="54" t="s">
        <v>3505</v>
      </c>
      <c r="C485" s="70" t="s">
        <v>1952</v>
      </c>
      <c r="D485" s="70" t="s">
        <v>140</v>
      </c>
      <c r="E485" s="78">
        <v>45127</v>
      </c>
      <c r="F485" s="72">
        <v>470905.85</v>
      </c>
      <c r="G485" s="79">
        <v>1.081108</v>
      </c>
      <c r="H485" s="72">
        <v>5.0910000000000002</v>
      </c>
      <c r="I485" s="73">
        <f t="shared" si="7"/>
        <v>5.2928729053237589E-6</v>
      </c>
      <c r="J485" s="73">
        <f>H485/'סכום נכסי הקרן'!$C$41</f>
        <v>4.2245209497075994E-8</v>
      </c>
    </row>
    <row r="486" spans="1:10">
      <c r="A486" s="69" t="s">
        <v>3501</v>
      </c>
      <c r="B486" s="54" t="s">
        <v>3506</v>
      </c>
      <c r="C486" s="70" t="s">
        <v>1952</v>
      </c>
      <c r="D486" s="70" t="s">
        <v>140</v>
      </c>
      <c r="E486" s="78">
        <v>45127</v>
      </c>
      <c r="F486" s="72">
        <v>765396.52</v>
      </c>
      <c r="G486" s="79">
        <v>1.081108</v>
      </c>
      <c r="H486" s="72">
        <v>8.2747600000000006</v>
      </c>
      <c r="I486" s="73">
        <f t="shared" si="7"/>
        <v>8.6028782168644327E-6</v>
      </c>
      <c r="J486" s="73">
        <f>H486/'סכום נכסי הקרן'!$C$41</f>
        <v>6.8664107196626314E-8</v>
      </c>
    </row>
    <row r="487" spans="1:10">
      <c r="A487" s="69" t="s">
        <v>3501</v>
      </c>
      <c r="B487" s="54" t="s">
        <v>3507</v>
      </c>
      <c r="C487" s="70" t="s">
        <v>1952</v>
      </c>
      <c r="D487" s="70" t="s">
        <v>140</v>
      </c>
      <c r="E487" s="78">
        <v>45127</v>
      </c>
      <c r="F487" s="72">
        <v>10642707.800000001</v>
      </c>
      <c r="G487" s="79">
        <v>1.081108</v>
      </c>
      <c r="H487" s="72">
        <v>115.05914</v>
      </c>
      <c r="I487" s="73">
        <f t="shared" si="7"/>
        <v>1.1962156837867868E-4</v>
      </c>
      <c r="J487" s="73">
        <f>H487/'סכום נכסי הקרן'!$C$41</f>
        <v>9.5476281159956723E-7</v>
      </c>
    </row>
    <row r="488" spans="1:10">
      <c r="A488" s="69" t="s">
        <v>3501</v>
      </c>
      <c r="B488" s="54" t="s">
        <v>3508</v>
      </c>
      <c r="C488" s="70" t="s">
        <v>1952</v>
      </c>
      <c r="D488" s="70" t="s">
        <v>140</v>
      </c>
      <c r="E488" s="78">
        <v>45127</v>
      </c>
      <c r="F488" s="72">
        <v>1210.51</v>
      </c>
      <c r="G488" s="79">
        <v>1.0813619999999999</v>
      </c>
      <c r="H488" s="72">
        <v>1.3089999999999999E-2</v>
      </c>
      <c r="I488" s="73">
        <f t="shared" si="7"/>
        <v>1.3609056438948733E-8</v>
      </c>
      <c r="J488" s="73">
        <f>H488/'סכום נכסי הקרן'!$C$41</f>
        <v>1.0862105525765561E-10</v>
      </c>
    </row>
    <row r="489" spans="1:10">
      <c r="A489" s="69" t="s">
        <v>3501</v>
      </c>
      <c r="B489" s="54" t="s">
        <v>2865</v>
      </c>
      <c r="C489" s="70" t="s">
        <v>1952</v>
      </c>
      <c r="D489" s="70" t="s">
        <v>140</v>
      </c>
      <c r="E489" s="78">
        <v>45127</v>
      </c>
      <c r="F489" s="72">
        <v>5255054.5</v>
      </c>
      <c r="G489" s="79">
        <v>1.081108</v>
      </c>
      <c r="H489" s="72">
        <v>56.812800000000003</v>
      </c>
      <c r="I489" s="73">
        <f t="shared" si="7"/>
        <v>5.90655921814138E-5</v>
      </c>
      <c r="J489" s="73">
        <f>H489/'סכום נכסי הקרן'!$C$41</f>
        <v>4.7143363545776449E-7</v>
      </c>
    </row>
    <row r="490" spans="1:10">
      <c r="A490" s="69" t="s">
        <v>3501</v>
      </c>
      <c r="B490" s="54" t="s">
        <v>3509</v>
      </c>
      <c r="C490" s="70" t="s">
        <v>1952</v>
      </c>
      <c r="D490" s="70" t="s">
        <v>140</v>
      </c>
      <c r="E490" s="78">
        <v>45127</v>
      </c>
      <c r="F490" s="72">
        <v>16620.22</v>
      </c>
      <c r="G490" s="79">
        <v>1.0810930000000001</v>
      </c>
      <c r="H490" s="72">
        <v>0.17968000000000001</v>
      </c>
      <c r="I490" s="73">
        <f t="shared" si="7"/>
        <v>1.8680483276931311E-7</v>
      </c>
      <c r="J490" s="73">
        <f>H490/'סכום נכסי הקרן'!$C$41</f>
        <v>1.4909878692662768E-9</v>
      </c>
    </row>
    <row r="491" spans="1:10">
      <c r="A491" s="69" t="s">
        <v>3510</v>
      </c>
      <c r="B491" s="54" t="s">
        <v>3511</v>
      </c>
      <c r="C491" s="70" t="s">
        <v>1952</v>
      </c>
      <c r="D491" s="70" t="s">
        <v>140</v>
      </c>
      <c r="E491" s="78">
        <v>45127</v>
      </c>
      <c r="F491" s="72">
        <v>17724159.52</v>
      </c>
      <c r="G491" s="79">
        <v>1.0584519999999999</v>
      </c>
      <c r="H491" s="72">
        <v>187.60168999999999</v>
      </c>
      <c r="I491" s="73">
        <f t="shared" si="7"/>
        <v>1.9504064073736931E-4</v>
      </c>
      <c r="J491" s="73">
        <f>H491/'סכום נכסי הקרן'!$C$41</f>
        <v>1.5567221952574163E-6</v>
      </c>
    </row>
    <row r="492" spans="1:10">
      <c r="A492" s="69" t="s">
        <v>3510</v>
      </c>
      <c r="B492" s="54" t="s">
        <v>3512</v>
      </c>
      <c r="C492" s="70" t="s">
        <v>1952</v>
      </c>
      <c r="D492" s="70" t="s">
        <v>140</v>
      </c>
      <c r="E492" s="78">
        <v>45127</v>
      </c>
      <c r="F492" s="72">
        <v>44330314.884175994</v>
      </c>
      <c r="G492" s="79">
        <v>1.0584519999999999</v>
      </c>
      <c r="H492" s="72">
        <v>469.21502615600002</v>
      </c>
      <c r="I492" s="73">
        <f t="shared" si="7"/>
        <v>4.8782076187622696E-4</v>
      </c>
      <c r="J492" s="73">
        <f>H492/'סכום נכסי הקרן'!$C$41</f>
        <v>3.8935547199246144E-6</v>
      </c>
    </row>
    <row r="493" spans="1:10">
      <c r="A493" s="69" t="s">
        <v>3513</v>
      </c>
      <c r="B493" s="54" t="s">
        <v>3514</v>
      </c>
      <c r="C493" s="70" t="s">
        <v>1952</v>
      </c>
      <c r="D493" s="70" t="s">
        <v>140</v>
      </c>
      <c r="E493" s="78">
        <v>45127</v>
      </c>
      <c r="F493" s="72">
        <v>30485900.539999999</v>
      </c>
      <c r="G493" s="79">
        <v>1.0584519999999999</v>
      </c>
      <c r="H493" s="72">
        <v>322.67856999999998</v>
      </c>
      <c r="I493" s="73">
        <f t="shared" si="7"/>
        <v>3.354737105247723E-4</v>
      </c>
      <c r="J493" s="73">
        <f>H493/'סכום נכסי הקרן'!$C$41</f>
        <v>2.6775925731421919E-6</v>
      </c>
    </row>
    <row r="494" spans="1:10">
      <c r="A494" s="69" t="s">
        <v>3515</v>
      </c>
      <c r="B494" s="54" t="s">
        <v>3516</v>
      </c>
      <c r="C494" s="70" t="s">
        <v>1952</v>
      </c>
      <c r="D494" s="70" t="s">
        <v>140</v>
      </c>
      <c r="E494" s="78">
        <v>45127</v>
      </c>
      <c r="F494" s="72">
        <v>33236062.546576999</v>
      </c>
      <c r="G494" s="79">
        <v>1.0237130000000001</v>
      </c>
      <c r="H494" s="72">
        <v>340.24181493400005</v>
      </c>
      <c r="I494" s="73">
        <f t="shared" si="7"/>
        <v>3.5373338902422896E-4</v>
      </c>
      <c r="J494" s="73">
        <f>H494/'סכום נכסי הקרן'!$C$41</f>
        <v>2.8233326952567652E-6</v>
      </c>
    </row>
    <row r="495" spans="1:10">
      <c r="A495" s="69" t="s">
        <v>3517</v>
      </c>
      <c r="B495" s="54" t="s">
        <v>3518</v>
      </c>
      <c r="C495" s="70" t="s">
        <v>1952</v>
      </c>
      <c r="D495" s="70" t="s">
        <v>140</v>
      </c>
      <c r="E495" s="78">
        <v>45153</v>
      </c>
      <c r="F495" s="72">
        <v>3512.42</v>
      </c>
      <c r="G495" s="79">
        <v>-1.4132709999999999</v>
      </c>
      <c r="H495" s="72">
        <v>-4.9640000000000004E-2</v>
      </c>
      <c r="I495" s="73">
        <f t="shared" si="7"/>
        <v>-5.1608369872377023E-8</v>
      </c>
      <c r="J495" s="73">
        <f>H495/'סכום נכסי הקרן'!$C$41</f>
        <v>-4.1191361214591483E-10</v>
      </c>
    </row>
    <row r="496" spans="1:10">
      <c r="A496" s="69" t="s">
        <v>3517</v>
      </c>
      <c r="B496" s="54" t="s">
        <v>3519</v>
      </c>
      <c r="C496" s="70" t="s">
        <v>1952</v>
      </c>
      <c r="D496" s="70" t="s">
        <v>140</v>
      </c>
      <c r="E496" s="78">
        <v>45153</v>
      </c>
      <c r="F496" s="72">
        <v>116180.72</v>
      </c>
      <c r="G496" s="79">
        <v>-1.4133070000000001</v>
      </c>
      <c r="H496" s="72">
        <v>-1.6419900000000001</v>
      </c>
      <c r="I496" s="73">
        <f t="shared" si="7"/>
        <v>-1.7070996625049222E-6</v>
      </c>
      <c r="J496" s="73">
        <f>H496/'סכום נכסי הקרן'!$C$41</f>
        <v>-1.3625262530368064E-8</v>
      </c>
    </row>
    <row r="497" spans="1:10">
      <c r="A497" s="69" t="s">
        <v>3517</v>
      </c>
      <c r="B497" s="54" t="s">
        <v>3520</v>
      </c>
      <c r="C497" s="70" t="s">
        <v>1952</v>
      </c>
      <c r="D497" s="70" t="s">
        <v>140</v>
      </c>
      <c r="E497" s="78">
        <v>45153</v>
      </c>
      <c r="F497" s="72">
        <v>6484.5</v>
      </c>
      <c r="G497" s="79">
        <v>-1.41337</v>
      </c>
      <c r="H497" s="72">
        <v>-9.1650000000000009E-2</v>
      </c>
      <c r="I497" s="73">
        <f t="shared" si="7"/>
        <v>-9.5284188130607453E-8</v>
      </c>
      <c r="J497" s="73">
        <f>H497/'סכום נכסי הקרן'!$C$41</f>
        <v>-7.6051334716303574E-10</v>
      </c>
    </row>
    <row r="498" spans="1:10">
      <c r="A498" s="69" t="s">
        <v>3517</v>
      </c>
      <c r="B498" s="54" t="s">
        <v>3521</v>
      </c>
      <c r="C498" s="70" t="s">
        <v>1952</v>
      </c>
      <c r="D498" s="70" t="s">
        <v>140</v>
      </c>
      <c r="E498" s="78">
        <v>45153</v>
      </c>
      <c r="F498" s="72">
        <v>297.2</v>
      </c>
      <c r="G498" s="79">
        <v>-1.4131899999999999</v>
      </c>
      <c r="H498" s="72">
        <v>-4.2000000000000006E-3</v>
      </c>
      <c r="I498" s="73">
        <f t="shared" si="7"/>
        <v>-4.3665421729247283E-9</v>
      </c>
      <c r="J498" s="73">
        <f>H498/'סכום נכסי הקרן'!$C$41</f>
        <v>-3.4851675483739777E-11</v>
      </c>
    </row>
    <row r="499" spans="1:10">
      <c r="A499" s="69" t="s">
        <v>3522</v>
      </c>
      <c r="B499" s="54" t="s">
        <v>3523</v>
      </c>
      <c r="C499" s="70" t="s">
        <v>1952</v>
      </c>
      <c r="D499" s="70" t="s">
        <v>140</v>
      </c>
      <c r="E499" s="78">
        <v>45159</v>
      </c>
      <c r="F499" s="72">
        <v>940.7</v>
      </c>
      <c r="G499" s="79">
        <v>-1.94536</v>
      </c>
      <c r="H499" s="72">
        <v>-1.83E-2</v>
      </c>
      <c r="I499" s="73">
        <f t="shared" si="7"/>
        <v>-1.9025648039172026E-8</v>
      </c>
      <c r="J499" s="73">
        <f>H499/'סכום נכסי הקרן'!$C$41</f>
        <v>-1.5185372889343758E-10</v>
      </c>
    </row>
    <row r="500" spans="1:10">
      <c r="A500" s="69" t="s">
        <v>3522</v>
      </c>
      <c r="B500" s="54" t="s">
        <v>3524</v>
      </c>
      <c r="C500" s="70" t="s">
        <v>1952</v>
      </c>
      <c r="D500" s="70" t="s">
        <v>140</v>
      </c>
      <c r="E500" s="78">
        <v>45159</v>
      </c>
      <c r="F500" s="72">
        <v>5913.06</v>
      </c>
      <c r="G500" s="79">
        <v>-1.9456929999999999</v>
      </c>
      <c r="H500" s="72">
        <v>-0.11505</v>
      </c>
      <c r="I500" s="73">
        <f t="shared" si="7"/>
        <v>-1.1961206595118806E-7</v>
      </c>
      <c r="J500" s="73">
        <f>H500/'סכום נכסי הקרן'!$C$41</f>
        <v>-9.5468696771530015E-10</v>
      </c>
    </row>
    <row r="501" spans="1:10">
      <c r="A501" s="69" t="s">
        <v>3525</v>
      </c>
      <c r="B501" s="54" t="s">
        <v>3526</v>
      </c>
      <c r="C501" s="70" t="s">
        <v>1952</v>
      </c>
      <c r="D501" s="70" t="s">
        <v>142</v>
      </c>
      <c r="E501" s="78">
        <v>45196</v>
      </c>
      <c r="F501" s="72">
        <v>6514889.9400000004</v>
      </c>
      <c r="G501" s="79">
        <v>-4.7600030000000002</v>
      </c>
      <c r="H501" s="72">
        <v>-310.10894999999999</v>
      </c>
      <c r="I501" s="73">
        <f t="shared" si="7"/>
        <v>-3.2240566866104895E-4</v>
      </c>
      <c r="J501" s="73">
        <f>H501/'סכום נכסי הקרן'!$C$41</f>
        <v>-2.573289640476972E-6</v>
      </c>
    </row>
    <row r="502" spans="1:10">
      <c r="A502" s="69" t="s">
        <v>3527</v>
      </c>
      <c r="B502" s="54" t="s">
        <v>3528</v>
      </c>
      <c r="C502" s="70" t="s">
        <v>1952</v>
      </c>
      <c r="D502" s="70" t="s">
        <v>142</v>
      </c>
      <c r="E502" s="78">
        <v>45197</v>
      </c>
      <c r="F502" s="72">
        <v>19181.75</v>
      </c>
      <c r="G502" s="79">
        <v>-4.7652590000000004</v>
      </c>
      <c r="H502" s="72">
        <v>-0.91405999999999998</v>
      </c>
      <c r="I502" s="73">
        <f t="shared" si="7"/>
        <v>-9.5030512823418481E-7</v>
      </c>
      <c r="J502" s="73">
        <f>H502/'סכום נכסי הקרן'!$C$41</f>
        <v>-7.5848863077778981E-9</v>
      </c>
    </row>
    <row r="503" spans="1:10">
      <c r="A503" s="69" t="s">
        <v>3527</v>
      </c>
      <c r="B503" s="54" t="s">
        <v>3529</v>
      </c>
      <c r="C503" s="70" t="s">
        <v>1952</v>
      </c>
      <c r="D503" s="70" t="s">
        <v>142</v>
      </c>
      <c r="E503" s="78">
        <v>45197</v>
      </c>
      <c r="F503" s="72">
        <v>95908.76</v>
      </c>
      <c r="G503" s="79">
        <v>-4.765269</v>
      </c>
      <c r="H503" s="72">
        <v>-4.5703100000000001</v>
      </c>
      <c r="I503" s="73">
        <f t="shared" si="7"/>
        <v>-4.7515360376999079E-6</v>
      </c>
      <c r="J503" s="73">
        <f>H503/'סכום נכסי הקרן'!$C$41</f>
        <v>-3.7924514519069216E-8</v>
      </c>
    </row>
    <row r="504" spans="1:10">
      <c r="A504" s="69" t="s">
        <v>3527</v>
      </c>
      <c r="B504" s="54" t="s">
        <v>3530</v>
      </c>
      <c r="C504" s="70" t="s">
        <v>1952</v>
      </c>
      <c r="D504" s="70" t="s">
        <v>142</v>
      </c>
      <c r="E504" s="78">
        <v>45197</v>
      </c>
      <c r="F504" s="72">
        <v>5754.53</v>
      </c>
      <c r="G504" s="79">
        <v>-4.7652890000000001</v>
      </c>
      <c r="H504" s="72">
        <v>-0.27422000000000002</v>
      </c>
      <c r="I504" s="73">
        <f t="shared" si="7"/>
        <v>-2.8509361777605213E-7</v>
      </c>
      <c r="J504" s="73">
        <f>H504/'סכום נכסי הקרן'!$C$41</f>
        <v>-2.2754824883693146E-9</v>
      </c>
    </row>
    <row r="505" spans="1:10">
      <c r="A505" s="69" t="s">
        <v>3527</v>
      </c>
      <c r="B505" s="54" t="s">
        <v>3531</v>
      </c>
      <c r="C505" s="70" t="s">
        <v>1952</v>
      </c>
      <c r="D505" s="70" t="s">
        <v>142</v>
      </c>
      <c r="E505" s="78">
        <v>45197</v>
      </c>
      <c r="F505" s="72">
        <v>575452.56999999995</v>
      </c>
      <c r="G505" s="79">
        <v>-4.7652669999999997</v>
      </c>
      <c r="H505" s="72">
        <v>-27.421849999999999</v>
      </c>
      <c r="I505" s="73">
        <f t="shared" si="7"/>
        <v>-2.8509205829670461E-5</v>
      </c>
      <c r="J505" s="73">
        <f>H505/'סכום נכסי הקרן'!$C$41</f>
        <v>-2.2754700413423557E-7</v>
      </c>
    </row>
    <row r="506" spans="1:10">
      <c r="A506" s="69" t="s">
        <v>3527</v>
      </c>
      <c r="B506" s="54" t="s">
        <v>3532</v>
      </c>
      <c r="C506" s="70" t="s">
        <v>1952</v>
      </c>
      <c r="D506" s="70" t="s">
        <v>142</v>
      </c>
      <c r="E506" s="78">
        <v>45197</v>
      </c>
      <c r="F506" s="72">
        <v>38363.5</v>
      </c>
      <c r="G506" s="79">
        <v>-4.7652590000000004</v>
      </c>
      <c r="H506" s="72">
        <v>-1.82812</v>
      </c>
      <c r="I506" s="73">
        <f t="shared" si="7"/>
        <v>-1.9006102564683696E-6</v>
      </c>
      <c r="J506" s="73">
        <f>H506/'סכום נכסי הקרן'!$C$41</f>
        <v>-1.5169772615555796E-8</v>
      </c>
    </row>
    <row r="507" spans="1:10">
      <c r="A507" s="69" t="s">
        <v>3527</v>
      </c>
      <c r="B507" s="54" t="s">
        <v>3032</v>
      </c>
      <c r="C507" s="70" t="s">
        <v>1952</v>
      </c>
      <c r="D507" s="70" t="s">
        <v>142</v>
      </c>
      <c r="E507" s="78">
        <v>45197</v>
      </c>
      <c r="F507" s="72">
        <v>46036.21</v>
      </c>
      <c r="G507" s="79">
        <v>-4.7652710000000003</v>
      </c>
      <c r="H507" s="72">
        <v>-2.1937500000000001</v>
      </c>
      <c r="I507" s="73">
        <f t="shared" si="7"/>
        <v>-2.2807385456794335E-6</v>
      </c>
      <c r="J507" s="73">
        <f>H507/'סכום נכסי הקרן'!$C$41</f>
        <v>-1.8203776926774793E-8</v>
      </c>
    </row>
    <row r="508" spans="1:10">
      <c r="A508" s="69" t="s">
        <v>3527</v>
      </c>
      <c r="B508" s="54" t="s">
        <v>3533</v>
      </c>
      <c r="C508" s="70" t="s">
        <v>1952</v>
      </c>
      <c r="D508" s="70" t="s">
        <v>142</v>
      </c>
      <c r="E508" s="78">
        <v>45197</v>
      </c>
      <c r="F508" s="72">
        <v>690543.08</v>
      </c>
      <c r="G508" s="79">
        <v>-4.7652669999999997</v>
      </c>
      <c r="H508" s="72">
        <v>-32.906220000000005</v>
      </c>
      <c r="I508" s="73">
        <f t="shared" si="7"/>
        <v>-3.421104699560456E-5</v>
      </c>
      <c r="J508" s="73">
        <f>H508/'סכום נכסי הקרן'!$C$41</f>
        <v>-2.7305640496108272E-7</v>
      </c>
    </row>
    <row r="509" spans="1:10">
      <c r="A509" s="69" t="s">
        <v>3527</v>
      </c>
      <c r="B509" s="54" t="s">
        <v>3236</v>
      </c>
      <c r="C509" s="70" t="s">
        <v>1952</v>
      </c>
      <c r="D509" s="70" t="s">
        <v>142</v>
      </c>
      <c r="E509" s="78">
        <v>45197</v>
      </c>
      <c r="F509" s="72">
        <v>214835.62</v>
      </c>
      <c r="G509" s="79">
        <v>-4.7652669999999997</v>
      </c>
      <c r="H509" s="72">
        <v>-10.237489999999999</v>
      </c>
      <c r="I509" s="73">
        <f t="shared" si="7"/>
        <v>-1.0643436149975039E-5</v>
      </c>
      <c r="J509" s="73">
        <f>H509/'סכום נכסי הקרן'!$C$41</f>
        <v>-8.4950876011435968E-8</v>
      </c>
    </row>
    <row r="510" spans="1:10">
      <c r="A510" s="69" t="s">
        <v>3527</v>
      </c>
      <c r="B510" s="54" t="s">
        <v>3534</v>
      </c>
      <c r="C510" s="70" t="s">
        <v>1952</v>
      </c>
      <c r="D510" s="70" t="s">
        <v>142</v>
      </c>
      <c r="E510" s="78">
        <v>45197</v>
      </c>
      <c r="F510" s="72">
        <v>23018.1</v>
      </c>
      <c r="G510" s="79">
        <v>-4.76525</v>
      </c>
      <c r="H510" s="72">
        <v>-1.0968699999999998</v>
      </c>
      <c r="I510" s="73">
        <f t="shared" si="7"/>
        <v>-1.140364074575225E-6</v>
      </c>
      <c r="J510" s="73">
        <f>H510/'סכום נכסי הקרן'!$C$41</f>
        <v>-9.1018469732975314E-9</v>
      </c>
    </row>
    <row r="511" spans="1:10">
      <c r="A511" s="69" t="s">
        <v>3527</v>
      </c>
      <c r="B511" s="54" t="s">
        <v>3535</v>
      </c>
      <c r="C511" s="70" t="s">
        <v>1952</v>
      </c>
      <c r="D511" s="70" t="s">
        <v>142</v>
      </c>
      <c r="E511" s="78">
        <v>45197</v>
      </c>
      <c r="F511" s="72">
        <v>199490.22</v>
      </c>
      <c r="G511" s="79">
        <v>-4.7652659999999996</v>
      </c>
      <c r="H511" s="72">
        <v>-9.50624</v>
      </c>
      <c r="I511" s="73">
        <f t="shared" si="7"/>
        <v>-9.8831899680818959E-6</v>
      </c>
      <c r="J511" s="73">
        <f>H511/'סכום נכסי הקרן'!$C$41</f>
        <v>-7.8882950369177705E-8</v>
      </c>
    </row>
    <row r="512" spans="1:10">
      <c r="A512" s="69" t="s">
        <v>3527</v>
      </c>
      <c r="B512" s="54" t="s">
        <v>3536</v>
      </c>
      <c r="C512" s="70" t="s">
        <v>1952</v>
      </c>
      <c r="D512" s="70" t="s">
        <v>142</v>
      </c>
      <c r="E512" s="78">
        <v>45197</v>
      </c>
      <c r="F512" s="72">
        <v>2301810.2599999998</v>
      </c>
      <c r="G512" s="79">
        <v>-4.7652669999999997</v>
      </c>
      <c r="H512" s="72">
        <v>-109.6874</v>
      </c>
      <c r="I512" s="73">
        <f t="shared" si="7"/>
        <v>-1.1403682331868184E-4</v>
      </c>
      <c r="J512" s="73">
        <f>H512/'סכום נכסי הקרן'!$C$41</f>
        <v>-9.1018801653694226E-7</v>
      </c>
    </row>
    <row r="513" spans="1:10">
      <c r="A513" s="69" t="s">
        <v>3527</v>
      </c>
      <c r="B513" s="54" t="s">
        <v>3537</v>
      </c>
      <c r="C513" s="70" t="s">
        <v>1952</v>
      </c>
      <c r="D513" s="70" t="s">
        <v>142</v>
      </c>
      <c r="E513" s="78">
        <v>45197</v>
      </c>
      <c r="F513" s="72">
        <v>2110.0100000000002</v>
      </c>
      <c r="G513" s="79">
        <v>-4.7653800000000004</v>
      </c>
      <c r="H513" s="72">
        <v>-0.10055</v>
      </c>
      <c r="I513" s="73">
        <f t="shared" si="7"/>
        <v>-1.0453709892561461E-7</v>
      </c>
      <c r="J513" s="73">
        <f>H513/'סכום נכסי הקרן'!$C$41</f>
        <v>-8.3436570711667472E-10</v>
      </c>
    </row>
    <row r="514" spans="1:10">
      <c r="A514" s="69" t="s">
        <v>3527</v>
      </c>
      <c r="B514" s="54" t="s">
        <v>3538</v>
      </c>
      <c r="C514" s="70" t="s">
        <v>1952</v>
      </c>
      <c r="D514" s="70" t="s">
        <v>142</v>
      </c>
      <c r="E514" s="78">
        <v>45197</v>
      </c>
      <c r="F514" s="72">
        <v>141944.97</v>
      </c>
      <c r="G514" s="79">
        <v>-4.765269</v>
      </c>
      <c r="H514" s="72">
        <v>-6.7640600000000006</v>
      </c>
      <c r="I514" s="73">
        <f t="shared" si="7"/>
        <v>-7.0322745833793414E-6</v>
      </c>
      <c r="J514" s="73">
        <f>H514/'סכום נכסי הקרן'!$C$41</f>
        <v>-5.6128291445844012E-8</v>
      </c>
    </row>
    <row r="515" spans="1:10">
      <c r="A515" s="69" t="s">
        <v>3527</v>
      </c>
      <c r="B515" s="54" t="s">
        <v>3539</v>
      </c>
      <c r="C515" s="70" t="s">
        <v>1952</v>
      </c>
      <c r="D515" s="70" t="s">
        <v>142</v>
      </c>
      <c r="E515" s="78">
        <v>45197</v>
      </c>
      <c r="F515" s="72">
        <v>537.09</v>
      </c>
      <c r="G515" s="79">
        <v>-4.7645650000000002</v>
      </c>
      <c r="H515" s="72">
        <v>-2.5589999999999998E-2</v>
      </c>
      <c r="I515" s="73">
        <f t="shared" si="7"/>
        <v>-2.6604717667891373E-8</v>
      </c>
      <c r="J515" s="73">
        <f>H515/'סכום נכסי הקרן'!$C$41</f>
        <v>-2.1234627991164302E-10</v>
      </c>
    </row>
    <row r="516" spans="1:10">
      <c r="A516" s="69" t="s">
        <v>3540</v>
      </c>
      <c r="B516" s="54" t="s">
        <v>3541</v>
      </c>
      <c r="C516" s="70" t="s">
        <v>1952</v>
      </c>
      <c r="D516" s="70" t="s">
        <v>142</v>
      </c>
      <c r="E516" s="78">
        <v>45196</v>
      </c>
      <c r="F516" s="72">
        <v>1268485.22</v>
      </c>
      <c r="G516" s="79">
        <v>-4.7326240000000004</v>
      </c>
      <c r="H516" s="72">
        <v>-60.032629999999997</v>
      </c>
      <c r="I516" s="73">
        <f t="shared" si="7"/>
        <v>-6.2413097772996703E-5</v>
      </c>
      <c r="J516" s="73">
        <f>H516/'סכום נכסי הקרן'!$C$41</f>
        <v>-4.9815184266557632E-7</v>
      </c>
    </row>
    <row r="517" spans="1:10">
      <c r="A517" s="69" t="s">
        <v>3540</v>
      </c>
      <c r="B517" s="54" t="s">
        <v>3542</v>
      </c>
      <c r="C517" s="70" t="s">
        <v>1952</v>
      </c>
      <c r="D517" s="70" t="s">
        <v>142</v>
      </c>
      <c r="E517" s="78">
        <v>45196</v>
      </c>
      <c r="F517" s="72">
        <v>153755.78</v>
      </c>
      <c r="G517" s="79">
        <v>-4.7326220000000001</v>
      </c>
      <c r="H517" s="72">
        <v>-7.2766800000000007</v>
      </c>
      <c r="I517" s="73">
        <f t="shared" si="7"/>
        <v>-7.5652214521137882E-6</v>
      </c>
      <c r="J517" s="73">
        <f>H517/'סכום נכסי הקרן'!$C$41</f>
        <v>-6.0382021418814171E-8</v>
      </c>
    </row>
    <row r="518" spans="1:10">
      <c r="A518" s="69" t="s">
        <v>3540</v>
      </c>
      <c r="B518" s="54" t="s">
        <v>3543</v>
      </c>
      <c r="C518" s="70" t="s">
        <v>1952</v>
      </c>
      <c r="D518" s="70" t="s">
        <v>142</v>
      </c>
      <c r="E518" s="78">
        <v>45196</v>
      </c>
      <c r="F518" s="72">
        <v>4612673.5199999996</v>
      </c>
      <c r="G518" s="79">
        <v>-4.7326240000000004</v>
      </c>
      <c r="H518" s="72">
        <v>-218.30049</v>
      </c>
      <c r="I518" s="73">
        <f t="shared" si="7"/>
        <v>-2.2695673713217445E-4</v>
      </c>
      <c r="J518" s="73">
        <f>H518/'סכום נכסי הקרן'!$C$41</f>
        <v>-1.8114613893860426E-6</v>
      </c>
    </row>
    <row r="519" spans="1:10">
      <c r="A519" s="69" t="s">
        <v>3540</v>
      </c>
      <c r="B519" s="54" t="s">
        <v>3544</v>
      </c>
      <c r="C519" s="70" t="s">
        <v>1952</v>
      </c>
      <c r="D519" s="70" t="s">
        <v>142</v>
      </c>
      <c r="E519" s="78">
        <v>45196</v>
      </c>
      <c r="F519" s="72">
        <v>4881746.1399999997</v>
      </c>
      <c r="G519" s="79">
        <v>-4.7326240000000004</v>
      </c>
      <c r="H519" s="72">
        <v>-231.03467999999998</v>
      </c>
      <c r="I519" s="73">
        <f t="shared" si="7"/>
        <v>-2.4019587467337357E-4</v>
      </c>
      <c r="J519" s="73">
        <f>H519/'סכום נכסי הקרן'!$C$41</f>
        <v>-1.917129926868967E-6</v>
      </c>
    </row>
    <row r="520" spans="1:10">
      <c r="A520" s="69" t="s">
        <v>3545</v>
      </c>
      <c r="B520" s="54" t="s">
        <v>3546</v>
      </c>
      <c r="C520" s="70" t="s">
        <v>1952</v>
      </c>
      <c r="D520" s="70" t="s">
        <v>142</v>
      </c>
      <c r="E520" s="78">
        <v>45196</v>
      </c>
      <c r="F520" s="72">
        <v>596422.06999999995</v>
      </c>
      <c r="G520" s="79">
        <v>-4.3027930000000003</v>
      </c>
      <c r="H520" s="72">
        <v>-25.66281</v>
      </c>
      <c r="I520" s="73">
        <f t="shared" si="7"/>
        <v>-2.6680414795417722E-5</v>
      </c>
      <c r="J520" s="73">
        <f>H520/'סכום נכסי הקרן'!$C$41</f>
        <v>-2.1295045860020758E-7</v>
      </c>
    </row>
    <row r="521" spans="1:10">
      <c r="A521" s="69" t="s">
        <v>3545</v>
      </c>
      <c r="B521" s="54" t="s">
        <v>3547</v>
      </c>
      <c r="C521" s="70" t="s">
        <v>1952</v>
      </c>
      <c r="D521" s="70" t="s">
        <v>142</v>
      </c>
      <c r="E521" s="78">
        <v>45196</v>
      </c>
      <c r="F521" s="72">
        <v>65414.03</v>
      </c>
      <c r="G521" s="79">
        <v>-4.3027930000000003</v>
      </c>
      <c r="H521" s="72">
        <v>-2.8146300000000002</v>
      </c>
      <c r="I521" s="73">
        <f t="shared" si="7"/>
        <v>-2.9262382371855063E-6</v>
      </c>
      <c r="J521" s="73">
        <f>H521/'סכום נכסי הקרן'!$C$41</f>
        <v>-2.3355850325428208E-8</v>
      </c>
    </row>
    <row r="522" spans="1:10">
      <c r="A522" s="69" t="s">
        <v>3545</v>
      </c>
      <c r="B522" s="54" t="s">
        <v>3548</v>
      </c>
      <c r="C522" s="70" t="s">
        <v>1952</v>
      </c>
      <c r="D522" s="70" t="s">
        <v>142</v>
      </c>
      <c r="E522" s="78">
        <v>45196</v>
      </c>
      <c r="F522" s="72">
        <v>1154365.29</v>
      </c>
      <c r="G522" s="79">
        <v>-4.3027930000000003</v>
      </c>
      <c r="H522" s="72">
        <v>-49.66995</v>
      </c>
      <c r="I522" s="73">
        <f t="shared" ref="I522:I585" si="8">IFERROR(H522/$H$9,0)</f>
        <v>-5.1639507476681565E-5</v>
      </c>
      <c r="J522" s="73">
        <f>H522/'סכום נכסי הקרן'!$C$41</f>
        <v>-4.1216213778418578E-7</v>
      </c>
    </row>
    <row r="523" spans="1:10">
      <c r="A523" s="69" t="s">
        <v>3549</v>
      </c>
      <c r="B523" s="54" t="s">
        <v>3550</v>
      </c>
      <c r="C523" s="70" t="s">
        <v>1952</v>
      </c>
      <c r="D523" s="70" t="s">
        <v>142</v>
      </c>
      <c r="E523" s="78">
        <v>45196</v>
      </c>
      <c r="F523" s="72">
        <v>119464.31</v>
      </c>
      <c r="G523" s="79">
        <v>-4.2939439999999998</v>
      </c>
      <c r="H523" s="72">
        <v>-5.1297299999999995</v>
      </c>
      <c r="I523" s="73">
        <f t="shared" si="8"/>
        <v>-5.3331386620755143E-6</v>
      </c>
      <c r="J523" s="73">
        <f>H523/'סכום נכסי הקרן'!$C$41</f>
        <v>-4.2566591733143907E-8</v>
      </c>
    </row>
    <row r="524" spans="1:10">
      <c r="A524" s="69" t="s">
        <v>3549</v>
      </c>
      <c r="B524" s="54" t="s">
        <v>3551</v>
      </c>
      <c r="C524" s="70" t="s">
        <v>1952</v>
      </c>
      <c r="D524" s="70" t="s">
        <v>142</v>
      </c>
      <c r="E524" s="78">
        <v>45196</v>
      </c>
      <c r="F524" s="72">
        <v>9634.2199999999993</v>
      </c>
      <c r="G524" s="79">
        <v>-4.293965</v>
      </c>
      <c r="H524" s="72">
        <v>-0.41369</v>
      </c>
      <c r="I524" s="73">
        <f t="shared" si="8"/>
        <v>-4.3009400750410249E-7</v>
      </c>
      <c r="J524" s="73">
        <f>H524/'סכום נכסי הקרן'!$C$41</f>
        <v>-3.4328070549686441E-9</v>
      </c>
    </row>
    <row r="525" spans="1:10">
      <c r="A525" s="69" t="s">
        <v>3549</v>
      </c>
      <c r="B525" s="54" t="s">
        <v>3552</v>
      </c>
      <c r="C525" s="70" t="s">
        <v>1952</v>
      </c>
      <c r="D525" s="70" t="s">
        <v>142</v>
      </c>
      <c r="E525" s="78">
        <v>45196</v>
      </c>
      <c r="F525" s="72">
        <v>751469.06</v>
      </c>
      <c r="G525" s="79">
        <v>-4.2939470000000002</v>
      </c>
      <c r="H525" s="72">
        <v>-32.267679999999999</v>
      </c>
      <c r="I525" s="73">
        <f t="shared" si="8"/>
        <v>-3.3547187033914231E-5</v>
      </c>
      <c r="J525" s="73">
        <f>H525/'סכום נכסי הקרן'!$C$41</f>
        <v>-2.6775778856503814E-7</v>
      </c>
    </row>
    <row r="526" spans="1:10">
      <c r="A526" s="69" t="s">
        <v>3549</v>
      </c>
      <c r="B526" s="54" t="s">
        <v>3247</v>
      </c>
      <c r="C526" s="70" t="s">
        <v>1952</v>
      </c>
      <c r="D526" s="70" t="s">
        <v>142</v>
      </c>
      <c r="E526" s="78">
        <v>45196</v>
      </c>
      <c r="F526" s="72">
        <v>35839.29</v>
      </c>
      <c r="G526" s="79">
        <v>-4.2939470000000002</v>
      </c>
      <c r="H526" s="72">
        <v>-1.5389200000000001</v>
      </c>
      <c r="I526" s="73">
        <f t="shared" si="8"/>
        <v>-1.5999426382755527E-6</v>
      </c>
      <c r="J526" s="73">
        <f>H526/'סכום נכסי הקרן'!$C$41</f>
        <v>-1.2769985817961145E-8</v>
      </c>
    </row>
    <row r="527" spans="1:10">
      <c r="A527" s="69" t="s">
        <v>3549</v>
      </c>
      <c r="B527" s="54" t="s">
        <v>3553</v>
      </c>
      <c r="C527" s="70" t="s">
        <v>1952</v>
      </c>
      <c r="D527" s="70" t="s">
        <v>142</v>
      </c>
      <c r="E527" s="78">
        <v>45196</v>
      </c>
      <c r="F527" s="72">
        <v>4624.43</v>
      </c>
      <c r="G527" s="79">
        <v>-4.2939350000000003</v>
      </c>
      <c r="H527" s="72">
        <v>-0.19857</v>
      </c>
      <c r="I527" s="73">
        <f t="shared" si="8"/>
        <v>-2.0644387601849122E-7</v>
      </c>
      <c r="J527" s="73">
        <f>H527/'סכום נכסי הקרן'!$C$41</f>
        <v>-1.6477374287633824E-9</v>
      </c>
    </row>
    <row r="528" spans="1:10">
      <c r="A528" s="69" t="s">
        <v>3554</v>
      </c>
      <c r="B528" s="54" t="s">
        <v>2866</v>
      </c>
      <c r="C528" s="70" t="s">
        <v>1952</v>
      </c>
      <c r="D528" s="70" t="s">
        <v>142</v>
      </c>
      <c r="E528" s="78">
        <v>45195</v>
      </c>
      <c r="F528" s="72">
        <v>30966730.285720006</v>
      </c>
      <c r="G528" s="79">
        <v>-3.9586079999999999</v>
      </c>
      <c r="H528" s="72">
        <v>-1225.8513808199998</v>
      </c>
      <c r="I528" s="73">
        <f t="shared" si="8"/>
        <v>-1.2744599409734618E-3</v>
      </c>
      <c r="J528" s="73">
        <f>H528/'סכום נכסי הקרן'!$C$41</f>
        <v>-1.0172136789436413E-5</v>
      </c>
    </row>
    <row r="529" spans="1:10">
      <c r="A529" s="69" t="s">
        <v>3555</v>
      </c>
      <c r="B529" s="54" t="s">
        <v>3556</v>
      </c>
      <c r="C529" s="70" t="s">
        <v>1952</v>
      </c>
      <c r="D529" s="70" t="s">
        <v>142</v>
      </c>
      <c r="E529" s="78">
        <v>45195</v>
      </c>
      <c r="F529" s="72">
        <v>30973987.546161003</v>
      </c>
      <c r="G529" s="79">
        <v>-3.93425</v>
      </c>
      <c r="H529" s="72">
        <v>-1218.59412038</v>
      </c>
      <c r="I529" s="73">
        <f t="shared" si="8"/>
        <v>-1.2669149091231863E-3</v>
      </c>
      <c r="J529" s="73">
        <f>H529/'סכום נכסי הקרן'!$C$41</f>
        <v>-1.0111915911875494E-5</v>
      </c>
    </row>
    <row r="530" spans="1:10">
      <c r="A530" s="69" t="s">
        <v>3557</v>
      </c>
      <c r="B530" s="54" t="s">
        <v>3558</v>
      </c>
      <c r="C530" s="70" t="s">
        <v>1952</v>
      </c>
      <c r="D530" s="70" t="s">
        <v>142</v>
      </c>
      <c r="E530" s="78">
        <v>45190</v>
      </c>
      <c r="F530" s="72">
        <v>73938.14</v>
      </c>
      <c r="G530" s="79">
        <v>-3.2810670000000002</v>
      </c>
      <c r="H530" s="72">
        <v>-2.4259599999999999</v>
      </c>
      <c r="I530" s="73">
        <f t="shared" si="8"/>
        <v>-2.522156345197255E-6</v>
      </c>
      <c r="J530" s="73">
        <f>H530/'סכום נכסי הקרן'!$C$41</f>
        <v>-2.0130659680126985E-8</v>
      </c>
    </row>
    <row r="531" spans="1:10">
      <c r="A531" s="69" t="s">
        <v>3559</v>
      </c>
      <c r="B531" s="54" t="s">
        <v>3560</v>
      </c>
      <c r="C531" s="70" t="s">
        <v>1952</v>
      </c>
      <c r="D531" s="70" t="s">
        <v>142</v>
      </c>
      <c r="E531" s="78">
        <v>45187</v>
      </c>
      <c r="F531" s="72">
        <v>31150.13</v>
      </c>
      <c r="G531" s="79">
        <v>-3.2204679999999999</v>
      </c>
      <c r="H531" s="72">
        <v>-1.00318</v>
      </c>
      <c r="I531" s="73">
        <f t="shared" si="8"/>
        <v>-1.0429589945320543E-6</v>
      </c>
      <c r="J531" s="73">
        <f>H531/'סכום נכסי הקרן'!$C$41</f>
        <v>-8.3244056694709665E-9</v>
      </c>
    </row>
    <row r="532" spans="1:10">
      <c r="A532" s="69" t="s">
        <v>3559</v>
      </c>
      <c r="B532" s="54" t="s">
        <v>3561</v>
      </c>
      <c r="C532" s="70" t="s">
        <v>1952</v>
      </c>
      <c r="D532" s="70" t="s">
        <v>142</v>
      </c>
      <c r="E532" s="78">
        <v>45187</v>
      </c>
      <c r="F532" s="72">
        <v>7787.53</v>
      </c>
      <c r="G532" s="79">
        <v>-3.220405</v>
      </c>
      <c r="H532" s="72">
        <v>-0.25079000000000001</v>
      </c>
      <c r="I532" s="73">
        <f t="shared" si="8"/>
        <v>-2.6073455036852203E-7</v>
      </c>
      <c r="J532" s="73">
        <f>H532/'סכום נכסי הקרן'!$C$41</f>
        <v>-2.0810599272778803E-9</v>
      </c>
    </row>
    <row r="533" spans="1:10">
      <c r="A533" s="69" t="s">
        <v>3559</v>
      </c>
      <c r="B533" s="54" t="s">
        <v>3523</v>
      </c>
      <c r="C533" s="70" t="s">
        <v>1952</v>
      </c>
      <c r="D533" s="70" t="s">
        <v>142</v>
      </c>
      <c r="E533" s="78">
        <v>45187</v>
      </c>
      <c r="F533" s="72">
        <v>2336.2600000000002</v>
      </c>
      <c r="G533" s="79">
        <v>-3.220532</v>
      </c>
      <c r="H533" s="72">
        <v>-7.5240000000000001E-2</v>
      </c>
      <c r="I533" s="73">
        <f t="shared" si="8"/>
        <v>-7.8223484069251542E-8</v>
      </c>
      <c r="J533" s="73">
        <f>H533/'סכום נכסי הקרן'!$C$41</f>
        <v>-6.2434287223728109E-10</v>
      </c>
    </row>
    <row r="534" spans="1:10">
      <c r="A534" s="69" t="s">
        <v>3559</v>
      </c>
      <c r="B534" s="54" t="s">
        <v>3562</v>
      </c>
      <c r="C534" s="70" t="s">
        <v>1952</v>
      </c>
      <c r="D534" s="70" t="s">
        <v>142</v>
      </c>
      <c r="E534" s="78">
        <v>45187</v>
      </c>
      <c r="F534" s="72">
        <v>1946882.93</v>
      </c>
      <c r="G534" s="79">
        <v>-3.2204540000000001</v>
      </c>
      <c r="H534" s="72">
        <v>-62.698459999999997</v>
      </c>
      <c r="I534" s="73">
        <f t="shared" si="8"/>
        <v>-6.5184635658912881E-5</v>
      </c>
      <c r="J534" s="73">
        <f>H534/'סכום נכסי הקרן'!$C$41</f>
        <v>-5.2027294791672347E-7</v>
      </c>
    </row>
    <row r="535" spans="1:10">
      <c r="A535" s="69" t="s">
        <v>3559</v>
      </c>
      <c r="B535" s="54" t="s">
        <v>3563</v>
      </c>
      <c r="C535" s="70" t="s">
        <v>1952</v>
      </c>
      <c r="D535" s="70" t="s">
        <v>142</v>
      </c>
      <c r="E535" s="78">
        <v>45187</v>
      </c>
      <c r="F535" s="72">
        <v>23362.6</v>
      </c>
      <c r="G535" s="79">
        <v>-3.2204459999999999</v>
      </c>
      <c r="H535" s="72">
        <v>-0.75238000000000005</v>
      </c>
      <c r="I535" s="73">
        <f t="shared" si="8"/>
        <v>-7.8221404763454926E-7</v>
      </c>
      <c r="J535" s="73">
        <f>H535/'סכום נכסי הקרן'!$C$41</f>
        <v>-6.2432627620133643E-9</v>
      </c>
    </row>
    <row r="536" spans="1:10">
      <c r="A536" s="69" t="s">
        <v>3559</v>
      </c>
      <c r="B536" s="54" t="s">
        <v>3564</v>
      </c>
      <c r="C536" s="70" t="s">
        <v>1952</v>
      </c>
      <c r="D536" s="70" t="s">
        <v>142</v>
      </c>
      <c r="E536" s="78">
        <v>45187</v>
      </c>
      <c r="F536" s="72">
        <v>389376.59</v>
      </c>
      <c r="G536" s="79">
        <v>-3.220453</v>
      </c>
      <c r="H536" s="72">
        <v>-12.53969</v>
      </c>
      <c r="I536" s="73">
        <f t="shared" si="8"/>
        <v>-1.303692505247678E-5</v>
      </c>
      <c r="J536" s="73">
        <f>H536/'סכום נכסי הקרן'!$C$41</f>
        <v>-1.0405457298730876E-7</v>
      </c>
    </row>
    <row r="537" spans="1:10">
      <c r="A537" s="69" t="s">
        <v>3559</v>
      </c>
      <c r="B537" s="54" t="s">
        <v>3565</v>
      </c>
      <c r="C537" s="70" t="s">
        <v>1952</v>
      </c>
      <c r="D537" s="70" t="s">
        <v>142</v>
      </c>
      <c r="E537" s="78">
        <v>45187</v>
      </c>
      <c r="F537" s="72">
        <v>311501.27</v>
      </c>
      <c r="G537" s="79">
        <v>-3.2204519999999999</v>
      </c>
      <c r="H537" s="72">
        <v>-10.031750000000001</v>
      </c>
      <c r="I537" s="73">
        <f t="shared" si="8"/>
        <v>-1.0429537962675628E-5</v>
      </c>
      <c r="J537" s="73">
        <f>H537/'סכום נכסי הקרן'!$C$41</f>
        <v>-8.3243641793811057E-8</v>
      </c>
    </row>
    <row r="538" spans="1:10">
      <c r="A538" s="69" t="s">
        <v>3559</v>
      </c>
      <c r="B538" s="54" t="s">
        <v>3566</v>
      </c>
      <c r="C538" s="70" t="s">
        <v>1952</v>
      </c>
      <c r="D538" s="70" t="s">
        <v>142</v>
      </c>
      <c r="E538" s="78">
        <v>45187</v>
      </c>
      <c r="F538" s="72">
        <v>1401755.71</v>
      </c>
      <c r="G538" s="79">
        <v>-3.220453</v>
      </c>
      <c r="H538" s="72">
        <v>-45.142890000000001</v>
      </c>
      <c r="I538" s="73">
        <f t="shared" si="8"/>
        <v>-4.6932936426833798E-5</v>
      </c>
      <c r="J538" s="73">
        <f>H538/'סכום נכסי הקרן'!$C$41</f>
        <v>-3.7459651254241934E-7</v>
      </c>
    </row>
    <row r="539" spans="1:10">
      <c r="A539" s="69" t="s">
        <v>3559</v>
      </c>
      <c r="B539" s="54" t="s">
        <v>3567</v>
      </c>
      <c r="C539" s="70" t="s">
        <v>1952</v>
      </c>
      <c r="D539" s="70" t="s">
        <v>142</v>
      </c>
      <c r="E539" s="78">
        <v>45187</v>
      </c>
      <c r="F539" s="72">
        <v>467251.9</v>
      </c>
      <c r="G539" s="79">
        <v>-3.220453</v>
      </c>
      <c r="H539" s="72">
        <v>-15.04763</v>
      </c>
      <c r="I539" s="73">
        <f t="shared" si="8"/>
        <v>-1.5644312142277931E-5</v>
      </c>
      <c r="J539" s="73">
        <f>H539/'סכום נכסי הקרן'!$C$41</f>
        <v>-1.2486550418080644E-7</v>
      </c>
    </row>
    <row r="540" spans="1:10">
      <c r="A540" s="69" t="s">
        <v>3568</v>
      </c>
      <c r="B540" s="54" t="s">
        <v>3569</v>
      </c>
      <c r="C540" s="70" t="s">
        <v>1952</v>
      </c>
      <c r="D540" s="70" t="s">
        <v>142</v>
      </c>
      <c r="E540" s="78">
        <v>45187</v>
      </c>
      <c r="F540" s="72">
        <v>312067.08</v>
      </c>
      <c r="G540" s="79">
        <v>-3.2037499999999999</v>
      </c>
      <c r="H540" s="72">
        <v>-9.9978499999999997</v>
      </c>
      <c r="I540" s="73">
        <f t="shared" si="8"/>
        <v>-1.0394293729422735E-5</v>
      </c>
      <c r="J540" s="73">
        <f>H540/'סכום נכסי הקרן'!$C$41</f>
        <v>-8.2962338984549442E-8</v>
      </c>
    </row>
    <row r="541" spans="1:10">
      <c r="A541" s="69" t="s">
        <v>3568</v>
      </c>
      <c r="B541" s="54" t="s">
        <v>3570</v>
      </c>
      <c r="C541" s="70" t="s">
        <v>1952</v>
      </c>
      <c r="D541" s="70" t="s">
        <v>142</v>
      </c>
      <c r="E541" s="78">
        <v>45187</v>
      </c>
      <c r="F541" s="72">
        <v>15603354</v>
      </c>
      <c r="G541" s="79">
        <v>-3.2037520000000002</v>
      </c>
      <c r="H541" s="72">
        <v>-499.89269999999999</v>
      </c>
      <c r="I541" s="73">
        <f t="shared" si="8"/>
        <v>-5.1971489440171643E-4</v>
      </c>
      <c r="J541" s="73">
        <f>H541/'סכום נכסי הקרן'!$C$41</f>
        <v>-4.1481186088310663E-6</v>
      </c>
    </row>
    <row r="542" spans="1:10">
      <c r="A542" s="69" t="s">
        <v>3571</v>
      </c>
      <c r="B542" s="54" t="s">
        <v>3572</v>
      </c>
      <c r="C542" s="70" t="s">
        <v>1952</v>
      </c>
      <c r="D542" s="70" t="s">
        <v>142</v>
      </c>
      <c r="E542" s="78">
        <v>45176</v>
      </c>
      <c r="F542" s="72">
        <v>16452.36</v>
      </c>
      <c r="G542" s="79">
        <v>-2.6021190000000001</v>
      </c>
      <c r="H542" s="72">
        <v>-0.42810999999999999</v>
      </c>
      <c r="I542" s="73">
        <f t="shared" si="8"/>
        <v>-4.4508580229781074E-7</v>
      </c>
      <c r="J542" s="73">
        <f>H542/'סכום נכסי הקרן'!$C$41</f>
        <v>-3.5524644741294839E-9</v>
      </c>
    </row>
    <row r="543" spans="1:10">
      <c r="A543" s="69" t="s">
        <v>3573</v>
      </c>
      <c r="B543" s="54" t="s">
        <v>3574</v>
      </c>
      <c r="C543" s="70" t="s">
        <v>1952</v>
      </c>
      <c r="D543" s="70" t="s">
        <v>142</v>
      </c>
      <c r="E543" s="78">
        <v>45181</v>
      </c>
      <c r="F543" s="72">
        <v>86324024.311963007</v>
      </c>
      <c r="G543" s="79">
        <v>-2.554996</v>
      </c>
      <c r="H543" s="72">
        <v>-2205.5752690299996</v>
      </c>
      <c r="I543" s="73">
        <f t="shared" si="8"/>
        <v>-2.293032720899832E-3</v>
      </c>
      <c r="J543" s="73">
        <f>H543/'סכום נכסי הקרן'!$C$41</f>
        <v>-1.8301903221713235E-5</v>
      </c>
    </row>
    <row r="544" spans="1:10">
      <c r="A544" s="69" t="s">
        <v>3573</v>
      </c>
      <c r="B544" s="54" t="s">
        <v>3575</v>
      </c>
      <c r="C544" s="70" t="s">
        <v>1952</v>
      </c>
      <c r="D544" s="70" t="s">
        <v>142</v>
      </c>
      <c r="E544" s="78">
        <v>45181</v>
      </c>
      <c r="F544" s="72">
        <v>35757388.649999999</v>
      </c>
      <c r="G544" s="79">
        <v>-2.554996</v>
      </c>
      <c r="H544" s="72">
        <v>-913.59981000000005</v>
      </c>
      <c r="I544" s="73">
        <f t="shared" si="8"/>
        <v>-9.4982669036690912E-4</v>
      </c>
      <c r="J544" s="73">
        <f>H544/'סכום נכסי הקרן'!$C$41</f>
        <v>-7.5810676428872173E-6</v>
      </c>
    </row>
    <row r="545" spans="1:10">
      <c r="A545" s="69" t="s">
        <v>3573</v>
      </c>
      <c r="B545" s="54" t="s">
        <v>3576</v>
      </c>
      <c r="C545" s="70" t="s">
        <v>1952</v>
      </c>
      <c r="D545" s="70" t="s">
        <v>142</v>
      </c>
      <c r="E545" s="78">
        <v>45181</v>
      </c>
      <c r="F545" s="72">
        <v>1704917.96</v>
      </c>
      <c r="G545" s="79">
        <v>-2.554996</v>
      </c>
      <c r="H545" s="72">
        <v>-43.560580000000002</v>
      </c>
      <c r="I545" s="73">
        <f t="shared" si="8"/>
        <v>-4.528788324930034E-5</v>
      </c>
      <c r="J545" s="73">
        <f>H545/'סכום נכסי הקרן'!$C$41</f>
        <v>-3.6146647572463927E-7</v>
      </c>
    </row>
    <row r="546" spans="1:10">
      <c r="A546" s="69" t="s">
        <v>3577</v>
      </c>
      <c r="B546" s="54" t="s">
        <v>3578</v>
      </c>
      <c r="C546" s="70" t="s">
        <v>1952</v>
      </c>
      <c r="D546" s="70" t="s">
        <v>142</v>
      </c>
      <c r="E546" s="78">
        <v>45181</v>
      </c>
      <c r="F546" s="72">
        <v>31396360.103610002</v>
      </c>
      <c r="G546" s="79">
        <v>-2.5360309999999999</v>
      </c>
      <c r="H546" s="72">
        <v>-796.22156293300009</v>
      </c>
      <c r="I546" s="73">
        <f t="shared" si="8"/>
        <v>-8.277940556045202E-4</v>
      </c>
      <c r="J546" s="73">
        <f>H546/'סכום נכסי הקרן'!$C$41</f>
        <v>-6.607060839165953E-6</v>
      </c>
    </row>
    <row r="547" spans="1:10">
      <c r="A547" s="69" t="s">
        <v>3577</v>
      </c>
      <c r="B547" s="54" t="s">
        <v>3579</v>
      </c>
      <c r="C547" s="70" t="s">
        <v>1952</v>
      </c>
      <c r="D547" s="70" t="s">
        <v>142</v>
      </c>
      <c r="E547" s="78">
        <v>45181</v>
      </c>
      <c r="F547" s="72">
        <v>78455637</v>
      </c>
      <c r="G547" s="79">
        <v>-2.5360309999999999</v>
      </c>
      <c r="H547" s="72">
        <v>-1989.6596200000001</v>
      </c>
      <c r="I547" s="73">
        <f t="shared" si="8"/>
        <v>-2.0685553905941401E-3</v>
      </c>
      <c r="J547" s="73">
        <f>H547/'סכום נכסי הקרן'!$C$41</f>
        <v>-1.651023128555738E-5</v>
      </c>
    </row>
    <row r="548" spans="1:10">
      <c r="A548" s="69" t="s">
        <v>3580</v>
      </c>
      <c r="B548" s="54" t="s">
        <v>3581</v>
      </c>
      <c r="C548" s="70" t="s">
        <v>1952</v>
      </c>
      <c r="D548" s="70" t="s">
        <v>142</v>
      </c>
      <c r="E548" s="78">
        <v>45176</v>
      </c>
      <c r="F548" s="72">
        <v>257690401.06999999</v>
      </c>
      <c r="G548" s="79">
        <v>-2.5925150000000001</v>
      </c>
      <c r="H548" s="72">
        <v>-6680.66183</v>
      </c>
      <c r="I548" s="73">
        <f t="shared" si="8"/>
        <v>-6.9455694342246393E-3</v>
      </c>
      <c r="J548" s="73">
        <f>H548/'סכום נכסי הקרן'!$C$41</f>
        <v>-5.5436251932325495E-5</v>
      </c>
    </row>
    <row r="549" spans="1:10">
      <c r="A549" s="69" t="s">
        <v>3580</v>
      </c>
      <c r="B549" s="54" t="s">
        <v>3582</v>
      </c>
      <c r="C549" s="70" t="s">
        <v>1952</v>
      </c>
      <c r="D549" s="70" t="s">
        <v>142</v>
      </c>
      <c r="E549" s="78">
        <v>45176</v>
      </c>
      <c r="F549" s="72">
        <v>5298305.0999999996</v>
      </c>
      <c r="G549" s="79">
        <v>-2.5925150000000001</v>
      </c>
      <c r="H549" s="72">
        <v>-137.35935000000001</v>
      </c>
      <c r="I549" s="73">
        <f t="shared" si="8"/>
        <v>-1.4280604633822101E-4</v>
      </c>
      <c r="J549" s="73">
        <f>H549/'סכום נכסי הקרן'!$C$41</f>
        <v>-1.139810354966055E-6</v>
      </c>
    </row>
    <row r="550" spans="1:10">
      <c r="A550" s="69" t="s">
        <v>3580</v>
      </c>
      <c r="B550" s="54" t="s">
        <v>3583</v>
      </c>
      <c r="C550" s="70" t="s">
        <v>1952</v>
      </c>
      <c r="D550" s="70" t="s">
        <v>142</v>
      </c>
      <c r="E550" s="78">
        <v>45176</v>
      </c>
      <c r="F550" s="72">
        <v>10250608.07</v>
      </c>
      <c r="G550" s="79">
        <v>-2.5925150000000001</v>
      </c>
      <c r="H550" s="72">
        <v>-265.74853000000002</v>
      </c>
      <c r="I550" s="73">
        <f t="shared" si="8"/>
        <v>-2.7628622943756003E-4</v>
      </c>
      <c r="J550" s="73">
        <f>H550/'סכום נכסי הקרן'!$C$41</f>
        <v>-2.2051860780573532E-6</v>
      </c>
    </row>
    <row r="551" spans="1:10">
      <c r="A551" s="69" t="s">
        <v>3580</v>
      </c>
      <c r="B551" s="54" t="s">
        <v>2871</v>
      </c>
      <c r="C551" s="70" t="s">
        <v>1952</v>
      </c>
      <c r="D551" s="70" t="s">
        <v>142</v>
      </c>
      <c r="E551" s="78">
        <v>45176</v>
      </c>
      <c r="F551" s="72">
        <v>2759779.11</v>
      </c>
      <c r="G551" s="79">
        <v>-2.5925150000000001</v>
      </c>
      <c r="H551" s="72">
        <v>-71.54768</v>
      </c>
      <c r="I551" s="73">
        <f t="shared" si="8"/>
        <v>-7.4384752879743586E-5</v>
      </c>
      <c r="J551" s="73">
        <f>H551/'סכום נכסי הקרן'!$C$41</f>
        <v>-5.9370393451772814E-7</v>
      </c>
    </row>
    <row r="552" spans="1:10">
      <c r="A552" s="69" t="s">
        <v>3580</v>
      </c>
      <c r="B552" s="54" t="s">
        <v>3584</v>
      </c>
      <c r="C552" s="70" t="s">
        <v>1952</v>
      </c>
      <c r="D552" s="70" t="s">
        <v>142</v>
      </c>
      <c r="E552" s="78">
        <v>45176</v>
      </c>
      <c r="F552" s="72">
        <v>5089997.71</v>
      </c>
      <c r="G552" s="79">
        <v>-2.5925150000000001</v>
      </c>
      <c r="H552" s="72">
        <v>-131.95894000000001</v>
      </c>
      <c r="I552" s="73">
        <f t="shared" si="8"/>
        <v>-1.3719149442962948E-4</v>
      </c>
      <c r="J552" s="73">
        <f>H552/'סכום נכסי הקרן'!$C$41</f>
        <v>-1.0949976557281637E-6</v>
      </c>
    </row>
    <row r="553" spans="1:10">
      <c r="A553" s="69" t="s">
        <v>3580</v>
      </c>
      <c r="B553" s="54" t="s">
        <v>3585</v>
      </c>
      <c r="C553" s="70" t="s">
        <v>1952</v>
      </c>
      <c r="D553" s="70" t="s">
        <v>142</v>
      </c>
      <c r="E553" s="78">
        <v>45176</v>
      </c>
      <c r="F553" s="72">
        <v>5090076.16</v>
      </c>
      <c r="G553" s="79">
        <v>-2.5925150000000001</v>
      </c>
      <c r="H553" s="72">
        <v>-131.96098000000001</v>
      </c>
      <c r="I553" s="73">
        <f t="shared" si="8"/>
        <v>-1.3719361532154204E-4</v>
      </c>
      <c r="J553" s="73">
        <f>H553/'סכום נכסי הקרן'!$C$41</f>
        <v>-1.0950145836848272E-6</v>
      </c>
    </row>
    <row r="554" spans="1:10">
      <c r="A554" s="69" t="s">
        <v>3580</v>
      </c>
      <c r="B554" s="54" t="s">
        <v>3586</v>
      </c>
      <c r="C554" s="70" t="s">
        <v>1952</v>
      </c>
      <c r="D554" s="70" t="s">
        <v>142</v>
      </c>
      <c r="E554" s="78">
        <v>45176</v>
      </c>
      <c r="F554" s="72">
        <v>1588785.41</v>
      </c>
      <c r="G554" s="79">
        <v>-2.5925150000000001</v>
      </c>
      <c r="H554" s="72">
        <v>-41.189500000000002</v>
      </c>
      <c r="I554" s="73">
        <f t="shared" si="8"/>
        <v>-4.2822783055162634E-5</v>
      </c>
      <c r="J554" s="73">
        <f>H554/'סכום נכסי הקרן'!$C$41</f>
        <v>-3.4179121127083316E-7</v>
      </c>
    </row>
    <row r="555" spans="1:10">
      <c r="A555" s="69" t="s">
        <v>3587</v>
      </c>
      <c r="B555" s="54" t="s">
        <v>3588</v>
      </c>
      <c r="C555" s="70" t="s">
        <v>1952</v>
      </c>
      <c r="D555" s="70" t="s">
        <v>142</v>
      </c>
      <c r="E555" s="78">
        <v>45176</v>
      </c>
      <c r="F555" s="72">
        <v>141290152.00063598</v>
      </c>
      <c r="G555" s="79">
        <v>-2.5915659999999998</v>
      </c>
      <c r="H555" s="72">
        <v>-3661.6279513650006</v>
      </c>
      <c r="I555" s="73">
        <f t="shared" si="8"/>
        <v>-3.8068221121893447E-3</v>
      </c>
      <c r="J555" s="73">
        <f>H555/'סכום נכסי הקרן'!$C$41</f>
        <v>-3.0384254548372349E-5</v>
      </c>
    </row>
    <row r="556" spans="1:10">
      <c r="A556" s="69" t="s">
        <v>3589</v>
      </c>
      <c r="B556" s="54" t="s">
        <v>3590</v>
      </c>
      <c r="C556" s="70" t="s">
        <v>1952</v>
      </c>
      <c r="D556" s="70" t="s">
        <v>142</v>
      </c>
      <c r="E556" s="78">
        <v>45181</v>
      </c>
      <c r="F556" s="72">
        <v>59524776.350258008</v>
      </c>
      <c r="G556" s="79">
        <v>-2.5265520000000001</v>
      </c>
      <c r="H556" s="72">
        <v>-1503.924332864</v>
      </c>
      <c r="I556" s="73">
        <f t="shared" si="8"/>
        <v>-1.5635592915091291E-3</v>
      </c>
      <c r="J556" s="73">
        <f>H556/'סכום נכסי הקרן'!$C$41</f>
        <v>-1.2479591143113323E-5</v>
      </c>
    </row>
    <row r="557" spans="1:10">
      <c r="A557" s="69" t="s">
        <v>3589</v>
      </c>
      <c r="B557" s="54" t="s">
        <v>3591</v>
      </c>
      <c r="C557" s="70" t="s">
        <v>1952</v>
      </c>
      <c r="D557" s="70" t="s">
        <v>142</v>
      </c>
      <c r="E557" s="78">
        <v>45181</v>
      </c>
      <c r="F557" s="72">
        <v>407805.22023099998</v>
      </c>
      <c r="G557" s="79">
        <v>-2.5265520000000001</v>
      </c>
      <c r="H557" s="72">
        <v>-10.303410676000002</v>
      </c>
      <c r="I557" s="73">
        <f t="shared" si="8"/>
        <v>-1.0711970771837353E-5</v>
      </c>
      <c r="J557" s="73">
        <f>H557/'סכום נכסי הקרן'!$C$41</f>
        <v>-8.5497886965631403E-8</v>
      </c>
    </row>
    <row r="558" spans="1:10">
      <c r="A558" s="69" t="s">
        <v>3592</v>
      </c>
      <c r="B558" s="54" t="s">
        <v>3593</v>
      </c>
      <c r="C558" s="70" t="s">
        <v>1952</v>
      </c>
      <c r="D558" s="70" t="s">
        <v>142</v>
      </c>
      <c r="E558" s="78">
        <v>45176</v>
      </c>
      <c r="F558" s="72">
        <v>5591256.2599999998</v>
      </c>
      <c r="G558" s="79">
        <v>-2.5725989999999999</v>
      </c>
      <c r="H558" s="72">
        <v>-143.84063</v>
      </c>
      <c r="I558" s="73">
        <f t="shared" si="8"/>
        <v>-1.495443278750147E-4</v>
      </c>
      <c r="J558" s="73">
        <f>H558/'סכום נכסי הקרן'!$C$41</f>
        <v>-1.1935921328896865E-6</v>
      </c>
    </row>
    <row r="559" spans="1:10">
      <c r="A559" s="69" t="s">
        <v>3592</v>
      </c>
      <c r="B559" s="54" t="s">
        <v>3594</v>
      </c>
      <c r="C559" s="70" t="s">
        <v>1952</v>
      </c>
      <c r="D559" s="70" t="s">
        <v>142</v>
      </c>
      <c r="E559" s="78">
        <v>45176</v>
      </c>
      <c r="F559" s="72">
        <v>44663794.797216997</v>
      </c>
      <c r="G559" s="79">
        <v>-2.5725989999999999</v>
      </c>
      <c r="H559" s="72">
        <v>-1149.02054737</v>
      </c>
      <c r="I559" s="73">
        <f t="shared" si="8"/>
        <v>-1.1945825422971809E-3</v>
      </c>
      <c r="J559" s="73">
        <f>H559/'סכום נכסי הקרן'!$C$41</f>
        <v>-9.534593152640068E-6</v>
      </c>
    </row>
    <row r="560" spans="1:10">
      <c r="A560" s="69" t="s">
        <v>3592</v>
      </c>
      <c r="B560" s="54" t="s">
        <v>3595</v>
      </c>
      <c r="C560" s="70" t="s">
        <v>1952</v>
      </c>
      <c r="D560" s="70" t="s">
        <v>142</v>
      </c>
      <c r="E560" s="78">
        <v>45176</v>
      </c>
      <c r="F560" s="72">
        <v>2784249.43</v>
      </c>
      <c r="G560" s="79">
        <v>-2.5726</v>
      </c>
      <c r="H560" s="72">
        <v>-71.627589999999998</v>
      </c>
      <c r="I560" s="73">
        <f t="shared" si="8"/>
        <v>-7.446783154284797E-5</v>
      </c>
      <c r="J560" s="73">
        <f>H560/'סכום נכסי הקרן'!$C$41</f>
        <v>-5.9436702913389613E-7</v>
      </c>
    </row>
    <row r="561" spans="1:10">
      <c r="A561" s="69" t="s">
        <v>3592</v>
      </c>
      <c r="B561" s="54" t="s">
        <v>3596</v>
      </c>
      <c r="C561" s="70" t="s">
        <v>1952</v>
      </c>
      <c r="D561" s="70" t="s">
        <v>142</v>
      </c>
      <c r="E561" s="78">
        <v>45176</v>
      </c>
      <c r="F561" s="72">
        <v>66702706.200000003</v>
      </c>
      <c r="G561" s="79">
        <v>-2.5725989999999999</v>
      </c>
      <c r="H561" s="72">
        <v>-1715.9934599999999</v>
      </c>
      <c r="I561" s="73">
        <f t="shared" si="8"/>
        <v>-1.7840375741792907E-3</v>
      </c>
      <c r="J561" s="73">
        <f>H561/'סכום נכסי הקרן'!$C$41</f>
        <v>-1.4239344571461852E-5</v>
      </c>
    </row>
    <row r="562" spans="1:10">
      <c r="A562" s="69" t="s">
        <v>3592</v>
      </c>
      <c r="B562" s="54" t="s">
        <v>3597</v>
      </c>
      <c r="C562" s="70" t="s">
        <v>1952</v>
      </c>
      <c r="D562" s="70" t="s">
        <v>142</v>
      </c>
      <c r="E562" s="78">
        <v>45176</v>
      </c>
      <c r="F562" s="72">
        <v>453970.77</v>
      </c>
      <c r="G562" s="79">
        <v>-2.5726</v>
      </c>
      <c r="H562" s="72">
        <v>-11.678850000000001</v>
      </c>
      <c r="I562" s="73">
        <f t="shared" si="8"/>
        <v>-1.2141950251490941E-5</v>
      </c>
      <c r="J562" s="73">
        <f>H562/'סכום נכסי הקרן'!$C$41</f>
        <v>-9.691130719601768E-8</v>
      </c>
    </row>
    <row r="563" spans="1:10">
      <c r="A563" s="69" t="s">
        <v>3592</v>
      </c>
      <c r="B563" s="54" t="s">
        <v>3598</v>
      </c>
      <c r="C563" s="70" t="s">
        <v>1952</v>
      </c>
      <c r="D563" s="70" t="s">
        <v>142</v>
      </c>
      <c r="E563" s="78">
        <v>45176</v>
      </c>
      <c r="F563" s="72">
        <v>4845755.42</v>
      </c>
      <c r="G563" s="79">
        <v>-2.5726</v>
      </c>
      <c r="H563" s="72">
        <v>-124.66188000000001</v>
      </c>
      <c r="I563" s="73">
        <f t="shared" si="8"/>
        <v>-1.2960508485144803E-4</v>
      </c>
      <c r="J563" s="73">
        <f>H563/'סכום נכסי הקרן'!$C$41</f>
        <v>-1.0344465207030737E-6</v>
      </c>
    </row>
    <row r="564" spans="1:10">
      <c r="A564" s="69" t="s">
        <v>3592</v>
      </c>
      <c r="B564" s="54" t="s">
        <v>3599</v>
      </c>
      <c r="C564" s="70" t="s">
        <v>1952</v>
      </c>
      <c r="D564" s="70" t="s">
        <v>142</v>
      </c>
      <c r="E564" s="78">
        <v>45176</v>
      </c>
      <c r="F564" s="72">
        <v>8526175.3300000001</v>
      </c>
      <c r="G564" s="79">
        <v>-2.5725989999999999</v>
      </c>
      <c r="H564" s="72">
        <v>-219.34433999999999</v>
      </c>
      <c r="I564" s="73">
        <f t="shared" si="8"/>
        <v>-2.2804197881008098E-4</v>
      </c>
      <c r="J564" s="73">
        <f>H564/'סכום נכסי הקרן'!$C$41</f>
        <v>-1.8201232754464478E-6</v>
      </c>
    </row>
    <row r="565" spans="1:10">
      <c r="A565" s="69" t="s">
        <v>3592</v>
      </c>
      <c r="B565" s="54" t="s">
        <v>2879</v>
      </c>
      <c r="C565" s="70" t="s">
        <v>1952</v>
      </c>
      <c r="D565" s="70" t="s">
        <v>142</v>
      </c>
      <c r="E565" s="78">
        <v>45176</v>
      </c>
      <c r="F565" s="72">
        <v>1196725.02</v>
      </c>
      <c r="G565" s="79">
        <v>-2.5725989999999999</v>
      </c>
      <c r="H565" s="72">
        <v>-30.786939999999998</v>
      </c>
      <c r="I565" s="73">
        <f t="shared" si="8"/>
        <v>-3.2007731401262668E-5</v>
      </c>
      <c r="J565" s="73">
        <f>H565/'סכום נכסי הקרן'!$C$41</f>
        <v>-2.554705814327065E-7</v>
      </c>
    </row>
    <row r="566" spans="1:10">
      <c r="A566" s="69" t="s">
        <v>3600</v>
      </c>
      <c r="B566" s="54" t="s">
        <v>3601</v>
      </c>
      <c r="C566" s="70" t="s">
        <v>1952</v>
      </c>
      <c r="D566" s="70" t="s">
        <v>142</v>
      </c>
      <c r="E566" s="78">
        <v>45176</v>
      </c>
      <c r="F566" s="72">
        <v>25660789.253851</v>
      </c>
      <c r="G566" s="79">
        <v>-2.5725989999999999</v>
      </c>
      <c r="H566" s="72">
        <v>-660.14932750299988</v>
      </c>
      <c r="I566" s="73">
        <f t="shared" si="8"/>
        <v>-6.863261616594635E-4</v>
      </c>
      <c r="J566" s="73">
        <f>H566/'סכום נכסי הקרן'!$C$41</f>
        <v>-5.4779309840341899E-6</v>
      </c>
    </row>
    <row r="567" spans="1:10">
      <c r="A567" s="69" t="s">
        <v>3602</v>
      </c>
      <c r="B567" s="54" t="s">
        <v>3603</v>
      </c>
      <c r="C567" s="70" t="s">
        <v>1952</v>
      </c>
      <c r="D567" s="70" t="s">
        <v>142</v>
      </c>
      <c r="E567" s="78">
        <v>45175</v>
      </c>
      <c r="F567" s="72">
        <v>22605708.384826999</v>
      </c>
      <c r="G567" s="79">
        <v>-2.3767309999999999</v>
      </c>
      <c r="H567" s="72">
        <v>-537.27692093099995</v>
      </c>
      <c r="I567" s="73">
        <f t="shared" si="8"/>
        <v>-5.5858150804389411E-4</v>
      </c>
      <c r="J567" s="73">
        <f>H567/'סכום נכסי הקרן'!$C$41</f>
        <v>-4.4583335459976483E-6</v>
      </c>
    </row>
    <row r="568" spans="1:10">
      <c r="A568" s="69" t="s">
        <v>3604</v>
      </c>
      <c r="B568" s="54" t="s">
        <v>3605</v>
      </c>
      <c r="C568" s="70" t="s">
        <v>1952</v>
      </c>
      <c r="D568" s="70" t="s">
        <v>142</v>
      </c>
      <c r="E568" s="78">
        <v>45183</v>
      </c>
      <c r="F568" s="72">
        <v>47156077.799999997</v>
      </c>
      <c r="G568" s="79">
        <v>-2.4464760000000001</v>
      </c>
      <c r="H568" s="72">
        <v>-1153.66229</v>
      </c>
      <c r="I568" s="73">
        <f t="shared" si="8"/>
        <v>-1.1994083434756946E-3</v>
      </c>
      <c r="J568" s="73">
        <f>H568/'סכום נכסי הקרן'!$C$41</f>
        <v>-9.5731104164066863E-6</v>
      </c>
    </row>
    <row r="569" spans="1:10">
      <c r="A569" s="69" t="s">
        <v>3604</v>
      </c>
      <c r="B569" s="54" t="s">
        <v>3606</v>
      </c>
      <c r="C569" s="70" t="s">
        <v>1952</v>
      </c>
      <c r="D569" s="70" t="s">
        <v>142</v>
      </c>
      <c r="E569" s="78">
        <v>45183</v>
      </c>
      <c r="F569" s="72">
        <v>11867612.91</v>
      </c>
      <c r="G569" s="79">
        <v>-2.4464760000000001</v>
      </c>
      <c r="H569" s="72">
        <v>-290.33834000000002</v>
      </c>
      <c r="I569" s="73">
        <f t="shared" si="8"/>
        <v>-3.0185109667308534E-4</v>
      </c>
      <c r="J569" s="73">
        <f>H569/'סכום נכסי הקרן'!$C$41</f>
        <v>-2.4092327633732625E-6</v>
      </c>
    </row>
    <row r="570" spans="1:10">
      <c r="A570" s="69" t="s">
        <v>3604</v>
      </c>
      <c r="B570" s="54" t="s">
        <v>3607</v>
      </c>
      <c r="C570" s="70" t="s">
        <v>1952</v>
      </c>
      <c r="D570" s="70" t="s">
        <v>142</v>
      </c>
      <c r="E570" s="78">
        <v>45183</v>
      </c>
      <c r="F570" s="72">
        <v>26328810.109999999</v>
      </c>
      <c r="G570" s="79">
        <v>-2.4464760000000001</v>
      </c>
      <c r="H570" s="72">
        <v>-644.12810999999999</v>
      </c>
      <c r="I570" s="73">
        <f t="shared" si="8"/>
        <v>-6.6966965644792804E-4</v>
      </c>
      <c r="J570" s="73">
        <f>H570/'סכום נכסי הקרן'!$C$41</f>
        <v>-5.3449866332558655E-6</v>
      </c>
    </row>
    <row r="571" spans="1:10">
      <c r="A571" s="69" t="s">
        <v>3604</v>
      </c>
      <c r="B571" s="54" t="s">
        <v>3608</v>
      </c>
      <c r="C571" s="70" t="s">
        <v>1952</v>
      </c>
      <c r="D571" s="70" t="s">
        <v>142</v>
      </c>
      <c r="E571" s="78">
        <v>45183</v>
      </c>
      <c r="F571" s="72">
        <v>224249303.96730796</v>
      </c>
      <c r="G571" s="79">
        <v>-2.4464760000000001</v>
      </c>
      <c r="H571" s="72">
        <v>-5486.2061835470022</v>
      </c>
      <c r="I571" s="73">
        <f t="shared" si="8"/>
        <v>-5.7037501594805725E-3</v>
      </c>
      <c r="J571" s="73">
        <f>H571/'סכום נכסי הקרן'!$C$41</f>
        <v>-4.5524637510920613E-5</v>
      </c>
    </row>
    <row r="572" spans="1:10">
      <c r="A572" s="69" t="s">
        <v>3604</v>
      </c>
      <c r="B572" s="54" t="s">
        <v>3609</v>
      </c>
      <c r="C572" s="70" t="s">
        <v>1952</v>
      </c>
      <c r="D572" s="70" t="s">
        <v>142</v>
      </c>
      <c r="E572" s="78">
        <v>45183</v>
      </c>
      <c r="F572" s="72">
        <v>24774730.599263001</v>
      </c>
      <c r="G572" s="79">
        <v>-2.4464760000000001</v>
      </c>
      <c r="H572" s="72">
        <v>-606.10792371599996</v>
      </c>
      <c r="I572" s="73">
        <f t="shared" si="8"/>
        <v>-6.3014185958327562E-4</v>
      </c>
      <c r="J572" s="73">
        <f>H572/'סכום נכסי הקרן'!$C$41</f>
        <v>-5.0294944441603167E-6</v>
      </c>
    </row>
    <row r="573" spans="1:10">
      <c r="A573" s="69" t="s">
        <v>3604</v>
      </c>
      <c r="B573" s="54" t="s">
        <v>3610</v>
      </c>
      <c r="C573" s="70" t="s">
        <v>1952</v>
      </c>
      <c r="D573" s="70" t="s">
        <v>142</v>
      </c>
      <c r="E573" s="78">
        <v>45183</v>
      </c>
      <c r="F573" s="72">
        <v>10900913.32</v>
      </c>
      <c r="G573" s="79">
        <v>-2.4464760000000001</v>
      </c>
      <c r="H573" s="72">
        <v>-266.68827000000005</v>
      </c>
      <c r="I573" s="73">
        <f t="shared" si="8"/>
        <v>-2.77263232852223E-4</v>
      </c>
      <c r="J573" s="73">
        <f>H573/'סכום נכסי הקרן'!$C$41</f>
        <v>-2.2129840574666604E-6</v>
      </c>
    </row>
    <row r="574" spans="1:10">
      <c r="A574" s="69" t="s">
        <v>3604</v>
      </c>
      <c r="B574" s="54" t="s">
        <v>2910</v>
      </c>
      <c r="C574" s="70" t="s">
        <v>1952</v>
      </c>
      <c r="D574" s="70" t="s">
        <v>142</v>
      </c>
      <c r="E574" s="78">
        <v>45183</v>
      </c>
      <c r="F574" s="72">
        <v>3328433.16</v>
      </c>
      <c r="G574" s="79">
        <v>-2.4464760000000001</v>
      </c>
      <c r="H574" s="72">
        <v>-81.429330000000007</v>
      </c>
      <c r="I574" s="73">
        <f t="shared" si="8"/>
        <v>-8.4658238942382077E-5</v>
      </c>
      <c r="J574" s="73">
        <f>H574/'סכום נכסי הקרן'!$C$41</f>
        <v>-6.7570204381389421E-7</v>
      </c>
    </row>
    <row r="575" spans="1:10">
      <c r="A575" s="69" t="s">
        <v>3604</v>
      </c>
      <c r="B575" s="54" t="s">
        <v>3611</v>
      </c>
      <c r="C575" s="70" t="s">
        <v>1952</v>
      </c>
      <c r="D575" s="70" t="s">
        <v>142</v>
      </c>
      <c r="E575" s="78">
        <v>45183</v>
      </c>
      <c r="F575" s="72">
        <v>2966903.23</v>
      </c>
      <c r="G575" s="79">
        <v>-2.4464760000000001</v>
      </c>
      <c r="H575" s="72">
        <v>-72.584589999999992</v>
      </c>
      <c r="I575" s="73">
        <f t="shared" si="8"/>
        <v>-7.5462779366535816E-5</v>
      </c>
      <c r="J575" s="73">
        <f>H575/'סכום נכסי הקרן'!$C$41</f>
        <v>-6.0230823233340534E-7</v>
      </c>
    </row>
    <row r="576" spans="1:10">
      <c r="A576" s="69" t="s">
        <v>3612</v>
      </c>
      <c r="B576" s="54" t="s">
        <v>3613</v>
      </c>
      <c r="C576" s="70" t="s">
        <v>1952</v>
      </c>
      <c r="D576" s="70" t="s">
        <v>142</v>
      </c>
      <c r="E576" s="78">
        <v>45183</v>
      </c>
      <c r="F576" s="72">
        <v>16108714.874142</v>
      </c>
      <c r="G576" s="79">
        <v>-2.4464760000000001</v>
      </c>
      <c r="H576" s="72">
        <v>-394.09589839299991</v>
      </c>
      <c r="I576" s="73">
        <f t="shared" si="8"/>
        <v>-4.0972294297849819E-4</v>
      </c>
      <c r="J576" s="73">
        <f>H576/'סכום נכסי הקרן'!$C$41</f>
        <v>-3.2702148476823132E-6</v>
      </c>
    </row>
    <row r="577" spans="1:10">
      <c r="A577" s="69" t="s">
        <v>3614</v>
      </c>
      <c r="B577" s="54" t="s">
        <v>3475</v>
      </c>
      <c r="C577" s="70" t="s">
        <v>1952</v>
      </c>
      <c r="D577" s="70" t="s">
        <v>142</v>
      </c>
      <c r="E577" s="78">
        <v>45183</v>
      </c>
      <c r="F577" s="72">
        <v>193758908.93461305</v>
      </c>
      <c r="G577" s="79">
        <v>-2.4417490000000002</v>
      </c>
      <c r="H577" s="72">
        <v>-4731.1057909390001</v>
      </c>
      <c r="I577" s="73">
        <f t="shared" si="8"/>
        <v>-4.9187078477865576E-3</v>
      </c>
      <c r="J577" s="73">
        <f>H577/'סכום נכסי הקרן'!$C$41</f>
        <v>-3.9258800882154285E-5</v>
      </c>
    </row>
    <row r="578" spans="1:10">
      <c r="A578" s="69" t="s">
        <v>3615</v>
      </c>
      <c r="B578" s="54" t="s">
        <v>3616</v>
      </c>
      <c r="C578" s="70" t="s">
        <v>1952</v>
      </c>
      <c r="D578" s="70" t="s">
        <v>142</v>
      </c>
      <c r="E578" s="78">
        <v>45161</v>
      </c>
      <c r="F578" s="72">
        <v>1184396.8500000001</v>
      </c>
      <c r="G578" s="79">
        <v>-1.6898660000000001</v>
      </c>
      <c r="H578" s="72">
        <v>-20.014720000000001</v>
      </c>
      <c r="I578" s="73">
        <f t="shared" si="8"/>
        <v>-2.0808361656971428E-5</v>
      </c>
      <c r="J578" s="73">
        <f>H578/'סכום נכסי הקרן'!$C$41</f>
        <v>-1.6608250627093241E-7</v>
      </c>
    </row>
    <row r="579" spans="1:10">
      <c r="A579" s="69" t="s">
        <v>3615</v>
      </c>
      <c r="B579" s="54" t="s">
        <v>3617</v>
      </c>
      <c r="C579" s="70" t="s">
        <v>1952</v>
      </c>
      <c r="D579" s="70" t="s">
        <v>142</v>
      </c>
      <c r="E579" s="78">
        <v>45161</v>
      </c>
      <c r="F579" s="72">
        <v>2368793.7000000002</v>
      </c>
      <c r="G579" s="79">
        <v>-1.6898660000000001</v>
      </c>
      <c r="H579" s="72">
        <v>-40.029440000000001</v>
      </c>
      <c r="I579" s="73">
        <f t="shared" si="8"/>
        <v>-4.1616723313942855E-5</v>
      </c>
      <c r="J579" s="73">
        <f>H579/'סכום נכסי הקרן'!$C$41</f>
        <v>-3.3216501254186482E-7</v>
      </c>
    </row>
    <row r="580" spans="1:10">
      <c r="A580" s="69" t="s">
        <v>3618</v>
      </c>
      <c r="B580" s="54" t="s">
        <v>3619</v>
      </c>
      <c r="C580" s="70" t="s">
        <v>1952</v>
      </c>
      <c r="D580" s="70" t="s">
        <v>142</v>
      </c>
      <c r="E580" s="78">
        <v>45161</v>
      </c>
      <c r="F580" s="72">
        <v>3163.11</v>
      </c>
      <c r="G580" s="79">
        <v>-1.6515390000000001</v>
      </c>
      <c r="H580" s="72">
        <v>-5.2240000000000002E-2</v>
      </c>
      <c r="I580" s="73">
        <f t="shared" si="8"/>
        <v>-5.4311467407997085E-8</v>
      </c>
      <c r="J580" s="73">
        <f>H580/'סכום נכסי הקרן'!$C$41</f>
        <v>-4.3348845887394423E-10</v>
      </c>
    </row>
    <row r="581" spans="1:10">
      <c r="A581" s="69" t="s">
        <v>3620</v>
      </c>
      <c r="B581" s="54" t="s">
        <v>3621</v>
      </c>
      <c r="C581" s="70" t="s">
        <v>1952</v>
      </c>
      <c r="D581" s="70" t="s">
        <v>142</v>
      </c>
      <c r="E581" s="78">
        <v>45161</v>
      </c>
      <c r="F581" s="72">
        <v>39621013.357139982</v>
      </c>
      <c r="G581" s="79">
        <v>-1.5385150000000001</v>
      </c>
      <c r="H581" s="72">
        <v>-609.57533320799985</v>
      </c>
      <c r="I581" s="73">
        <f t="shared" si="8"/>
        <v>-6.3374676191127965E-4</v>
      </c>
      <c r="J581" s="73">
        <f>H581/'סכום נכסי הקרן'!$C$41</f>
        <v>-5.0582670704423211E-6</v>
      </c>
    </row>
    <row r="582" spans="1:10">
      <c r="A582" s="69" t="s">
        <v>3622</v>
      </c>
      <c r="B582" s="54" t="s">
        <v>3623</v>
      </c>
      <c r="C582" s="70" t="s">
        <v>1952</v>
      </c>
      <c r="D582" s="70" t="s">
        <v>142</v>
      </c>
      <c r="E582" s="78">
        <v>45162</v>
      </c>
      <c r="F582" s="72">
        <v>9938.16</v>
      </c>
      <c r="G582" s="79">
        <v>-1.1043289999999999</v>
      </c>
      <c r="H582" s="72">
        <v>-0.10975</v>
      </c>
      <c r="I582" s="73">
        <f t="shared" si="8"/>
        <v>-1.1410190559011639E-7</v>
      </c>
      <c r="J582" s="73">
        <f>H582/'סכום נכסי הקרן'!$C$41</f>
        <v>-9.1070747246200947E-10</v>
      </c>
    </row>
    <row r="583" spans="1:10">
      <c r="A583" s="69" t="s">
        <v>3624</v>
      </c>
      <c r="B583" s="54" t="s">
        <v>3625</v>
      </c>
      <c r="C583" s="70" t="s">
        <v>1952</v>
      </c>
      <c r="D583" s="70" t="s">
        <v>142</v>
      </c>
      <c r="E583" s="78">
        <v>45168</v>
      </c>
      <c r="F583" s="72">
        <v>796126.5</v>
      </c>
      <c r="G583" s="79">
        <v>-0.96794400000000003</v>
      </c>
      <c r="H583" s="72">
        <v>-7.7060600000000008</v>
      </c>
      <c r="I583" s="73">
        <f t="shared" si="8"/>
        <v>-8.0116276135924595E-6</v>
      </c>
      <c r="J583" s="73">
        <f>H583/'סכום נכסי הקרן'!$C$41</f>
        <v>-6.3945024375768501E-8</v>
      </c>
    </row>
    <row r="584" spans="1:10">
      <c r="A584" s="69" t="s">
        <v>3626</v>
      </c>
      <c r="B584" s="54" t="s">
        <v>3627</v>
      </c>
      <c r="C584" s="70" t="s">
        <v>1952</v>
      </c>
      <c r="D584" s="70" t="s">
        <v>142</v>
      </c>
      <c r="E584" s="78">
        <v>45145</v>
      </c>
      <c r="F584" s="72">
        <v>586068.03</v>
      </c>
      <c r="G584" s="79">
        <v>0.16008900000000001</v>
      </c>
      <c r="H584" s="72">
        <v>0.93823000000000001</v>
      </c>
      <c r="I584" s="73">
        <f t="shared" si="8"/>
        <v>9.7543353878646831E-7</v>
      </c>
      <c r="J584" s="73">
        <f>H584/'סכום נכסי הקרן'!$C$41</f>
        <v>7.7854494021688486E-9</v>
      </c>
    </row>
    <row r="585" spans="1:10">
      <c r="A585" s="69" t="s">
        <v>3626</v>
      </c>
      <c r="B585" s="54" t="s">
        <v>3628</v>
      </c>
      <c r="C585" s="70" t="s">
        <v>1952</v>
      </c>
      <c r="D585" s="70" t="s">
        <v>142</v>
      </c>
      <c r="E585" s="78">
        <v>45145</v>
      </c>
      <c r="F585" s="72">
        <v>964495.25</v>
      </c>
      <c r="G585" s="79">
        <v>0.16008800000000001</v>
      </c>
      <c r="H585" s="72">
        <v>1.5440399999999999</v>
      </c>
      <c r="I585" s="73">
        <f t="shared" si="8"/>
        <v>1.6052656611149275E-6</v>
      </c>
      <c r="J585" s="73">
        <f>H585/'סכום נכסי הקרן'!$C$41</f>
        <v>1.2812471669979418E-8</v>
      </c>
    </row>
    <row r="586" spans="1:10">
      <c r="A586" s="69" t="s">
        <v>3626</v>
      </c>
      <c r="B586" s="54" t="s">
        <v>3629</v>
      </c>
      <c r="C586" s="70" t="s">
        <v>1952</v>
      </c>
      <c r="D586" s="70" t="s">
        <v>142</v>
      </c>
      <c r="E586" s="78">
        <v>45145</v>
      </c>
      <c r="F586" s="72">
        <v>1765631.36</v>
      </c>
      <c r="G586" s="79">
        <v>0.16008800000000001</v>
      </c>
      <c r="H586" s="72">
        <v>2.8265700000000002</v>
      </c>
      <c r="I586" s="73">
        <f t="shared" ref="I586:I649" si="9">IFERROR(H586/$H$9,0)</f>
        <v>2.9386516927913922E-6</v>
      </c>
      <c r="J586" s="73">
        <f>H586/'סכום נכסי הקרן'!$C$41</f>
        <v>2.3454928660017698E-8</v>
      </c>
    </row>
    <row r="587" spans="1:10">
      <c r="A587" s="69" t="s">
        <v>3626</v>
      </c>
      <c r="B587" s="54" t="s">
        <v>3630</v>
      </c>
      <c r="C587" s="70" t="s">
        <v>1952</v>
      </c>
      <c r="D587" s="70" t="s">
        <v>142</v>
      </c>
      <c r="E587" s="78">
        <v>45145</v>
      </c>
      <c r="F587" s="72">
        <v>6843.53</v>
      </c>
      <c r="G587" s="79">
        <v>0.16015099999999999</v>
      </c>
      <c r="H587" s="72">
        <v>1.0960000000000001E-2</v>
      </c>
      <c r="I587" s="73">
        <f t="shared" si="9"/>
        <v>1.1394595765536908E-8</v>
      </c>
      <c r="J587" s="73">
        <f>H587/'סכום נכסי הקרן'!$C$41</f>
        <v>9.0946276976616169E-11</v>
      </c>
    </row>
    <row r="588" spans="1:10">
      <c r="A588" s="69" t="s">
        <v>3626</v>
      </c>
      <c r="B588" s="54" t="s">
        <v>3631</v>
      </c>
      <c r="C588" s="70" t="s">
        <v>1952</v>
      </c>
      <c r="D588" s="70" t="s">
        <v>142</v>
      </c>
      <c r="E588" s="78">
        <v>45145</v>
      </c>
      <c r="F588" s="72">
        <v>8051214.5999999996</v>
      </c>
      <c r="G588" s="79">
        <v>0.16008800000000001</v>
      </c>
      <c r="H588" s="72">
        <v>12.889049999999999</v>
      </c>
      <c r="I588" s="73">
        <f t="shared" si="9"/>
        <v>1.3400138189032251E-5</v>
      </c>
      <c r="J588" s="73">
        <f>H588/'סכום נכסי הקרן'!$C$41</f>
        <v>1.0695356854611811E-7</v>
      </c>
    </row>
    <row r="589" spans="1:10">
      <c r="A589" s="69" t="s">
        <v>3626</v>
      </c>
      <c r="B589" s="54" t="s">
        <v>3632</v>
      </c>
      <c r="C589" s="70" t="s">
        <v>1952</v>
      </c>
      <c r="D589" s="70" t="s">
        <v>142</v>
      </c>
      <c r="E589" s="78">
        <v>45145</v>
      </c>
      <c r="F589" s="72">
        <v>39495.24</v>
      </c>
      <c r="G589" s="79">
        <v>0.16009499999999999</v>
      </c>
      <c r="H589" s="72">
        <v>6.3229999999999995E-2</v>
      </c>
      <c r="I589" s="73">
        <f t="shared" si="9"/>
        <v>6.5737252760483454E-8</v>
      </c>
      <c r="J589" s="73">
        <f>H589/'סכום נכסי הקרן'!$C$41</f>
        <v>5.2468367638972984E-10</v>
      </c>
    </row>
    <row r="590" spans="1:10">
      <c r="A590" s="69" t="s">
        <v>3626</v>
      </c>
      <c r="B590" s="54" t="s">
        <v>3633</v>
      </c>
      <c r="C590" s="70" t="s">
        <v>1952</v>
      </c>
      <c r="D590" s="70" t="s">
        <v>142</v>
      </c>
      <c r="E590" s="78">
        <v>45145</v>
      </c>
      <c r="F590" s="72">
        <v>288475</v>
      </c>
      <c r="G590" s="79">
        <v>0.16008700000000001</v>
      </c>
      <c r="H590" s="72">
        <v>0.46181</v>
      </c>
      <c r="I590" s="73">
        <f t="shared" si="9"/>
        <v>4.8012210497104005E-7</v>
      </c>
      <c r="J590" s="73">
        <f>H590/'סכום נכסי הקרן'!$C$41</f>
        <v>3.8321076797966343E-9</v>
      </c>
    </row>
    <row r="591" spans="1:10">
      <c r="A591" s="69" t="s">
        <v>3626</v>
      </c>
      <c r="B591" s="54" t="s">
        <v>3634</v>
      </c>
      <c r="C591" s="70" t="s">
        <v>1952</v>
      </c>
      <c r="D591" s="70" t="s">
        <v>142</v>
      </c>
      <c r="E591" s="78">
        <v>45145</v>
      </c>
      <c r="F591" s="72">
        <v>160219.17000000001</v>
      </c>
      <c r="G591" s="79">
        <v>0.16008700000000001</v>
      </c>
      <c r="H591" s="72">
        <v>0.25649</v>
      </c>
      <c r="I591" s="73">
        <f t="shared" si="9"/>
        <v>2.6666057188891983E-7</v>
      </c>
      <c r="J591" s="73">
        <f>H591/'סכום נכסי הקרן'!$C$41</f>
        <v>2.1283586297200984E-9</v>
      </c>
    </row>
    <row r="592" spans="1:10">
      <c r="A592" s="69" t="s">
        <v>3626</v>
      </c>
      <c r="B592" s="54" t="s">
        <v>3635</v>
      </c>
      <c r="C592" s="70" t="s">
        <v>1952</v>
      </c>
      <c r="D592" s="70" t="s">
        <v>142</v>
      </c>
      <c r="E592" s="78">
        <v>45145</v>
      </c>
      <c r="F592" s="72">
        <v>1281350.8</v>
      </c>
      <c r="G592" s="79">
        <v>0.16008800000000001</v>
      </c>
      <c r="H592" s="72">
        <v>2.0512899999999998</v>
      </c>
      <c r="I592" s="73">
        <f t="shared" si="9"/>
        <v>2.13262959378542E-6</v>
      </c>
      <c r="J592" s="73">
        <f>H592/'סכום נכסי הקרן'!$C$41</f>
        <v>1.7021641286438227E-8</v>
      </c>
    </row>
    <row r="593" spans="1:10">
      <c r="A593" s="69" t="s">
        <v>3626</v>
      </c>
      <c r="B593" s="54" t="s">
        <v>3636</v>
      </c>
      <c r="C593" s="70" t="s">
        <v>1952</v>
      </c>
      <c r="D593" s="70" t="s">
        <v>142</v>
      </c>
      <c r="E593" s="78">
        <v>45145</v>
      </c>
      <c r="F593" s="72">
        <v>23811.47</v>
      </c>
      <c r="G593" s="79">
        <v>0.16009100000000001</v>
      </c>
      <c r="H593" s="72">
        <v>3.8119999999999994E-2</v>
      </c>
      <c r="I593" s="73">
        <f t="shared" si="9"/>
        <v>3.9631568483783472E-8</v>
      </c>
      <c r="J593" s="73">
        <f>H593/'סכום נכסי הקרן'!$C$41</f>
        <v>3.1632044510479998E-10</v>
      </c>
    </row>
    <row r="594" spans="1:10">
      <c r="A594" s="69" t="s">
        <v>3626</v>
      </c>
      <c r="B594" s="54" t="s">
        <v>3637</v>
      </c>
      <c r="C594" s="70" t="s">
        <v>1952</v>
      </c>
      <c r="D594" s="70" t="s">
        <v>142</v>
      </c>
      <c r="E594" s="78">
        <v>45145</v>
      </c>
      <c r="F594" s="72">
        <v>442.82</v>
      </c>
      <c r="G594" s="79">
        <v>0.16033600000000001</v>
      </c>
      <c r="H594" s="72">
        <v>7.0999999999999991E-4</v>
      </c>
      <c r="I594" s="73">
        <f t="shared" si="9"/>
        <v>7.3815355780394189E-10</v>
      </c>
      <c r="J594" s="73">
        <f>H594/'סכום נכסי הקרן'!$C$41</f>
        <v>5.8915927603464845E-12</v>
      </c>
    </row>
    <row r="595" spans="1:10">
      <c r="A595" s="69" t="s">
        <v>3626</v>
      </c>
      <c r="B595" s="54" t="s">
        <v>3638</v>
      </c>
      <c r="C595" s="70" t="s">
        <v>1952</v>
      </c>
      <c r="D595" s="70" t="s">
        <v>142</v>
      </c>
      <c r="E595" s="78">
        <v>45145</v>
      </c>
      <c r="F595" s="72">
        <v>108691.4</v>
      </c>
      <c r="G595" s="79">
        <v>0.16008600000000001</v>
      </c>
      <c r="H595" s="72">
        <v>0.17399999999999999</v>
      </c>
      <c r="I595" s="73">
        <f t="shared" si="9"/>
        <v>1.8089960430688155E-7</v>
      </c>
      <c r="J595" s="73">
        <f>H595/'סכום נכסי הקרן'!$C$41</f>
        <v>1.4438551271835046E-9</v>
      </c>
    </row>
    <row r="596" spans="1:10">
      <c r="A596" s="69" t="s">
        <v>3626</v>
      </c>
      <c r="B596" s="54" t="s">
        <v>3639</v>
      </c>
      <c r="C596" s="70" t="s">
        <v>1952</v>
      </c>
      <c r="D596" s="70" t="s">
        <v>142</v>
      </c>
      <c r="E596" s="78">
        <v>45145</v>
      </c>
      <c r="F596" s="72">
        <v>92588.97</v>
      </c>
      <c r="G596" s="79">
        <v>0.160084</v>
      </c>
      <c r="H596" s="72">
        <v>0.14821999999999999</v>
      </c>
      <c r="I596" s="73">
        <f t="shared" si="9"/>
        <v>1.5409735258831024E-7</v>
      </c>
      <c r="J596" s="73">
        <f>H596/'סכום נכסי הקרן'!$C$41</f>
        <v>1.2299322238571211E-9</v>
      </c>
    </row>
    <row r="597" spans="1:10">
      <c r="A597" s="69" t="s">
        <v>3640</v>
      </c>
      <c r="B597" s="54" t="s">
        <v>3641</v>
      </c>
      <c r="C597" s="70" t="s">
        <v>1952</v>
      </c>
      <c r="D597" s="70" t="s">
        <v>142</v>
      </c>
      <c r="E597" s="78">
        <v>45145</v>
      </c>
      <c r="F597" s="72">
        <v>556540.23</v>
      </c>
      <c r="G597" s="79">
        <v>0.16008900000000001</v>
      </c>
      <c r="H597" s="72">
        <v>0.89096000000000009</v>
      </c>
      <c r="I597" s="73">
        <f t="shared" si="9"/>
        <v>9.2628914628309889E-7</v>
      </c>
      <c r="J597" s="73">
        <f>H597/'סכום נכסי הקרן'!$C$41</f>
        <v>7.3932020926173306E-9</v>
      </c>
    </row>
    <row r="598" spans="1:10">
      <c r="A598" s="69" t="s">
        <v>3640</v>
      </c>
      <c r="B598" s="54" t="s">
        <v>3642</v>
      </c>
      <c r="C598" s="70" t="s">
        <v>1952</v>
      </c>
      <c r="D598" s="70" t="s">
        <v>142</v>
      </c>
      <c r="E598" s="78">
        <v>45145</v>
      </c>
      <c r="F598" s="72">
        <v>1021699.13</v>
      </c>
      <c r="G598" s="79">
        <v>0.16008800000000001</v>
      </c>
      <c r="H598" s="72">
        <v>1.6356199999999999</v>
      </c>
      <c r="I598" s="73">
        <f t="shared" si="9"/>
        <v>1.7004770735426529E-6</v>
      </c>
      <c r="J598" s="73">
        <f>H598/'סכום נכסי הקרן'!$C$41</f>
        <v>1.357240415588439E-8</v>
      </c>
    </row>
    <row r="599" spans="1:10">
      <c r="A599" s="69" t="s">
        <v>3640</v>
      </c>
      <c r="B599" s="54" t="s">
        <v>3643</v>
      </c>
      <c r="C599" s="70" t="s">
        <v>1952</v>
      </c>
      <c r="D599" s="70" t="s">
        <v>142</v>
      </c>
      <c r="E599" s="78">
        <v>45145</v>
      </c>
      <c r="F599" s="72">
        <v>5354057.71</v>
      </c>
      <c r="G599" s="79">
        <v>0.16008800000000001</v>
      </c>
      <c r="H599" s="72">
        <v>8.5712099999999989</v>
      </c>
      <c r="I599" s="73">
        <f t="shared" si="9"/>
        <v>8.9110833185700353E-6</v>
      </c>
      <c r="J599" s="73">
        <f>H599/'סכום נכסי הקרן'!$C$41</f>
        <v>7.112405462452027E-8</v>
      </c>
    </row>
    <row r="600" spans="1:10">
      <c r="A600" s="69" t="s">
        <v>3640</v>
      </c>
      <c r="B600" s="54" t="s">
        <v>3644</v>
      </c>
      <c r="C600" s="70" t="s">
        <v>1952</v>
      </c>
      <c r="D600" s="70" t="s">
        <v>142</v>
      </c>
      <c r="E600" s="78">
        <v>45145</v>
      </c>
      <c r="F600" s="72">
        <v>1532951.26</v>
      </c>
      <c r="G600" s="79">
        <v>0.16008800000000001</v>
      </c>
      <c r="H600" s="72">
        <v>2.4540700000000002</v>
      </c>
      <c r="I600" s="73">
        <f t="shared" si="9"/>
        <v>2.5513809881689017E-6</v>
      </c>
      <c r="J600" s="73">
        <f>H600/'סכום נכסי הקרן'!$C$41</f>
        <v>2.0363916965328873E-8</v>
      </c>
    </row>
    <row r="601" spans="1:10">
      <c r="A601" s="69" t="s">
        <v>3645</v>
      </c>
      <c r="B601" s="54" t="s">
        <v>3646</v>
      </c>
      <c r="C601" s="70" t="s">
        <v>1952</v>
      </c>
      <c r="D601" s="70" t="s">
        <v>142</v>
      </c>
      <c r="E601" s="78">
        <v>45148</v>
      </c>
      <c r="F601" s="72">
        <v>36339819.75</v>
      </c>
      <c r="G601" s="79">
        <v>0.40879900000000002</v>
      </c>
      <c r="H601" s="72">
        <v>148.55673000000002</v>
      </c>
      <c r="I601" s="73">
        <f t="shared" si="9"/>
        <v>1.5444743490876004E-4</v>
      </c>
      <c r="J601" s="73">
        <f>H601/'סכום נכסי הקרן'!$C$41</f>
        <v>1.2327264154489402E-6</v>
      </c>
    </row>
    <row r="602" spans="1:10">
      <c r="A602" s="69" t="s">
        <v>3647</v>
      </c>
      <c r="B602" s="54" t="s">
        <v>3648</v>
      </c>
      <c r="C602" s="70" t="s">
        <v>1952</v>
      </c>
      <c r="D602" s="70" t="s">
        <v>142</v>
      </c>
      <c r="E602" s="78">
        <v>45148</v>
      </c>
      <c r="F602" s="72">
        <v>1453945.33</v>
      </c>
      <c r="G602" s="79">
        <v>0.43294700000000003</v>
      </c>
      <c r="H602" s="72">
        <v>6.29481</v>
      </c>
      <c r="I602" s="73">
        <f t="shared" si="9"/>
        <v>6.5444174608448338E-6</v>
      </c>
      <c r="J602" s="73">
        <f>H602/'סכום נכסי הקרן'!$C$41</f>
        <v>5.2234446512333317E-8</v>
      </c>
    </row>
    <row r="603" spans="1:10">
      <c r="A603" s="69" t="s">
        <v>3647</v>
      </c>
      <c r="B603" s="54" t="s">
        <v>3649</v>
      </c>
      <c r="C603" s="70" t="s">
        <v>1952</v>
      </c>
      <c r="D603" s="70" t="s">
        <v>142</v>
      </c>
      <c r="E603" s="78">
        <v>45148</v>
      </c>
      <c r="F603" s="72">
        <v>2390932.33</v>
      </c>
      <c r="G603" s="79">
        <v>0.43294700000000003</v>
      </c>
      <c r="H603" s="72">
        <v>10.351469999999999</v>
      </c>
      <c r="I603" s="73">
        <f t="shared" si="9"/>
        <v>1.0761935787325029E-5</v>
      </c>
      <c r="J603" s="73">
        <f>H603/'סכום נכסי הקרן'!$C$41</f>
        <v>8.5896684099920874E-8</v>
      </c>
    </row>
    <row r="604" spans="1:10">
      <c r="A604" s="69" t="s">
        <v>3647</v>
      </c>
      <c r="B604" s="54" t="s">
        <v>3650</v>
      </c>
      <c r="C604" s="70" t="s">
        <v>1952</v>
      </c>
      <c r="D604" s="70" t="s">
        <v>142</v>
      </c>
      <c r="E604" s="78">
        <v>45148</v>
      </c>
      <c r="F604" s="72">
        <v>989490.57</v>
      </c>
      <c r="G604" s="79">
        <v>0.43294700000000003</v>
      </c>
      <c r="H604" s="72">
        <v>4.2839700000000001</v>
      </c>
      <c r="I604" s="73">
        <f t="shared" si="9"/>
        <v>4.4538418267962723E-6</v>
      </c>
      <c r="J604" s="73">
        <f>H604/'סכום נכסי הקרן'!$C$41</f>
        <v>3.5548460052875399E-8</v>
      </c>
    </row>
    <row r="605" spans="1:10">
      <c r="A605" s="69" t="s">
        <v>3647</v>
      </c>
      <c r="B605" s="54" t="s">
        <v>3419</v>
      </c>
      <c r="C605" s="70" t="s">
        <v>1952</v>
      </c>
      <c r="D605" s="70" t="s">
        <v>142</v>
      </c>
      <c r="E605" s="78">
        <v>45148</v>
      </c>
      <c r="F605" s="72">
        <v>13211883.700074999</v>
      </c>
      <c r="G605" s="79">
        <v>0.43294700000000003</v>
      </c>
      <c r="H605" s="72">
        <v>57.200461020000013</v>
      </c>
      <c r="I605" s="73">
        <f t="shared" si="9"/>
        <v>5.9468625084420721E-5</v>
      </c>
      <c r="J605" s="73">
        <f>H605/'סכום נכסי הקרן'!$C$41</f>
        <v>4.7465045356889208E-7</v>
      </c>
    </row>
    <row r="606" spans="1:10">
      <c r="A606" s="69" t="s">
        <v>3651</v>
      </c>
      <c r="B606" s="54" t="s">
        <v>3652</v>
      </c>
      <c r="C606" s="70" t="s">
        <v>1952</v>
      </c>
      <c r="D606" s="70" t="s">
        <v>142</v>
      </c>
      <c r="E606" s="78">
        <v>45138</v>
      </c>
      <c r="F606" s="72">
        <v>13328191.310000001</v>
      </c>
      <c r="G606" s="79">
        <v>0.59771099999999999</v>
      </c>
      <c r="H606" s="72">
        <v>79.66404</v>
      </c>
      <c r="I606" s="73">
        <f t="shared" si="9"/>
        <v>8.2822950077514858E-5</v>
      </c>
      <c r="J606" s="73">
        <f>H606/'סכום נכסי הקרן'!$C$41</f>
        <v>6.6105363566753911E-7</v>
      </c>
    </row>
    <row r="607" spans="1:10">
      <c r="A607" s="69" t="s">
        <v>3651</v>
      </c>
      <c r="B607" s="54" t="s">
        <v>3653</v>
      </c>
      <c r="C607" s="70" t="s">
        <v>1952</v>
      </c>
      <c r="D607" s="70" t="s">
        <v>142</v>
      </c>
      <c r="E607" s="78">
        <v>45138</v>
      </c>
      <c r="F607" s="72">
        <v>14135960.48</v>
      </c>
      <c r="G607" s="79">
        <v>0.59771099999999999</v>
      </c>
      <c r="H607" s="72">
        <v>84.492170000000002</v>
      </c>
      <c r="I607" s="73">
        <f t="shared" si="9"/>
        <v>8.7842529425458446E-5</v>
      </c>
      <c r="J607" s="73">
        <f>H607/'סכום נכסי הקרן'!$C$41</f>
        <v>7.0111754518023163E-7</v>
      </c>
    </row>
    <row r="608" spans="1:10">
      <c r="A608" s="69" t="s">
        <v>3654</v>
      </c>
      <c r="B608" s="54" t="s">
        <v>3655</v>
      </c>
      <c r="C608" s="70" t="s">
        <v>1952</v>
      </c>
      <c r="D608" s="70" t="s">
        <v>142</v>
      </c>
      <c r="E608" s="78">
        <v>45148</v>
      </c>
      <c r="F608" s="72">
        <v>32367671.840531003</v>
      </c>
      <c r="G608" s="79">
        <v>0.56599999999999995</v>
      </c>
      <c r="H608" s="72">
        <v>183.20088985300001</v>
      </c>
      <c r="I608" s="73">
        <f t="shared" si="9"/>
        <v>1.9046533610963387E-4</v>
      </c>
      <c r="J608" s="73">
        <f>H608/'סכום נכסי הקרן'!$C$41</f>
        <v>1.5202042765450262E-6</v>
      </c>
    </row>
    <row r="609" spans="1:10">
      <c r="A609" s="69" t="s">
        <v>3654</v>
      </c>
      <c r="B609" s="54" t="s">
        <v>3656</v>
      </c>
      <c r="C609" s="70" t="s">
        <v>1952</v>
      </c>
      <c r="D609" s="70" t="s">
        <v>142</v>
      </c>
      <c r="E609" s="78">
        <v>45148</v>
      </c>
      <c r="F609" s="72">
        <v>64706260.32</v>
      </c>
      <c r="G609" s="79">
        <v>0.56599999999999995</v>
      </c>
      <c r="H609" s="72">
        <v>366.23716999999999</v>
      </c>
      <c r="I609" s="73">
        <f t="shared" si="9"/>
        <v>3.80759535261334E-4</v>
      </c>
      <c r="J609" s="73">
        <f>H609/'סכום נכסי הקרן'!$C$41</f>
        <v>3.0390426187912464E-6</v>
      </c>
    </row>
    <row r="610" spans="1:10">
      <c r="A610" s="69" t="s">
        <v>3654</v>
      </c>
      <c r="B610" s="54" t="s">
        <v>3657</v>
      </c>
      <c r="C610" s="70" t="s">
        <v>1952</v>
      </c>
      <c r="D610" s="70" t="s">
        <v>142</v>
      </c>
      <c r="E610" s="78">
        <v>45148</v>
      </c>
      <c r="F610" s="72">
        <v>10579418.238467</v>
      </c>
      <c r="G610" s="79">
        <v>0.56599999999999995</v>
      </c>
      <c r="H610" s="72">
        <v>59.87946383300001</v>
      </c>
      <c r="I610" s="73">
        <f t="shared" si="9"/>
        <v>6.2253858123551304E-5</v>
      </c>
      <c r="J610" s="73">
        <f>H610/'סכום נכסי הקרן'!$C$41</f>
        <v>4.9688086705905917E-7</v>
      </c>
    </row>
    <row r="611" spans="1:10">
      <c r="A611" s="69" t="s">
        <v>3658</v>
      </c>
      <c r="B611" s="54" t="s">
        <v>3528</v>
      </c>
      <c r="C611" s="70" t="s">
        <v>1952</v>
      </c>
      <c r="D611" s="70" t="s">
        <v>142</v>
      </c>
      <c r="E611" s="78">
        <v>45133</v>
      </c>
      <c r="F611" s="72">
        <v>2630554.29</v>
      </c>
      <c r="G611" s="79">
        <v>0.79815499999999995</v>
      </c>
      <c r="H611" s="72">
        <v>20.995889999999999</v>
      </c>
      <c r="I611" s="73">
        <f t="shared" si="9"/>
        <v>2.182843789121156E-5</v>
      </c>
      <c r="J611" s="73">
        <f>H611/'סכום נכסי הקרן'!$C$41</f>
        <v>1.7422427256483261E-7</v>
      </c>
    </row>
    <row r="612" spans="1:10">
      <c r="A612" s="69" t="s">
        <v>3658</v>
      </c>
      <c r="B612" s="54" t="s">
        <v>3608</v>
      </c>
      <c r="C612" s="70" t="s">
        <v>1952</v>
      </c>
      <c r="D612" s="70" t="s">
        <v>142</v>
      </c>
      <c r="E612" s="78">
        <v>45133</v>
      </c>
      <c r="F612" s="72">
        <v>2764105.51</v>
      </c>
      <c r="G612" s="79">
        <v>0.79815499999999995</v>
      </c>
      <c r="H612" s="72">
        <v>22.06184</v>
      </c>
      <c r="I612" s="73">
        <f t="shared" si="9"/>
        <v>2.2936655898170875E-5</v>
      </c>
      <c r="J612" s="73">
        <f>H612/'סכום נכסי הקרן'!$C$41</f>
        <v>1.8306954482242606E-7</v>
      </c>
    </row>
    <row r="613" spans="1:10">
      <c r="A613" s="69" t="s">
        <v>3658</v>
      </c>
      <c r="B613" s="54" t="s">
        <v>3659</v>
      </c>
      <c r="C613" s="70" t="s">
        <v>1952</v>
      </c>
      <c r="D613" s="70" t="s">
        <v>142</v>
      </c>
      <c r="E613" s="78">
        <v>45133</v>
      </c>
      <c r="F613" s="72">
        <v>1679507.74</v>
      </c>
      <c r="G613" s="79">
        <v>0.79815499999999995</v>
      </c>
      <c r="H613" s="72">
        <v>13.40507</v>
      </c>
      <c r="I613" s="73">
        <f t="shared" si="9"/>
        <v>1.3936619877620971E-5</v>
      </c>
      <c r="J613" s="73">
        <f>H613/'סכום נכסי הקרן'!$C$41</f>
        <v>1.1123551178019416E-7</v>
      </c>
    </row>
    <row r="614" spans="1:10">
      <c r="A614" s="69" t="s">
        <v>3658</v>
      </c>
      <c r="B614" s="54" t="s">
        <v>3660</v>
      </c>
      <c r="C614" s="70" t="s">
        <v>1952</v>
      </c>
      <c r="D614" s="70" t="s">
        <v>142</v>
      </c>
      <c r="E614" s="78">
        <v>45133</v>
      </c>
      <c r="F614" s="72">
        <v>1976153.32</v>
      </c>
      <c r="G614" s="79">
        <v>0.79815499999999995</v>
      </c>
      <c r="H614" s="72">
        <v>15.77276</v>
      </c>
      <c r="I614" s="73">
        <f t="shared" si="9"/>
        <v>1.6398195648433386E-5</v>
      </c>
      <c r="J614" s="73">
        <f>H614/'סכום נכסי הקרן'!$C$41</f>
        <v>1.3088264595307412E-7</v>
      </c>
    </row>
    <row r="615" spans="1:10">
      <c r="A615" s="69" t="s">
        <v>3661</v>
      </c>
      <c r="B615" s="54" t="s">
        <v>3662</v>
      </c>
      <c r="C615" s="70" t="s">
        <v>1952</v>
      </c>
      <c r="D615" s="70" t="s">
        <v>142</v>
      </c>
      <c r="E615" s="78">
        <v>45148</v>
      </c>
      <c r="F615" s="72">
        <v>131103817.58</v>
      </c>
      <c r="G615" s="79">
        <v>0.65865799999999997</v>
      </c>
      <c r="H615" s="72">
        <v>863.52571</v>
      </c>
      <c r="I615" s="73">
        <f t="shared" si="9"/>
        <v>8.9776700717137336E-4</v>
      </c>
      <c r="J615" s="73">
        <f>H615/'סכום נכסי הקרן'!$C$41</f>
        <v>7.1655518611395184E-6</v>
      </c>
    </row>
    <row r="616" spans="1:10">
      <c r="A616" s="69" t="s">
        <v>3661</v>
      </c>
      <c r="B616" s="54" t="s">
        <v>3663</v>
      </c>
      <c r="C616" s="70" t="s">
        <v>1952</v>
      </c>
      <c r="D616" s="70" t="s">
        <v>142</v>
      </c>
      <c r="E616" s="78">
        <v>45148</v>
      </c>
      <c r="F616" s="72">
        <v>936687.15</v>
      </c>
      <c r="G616" s="79">
        <v>0.65865700000000005</v>
      </c>
      <c r="H616" s="72">
        <v>6.1695600000000006</v>
      </c>
      <c r="I616" s="73">
        <f t="shared" si="9"/>
        <v>6.4142009353308299E-6</v>
      </c>
      <c r="J616" s="73">
        <f>H616/'סכום נכסי הקרן'!$C$41</f>
        <v>5.1195119761300373E-8</v>
      </c>
    </row>
    <row r="617" spans="1:10">
      <c r="A617" s="69" t="s">
        <v>3661</v>
      </c>
      <c r="B617" s="54" t="s">
        <v>3664</v>
      </c>
      <c r="C617" s="70" t="s">
        <v>1952</v>
      </c>
      <c r="D617" s="70" t="s">
        <v>142</v>
      </c>
      <c r="E617" s="78">
        <v>45148</v>
      </c>
      <c r="F617" s="72">
        <v>19147439.73</v>
      </c>
      <c r="G617" s="79">
        <v>0.65865799999999997</v>
      </c>
      <c r="H617" s="72">
        <v>126.11613</v>
      </c>
      <c r="I617" s="73">
        <f t="shared" si="9"/>
        <v>1.3111700007882319E-4</v>
      </c>
      <c r="J617" s="73">
        <f>H617/'סכום נכסי הקרן'!$C$41</f>
        <v>1.0465139133393185E-6</v>
      </c>
    </row>
    <row r="618" spans="1:10">
      <c r="A618" s="69" t="s">
        <v>3661</v>
      </c>
      <c r="B618" s="54" t="s">
        <v>3665</v>
      </c>
      <c r="C618" s="70" t="s">
        <v>1952</v>
      </c>
      <c r="D618" s="70" t="s">
        <v>142</v>
      </c>
      <c r="E618" s="78">
        <v>45148</v>
      </c>
      <c r="F618" s="72">
        <v>6472613.4500000002</v>
      </c>
      <c r="G618" s="79">
        <v>0.65865799999999997</v>
      </c>
      <c r="H618" s="72">
        <v>42.632379999999998</v>
      </c>
      <c r="I618" s="73">
        <f t="shared" si="9"/>
        <v>4.4322877429083973E-5</v>
      </c>
      <c r="J618" s="73">
        <f>H618/'סכום נכסי הקרן'!$C$41</f>
        <v>3.5376425544273278E-7</v>
      </c>
    </row>
    <row r="619" spans="1:10">
      <c r="A619" s="69" t="s">
        <v>3661</v>
      </c>
      <c r="B619" s="54" t="s">
        <v>3666</v>
      </c>
      <c r="C619" s="70" t="s">
        <v>1952</v>
      </c>
      <c r="D619" s="70" t="s">
        <v>142</v>
      </c>
      <c r="E619" s="78">
        <v>45148</v>
      </c>
      <c r="F619" s="72">
        <v>485749.6</v>
      </c>
      <c r="G619" s="79">
        <v>0.65865799999999997</v>
      </c>
      <c r="H619" s="72">
        <v>3.19943</v>
      </c>
      <c r="I619" s="73">
        <f t="shared" si="9"/>
        <v>3.3262966724572763E-6</v>
      </c>
      <c r="J619" s="73">
        <f>H619/'סכום נכסי הקרן'!$C$41</f>
        <v>2.6548927641176556E-8</v>
      </c>
    </row>
    <row r="620" spans="1:10">
      <c r="A620" s="69" t="s">
        <v>3667</v>
      </c>
      <c r="B620" s="54" t="s">
        <v>3668</v>
      </c>
      <c r="C620" s="70" t="s">
        <v>1952</v>
      </c>
      <c r="D620" s="70" t="s">
        <v>142</v>
      </c>
      <c r="E620" s="78">
        <v>45133</v>
      </c>
      <c r="F620" s="72">
        <v>3240216.72</v>
      </c>
      <c r="G620" s="79">
        <v>0.87810600000000005</v>
      </c>
      <c r="H620" s="72">
        <v>28.452540000000003</v>
      </c>
      <c r="I620" s="73">
        <f t="shared" si="9"/>
        <v>2.9580765675435176E-5</v>
      </c>
      <c r="J620" s="73">
        <f>H620/'סכום נכסי הקרן'!$C$41</f>
        <v>2.3609968827812505E-7</v>
      </c>
    </row>
    <row r="621" spans="1:10">
      <c r="A621" s="69" t="s">
        <v>3667</v>
      </c>
      <c r="B621" s="54" t="s">
        <v>3669</v>
      </c>
      <c r="C621" s="70" t="s">
        <v>1952</v>
      </c>
      <c r="D621" s="70" t="s">
        <v>142</v>
      </c>
      <c r="E621" s="78">
        <v>45133</v>
      </c>
      <c r="F621" s="72">
        <v>42527844.450000003</v>
      </c>
      <c r="G621" s="79">
        <v>0.87810600000000005</v>
      </c>
      <c r="H621" s="72">
        <v>373.43953000000005</v>
      </c>
      <c r="I621" s="73">
        <f t="shared" si="9"/>
        <v>3.8824748971004501E-4</v>
      </c>
      <c r="J621" s="73">
        <f>H621/'סכום נכסי הקרן'!$C$41</f>
        <v>3.0988079315143582E-6</v>
      </c>
    </row>
    <row r="622" spans="1:10">
      <c r="A622" s="69" t="s">
        <v>3667</v>
      </c>
      <c r="B622" s="54" t="s">
        <v>3670</v>
      </c>
      <c r="C622" s="70" t="s">
        <v>1952</v>
      </c>
      <c r="D622" s="70" t="s">
        <v>142</v>
      </c>
      <c r="E622" s="78">
        <v>45133</v>
      </c>
      <c r="F622" s="72">
        <v>3037703.18</v>
      </c>
      <c r="G622" s="79">
        <v>0.87810600000000005</v>
      </c>
      <c r="H622" s="72">
        <v>26.674250000000001</v>
      </c>
      <c r="I622" s="73">
        <f t="shared" si="9"/>
        <v>2.7731961322889862E-5</v>
      </c>
      <c r="J622" s="73">
        <f>H622/'סכום נכסי הקרן'!$C$41</f>
        <v>2.213434058981299E-7</v>
      </c>
    </row>
    <row r="623" spans="1:10">
      <c r="A623" s="69" t="s">
        <v>3667</v>
      </c>
      <c r="B623" s="54" t="s">
        <v>3671</v>
      </c>
      <c r="C623" s="70" t="s">
        <v>1952</v>
      </c>
      <c r="D623" s="70" t="s">
        <v>142</v>
      </c>
      <c r="E623" s="78">
        <v>45133</v>
      </c>
      <c r="F623" s="72">
        <v>8100541.7999999998</v>
      </c>
      <c r="G623" s="79">
        <v>0.87810600000000005</v>
      </c>
      <c r="H623" s="72">
        <v>71.131339999999994</v>
      </c>
      <c r="I623" s="73">
        <f t="shared" si="9"/>
        <v>7.3951903792058944E-5</v>
      </c>
      <c r="J623" s="73">
        <f>H623/'סכום נכסי הקרן'!$C$41</f>
        <v>5.9024913771513279E-7</v>
      </c>
    </row>
    <row r="624" spans="1:10">
      <c r="A624" s="69" t="s">
        <v>3667</v>
      </c>
      <c r="B624" s="54" t="s">
        <v>3672</v>
      </c>
      <c r="C624" s="70" t="s">
        <v>1952</v>
      </c>
      <c r="D624" s="70" t="s">
        <v>142</v>
      </c>
      <c r="E624" s="78">
        <v>45133</v>
      </c>
      <c r="F624" s="72">
        <v>2025135.45</v>
      </c>
      <c r="G624" s="79">
        <v>0.87810600000000005</v>
      </c>
      <c r="H624" s="72">
        <v>17.782830000000001</v>
      </c>
      <c r="I624" s="73">
        <f t="shared" si="9"/>
        <v>1.8487970749750245E-5</v>
      </c>
      <c r="J624" s="73">
        <f>H624/'סכום נכסי הקרן'!$C$41</f>
        <v>1.4756224293869336E-7</v>
      </c>
    </row>
    <row r="625" spans="1:10">
      <c r="A625" s="69" t="s">
        <v>3667</v>
      </c>
      <c r="B625" s="54" t="s">
        <v>3673</v>
      </c>
      <c r="C625" s="70" t="s">
        <v>1952</v>
      </c>
      <c r="D625" s="70" t="s">
        <v>142</v>
      </c>
      <c r="E625" s="78">
        <v>45133</v>
      </c>
      <c r="F625" s="72">
        <v>11340758.52</v>
      </c>
      <c r="G625" s="79">
        <v>0.87810600000000005</v>
      </c>
      <c r="H625" s="72">
        <v>99.58386999999999</v>
      </c>
      <c r="I625" s="73">
        <f t="shared" si="9"/>
        <v>1.0353265907096513E-4</v>
      </c>
      <c r="J625" s="73">
        <f>H625/'סכום נכסי הקרן'!$C$41</f>
        <v>8.2634874301307811E-7</v>
      </c>
    </row>
    <row r="626" spans="1:10">
      <c r="A626" s="69" t="s">
        <v>3674</v>
      </c>
      <c r="B626" s="54" t="s">
        <v>3675</v>
      </c>
      <c r="C626" s="70" t="s">
        <v>1952</v>
      </c>
      <c r="D626" s="70" t="s">
        <v>142</v>
      </c>
      <c r="E626" s="78">
        <v>45133</v>
      </c>
      <c r="F626" s="72">
        <v>133670908.8</v>
      </c>
      <c r="G626" s="79">
        <v>0.88698100000000002</v>
      </c>
      <c r="H626" s="72">
        <v>1185.6361899999999</v>
      </c>
      <c r="I626" s="73">
        <f t="shared" si="9"/>
        <v>1.2326501012811415E-3</v>
      </c>
      <c r="J626" s="73">
        <f>H626/'סכום נכסי הקרן'!$C$41</f>
        <v>9.8384304132518159E-6</v>
      </c>
    </row>
    <row r="627" spans="1:10">
      <c r="A627" s="69" t="s">
        <v>3676</v>
      </c>
      <c r="B627" s="54" t="s">
        <v>3677</v>
      </c>
      <c r="C627" s="70" t="s">
        <v>1952</v>
      </c>
      <c r="D627" s="70" t="s">
        <v>142</v>
      </c>
      <c r="E627" s="78">
        <v>45133</v>
      </c>
      <c r="F627" s="72">
        <v>48642513.80667799</v>
      </c>
      <c r="G627" s="79">
        <v>0.80726500000000001</v>
      </c>
      <c r="H627" s="72">
        <v>392.67375879899998</v>
      </c>
      <c r="I627" s="73">
        <f t="shared" si="9"/>
        <v>4.0824441142778707E-4</v>
      </c>
      <c r="J627" s="73">
        <f>H627/'סכום נכסי הקרן'!$C$41</f>
        <v>3.2584139077721554E-6</v>
      </c>
    </row>
    <row r="628" spans="1:10">
      <c r="A628" s="69" t="s">
        <v>3678</v>
      </c>
      <c r="B628" s="54" t="s">
        <v>3679</v>
      </c>
      <c r="C628" s="70" t="s">
        <v>1952</v>
      </c>
      <c r="D628" s="70" t="s">
        <v>142</v>
      </c>
      <c r="E628" s="78">
        <v>45133</v>
      </c>
      <c r="F628" s="72">
        <v>206977317.31838503</v>
      </c>
      <c r="G628" s="79">
        <v>0.85164200000000001</v>
      </c>
      <c r="H628" s="72">
        <v>1762.7059510949998</v>
      </c>
      <c r="I628" s="73">
        <f t="shared" si="9"/>
        <v>1.8326023509337402E-3</v>
      </c>
      <c r="J628" s="73">
        <f>H628/'סכום נכסי הקרן'!$C$41</f>
        <v>1.4626965662099952E-5</v>
      </c>
    </row>
    <row r="629" spans="1:10">
      <c r="A629" s="69" t="s">
        <v>3680</v>
      </c>
      <c r="B629" s="54" t="s">
        <v>3681</v>
      </c>
      <c r="C629" s="70" t="s">
        <v>1952</v>
      </c>
      <c r="D629" s="70" t="s">
        <v>142</v>
      </c>
      <c r="E629" s="78">
        <v>45133</v>
      </c>
      <c r="F629" s="72">
        <v>31811977.892517004</v>
      </c>
      <c r="G629" s="79">
        <v>0.85164200000000001</v>
      </c>
      <c r="H629" s="72">
        <v>270.92419420900001</v>
      </c>
      <c r="I629" s="73">
        <f t="shared" si="9"/>
        <v>2.8166712373315424E-4</v>
      </c>
      <c r="J629" s="73">
        <f>H629/'סכום נכסי הקרן'!$C$41</f>
        <v>2.2481338326823232E-6</v>
      </c>
    </row>
    <row r="630" spans="1:10">
      <c r="A630" s="69" t="s">
        <v>3682</v>
      </c>
      <c r="B630" s="54" t="s">
        <v>3683</v>
      </c>
      <c r="C630" s="70" t="s">
        <v>1952</v>
      </c>
      <c r="D630" s="70" t="s">
        <v>142</v>
      </c>
      <c r="E630" s="78">
        <v>45133</v>
      </c>
      <c r="F630" s="72">
        <v>107825965.88</v>
      </c>
      <c r="G630" s="79">
        <v>0.85341599999999995</v>
      </c>
      <c r="H630" s="72">
        <v>920.20443999999998</v>
      </c>
      <c r="I630" s="73">
        <f t="shared" si="9"/>
        <v>9.5669321308870998E-4</v>
      </c>
      <c r="J630" s="73">
        <f>H630/'סכום נכסי הקרן'!$C$41</f>
        <v>7.635872981327735E-6</v>
      </c>
    </row>
    <row r="631" spans="1:10">
      <c r="A631" s="69" t="s">
        <v>3682</v>
      </c>
      <c r="B631" s="54" t="s">
        <v>3684</v>
      </c>
      <c r="C631" s="70" t="s">
        <v>1952</v>
      </c>
      <c r="D631" s="70" t="s">
        <v>142</v>
      </c>
      <c r="E631" s="78">
        <v>45133</v>
      </c>
      <c r="F631" s="72">
        <v>42416729.577943996</v>
      </c>
      <c r="G631" s="79">
        <v>0.85341599999999995</v>
      </c>
      <c r="H631" s="72">
        <v>361.99131353499996</v>
      </c>
      <c r="I631" s="73">
        <f t="shared" si="9"/>
        <v>3.763453182816655E-4</v>
      </c>
      <c r="J631" s="73">
        <f>H631/'סכום נכסי הקרן'!$C$41</f>
        <v>3.0038104255367893E-6</v>
      </c>
    </row>
    <row r="632" spans="1:10">
      <c r="A632" s="69" t="s">
        <v>3685</v>
      </c>
      <c r="B632" s="54" t="s">
        <v>3686</v>
      </c>
      <c r="C632" s="70" t="s">
        <v>1952</v>
      </c>
      <c r="D632" s="70" t="s">
        <v>142</v>
      </c>
      <c r="E632" s="78">
        <v>45127</v>
      </c>
      <c r="F632" s="72">
        <v>14354940.6</v>
      </c>
      <c r="G632" s="79">
        <v>2.1140620000000001</v>
      </c>
      <c r="H632" s="72">
        <v>303.47228999999999</v>
      </c>
      <c r="I632" s="73">
        <f t="shared" si="9"/>
        <v>3.15505845856915E-4</v>
      </c>
      <c r="J632" s="73">
        <f>H632/'סכום נכסי הקרן'!$C$41</f>
        <v>2.5182185165208013E-6</v>
      </c>
    </row>
    <row r="633" spans="1:10">
      <c r="A633" s="69" t="s">
        <v>3685</v>
      </c>
      <c r="B633" s="54" t="s">
        <v>3687</v>
      </c>
      <c r="C633" s="70" t="s">
        <v>1952</v>
      </c>
      <c r="D633" s="70" t="s">
        <v>142</v>
      </c>
      <c r="E633" s="78">
        <v>45127</v>
      </c>
      <c r="F633" s="72">
        <v>1661071.7</v>
      </c>
      <c r="G633" s="79">
        <v>2.1140620000000001</v>
      </c>
      <c r="H633" s="72">
        <v>35.116080000000004</v>
      </c>
      <c r="I633" s="73">
        <f t="shared" si="9"/>
        <v>3.6508534349475851E-5</v>
      </c>
      <c r="J633" s="73">
        <f>H633/'סכום נכסי הקרן'!$C$41</f>
        <v>2.913938629573916E-7</v>
      </c>
    </row>
    <row r="634" spans="1:10">
      <c r="A634" s="69" t="s">
        <v>3685</v>
      </c>
      <c r="B634" s="54" t="s">
        <v>3688</v>
      </c>
      <c r="C634" s="70" t="s">
        <v>1952</v>
      </c>
      <c r="D634" s="70" t="s">
        <v>142</v>
      </c>
      <c r="E634" s="78">
        <v>45127</v>
      </c>
      <c r="F634" s="72">
        <v>2255776.38</v>
      </c>
      <c r="G634" s="79">
        <v>2.1140620000000001</v>
      </c>
      <c r="H634" s="72">
        <v>47.688499999999998</v>
      </c>
      <c r="I634" s="73">
        <f t="shared" si="9"/>
        <v>4.9579487241314489E-5</v>
      </c>
      <c r="J634" s="73">
        <f>H634/'סכום נכסי הקרן'!$C$41</f>
        <v>3.957200300729343E-7</v>
      </c>
    </row>
    <row r="635" spans="1:10">
      <c r="A635" s="69" t="s">
        <v>3685</v>
      </c>
      <c r="B635" s="54" t="s">
        <v>3689</v>
      </c>
      <c r="C635" s="70" t="s">
        <v>1952</v>
      </c>
      <c r="D635" s="70" t="s">
        <v>142</v>
      </c>
      <c r="E635" s="78">
        <v>45127</v>
      </c>
      <c r="F635" s="72">
        <v>66045993.302809991</v>
      </c>
      <c r="G635" s="79">
        <v>2.1140620000000001</v>
      </c>
      <c r="H635" s="72">
        <v>1396.253008403</v>
      </c>
      <c r="I635" s="73">
        <f t="shared" si="9"/>
        <v>1.4516184869677912E-3</v>
      </c>
      <c r="J635" s="73">
        <f>H635/'סכום נכסי הקרן'!$C$41</f>
        <v>1.1586132557632555E-5</v>
      </c>
    </row>
    <row r="636" spans="1:10">
      <c r="A636" s="69" t="s">
        <v>3685</v>
      </c>
      <c r="B636" s="54" t="s">
        <v>3690</v>
      </c>
      <c r="C636" s="70" t="s">
        <v>1952</v>
      </c>
      <c r="D636" s="70" t="s">
        <v>142</v>
      </c>
      <c r="E636" s="78">
        <v>45127</v>
      </c>
      <c r="F636" s="72">
        <v>61371233.571012996</v>
      </c>
      <c r="G636" s="79">
        <v>2.1140620000000001</v>
      </c>
      <c r="H636" s="72">
        <v>1297.425705374</v>
      </c>
      <c r="I636" s="73">
        <f t="shared" si="9"/>
        <v>1.348872394940996E-3</v>
      </c>
      <c r="J636" s="73">
        <f>H636/'סכום נכסי הקרן'!$C$41</f>
        <v>1.0766061820942098E-5</v>
      </c>
    </row>
    <row r="637" spans="1:10">
      <c r="A637" s="69" t="s">
        <v>3685</v>
      </c>
      <c r="B637" s="54" t="s">
        <v>3691</v>
      </c>
      <c r="C637" s="70" t="s">
        <v>1952</v>
      </c>
      <c r="D637" s="70" t="s">
        <v>142</v>
      </c>
      <c r="E637" s="78">
        <v>45127</v>
      </c>
      <c r="F637" s="72">
        <v>1460102.53</v>
      </c>
      <c r="G637" s="79">
        <v>2.1140620000000001</v>
      </c>
      <c r="H637" s="72">
        <v>30.867470000000001</v>
      </c>
      <c r="I637" s="73">
        <f t="shared" si="9"/>
        <v>3.2091454649164008E-5</v>
      </c>
      <c r="J637" s="73">
        <f>H637/'סכום נכסי הקרן'!$C$41</f>
        <v>2.5613882082001733E-7</v>
      </c>
    </row>
    <row r="638" spans="1:10">
      <c r="A638" s="69" t="s">
        <v>3685</v>
      </c>
      <c r="B638" s="54" t="s">
        <v>3692</v>
      </c>
      <c r="C638" s="70" t="s">
        <v>1952</v>
      </c>
      <c r="D638" s="70" t="s">
        <v>142</v>
      </c>
      <c r="E638" s="78">
        <v>45127</v>
      </c>
      <c r="F638" s="72">
        <v>2522368.13</v>
      </c>
      <c r="G638" s="79">
        <v>2.1140620000000001</v>
      </c>
      <c r="H638" s="72">
        <v>53.324419999999996</v>
      </c>
      <c r="I638" s="73">
        <f t="shared" si="9"/>
        <v>5.5438887803988278E-5</v>
      </c>
      <c r="J638" s="73">
        <f>H638/'סכום נכסי הקרן'!$C$41</f>
        <v>4.4248699552348631E-7</v>
      </c>
    </row>
    <row r="639" spans="1:10">
      <c r="A639" s="69" t="s">
        <v>3685</v>
      </c>
      <c r="B639" s="54" t="s">
        <v>3693</v>
      </c>
      <c r="C639" s="70" t="s">
        <v>1952</v>
      </c>
      <c r="D639" s="70" t="s">
        <v>142</v>
      </c>
      <c r="E639" s="78">
        <v>45127</v>
      </c>
      <c r="F639" s="72">
        <v>4942200.9800000004</v>
      </c>
      <c r="G639" s="79">
        <v>2.1140620000000001</v>
      </c>
      <c r="H639" s="72">
        <v>104.48116999999999</v>
      </c>
      <c r="I639" s="73">
        <f t="shared" si="9"/>
        <v>1.086241512098852E-4</v>
      </c>
      <c r="J639" s="73">
        <f>H639/'סכום נכסי הקרן'!$C$41</f>
        <v>8.6698662642891588E-7</v>
      </c>
    </row>
    <row r="640" spans="1:10">
      <c r="A640" s="69" t="s">
        <v>3694</v>
      </c>
      <c r="B640" s="54" t="s">
        <v>3695</v>
      </c>
      <c r="C640" s="70" t="s">
        <v>1952</v>
      </c>
      <c r="D640" s="70" t="s">
        <v>142</v>
      </c>
      <c r="E640" s="78">
        <v>45127</v>
      </c>
      <c r="F640" s="72">
        <v>14985087.447850006</v>
      </c>
      <c r="G640" s="79">
        <v>2.1140620000000001</v>
      </c>
      <c r="H640" s="72">
        <v>316.79398463099994</v>
      </c>
      <c r="I640" s="73">
        <f t="shared" si="9"/>
        <v>3.2935578429050698E-4</v>
      </c>
      <c r="J640" s="73">
        <f>H640/'סכום נכסי הקרן'!$C$41</f>
        <v>2.6287621779905843E-6</v>
      </c>
    </row>
    <row r="641" spans="1:10">
      <c r="A641" s="69" t="s">
        <v>3696</v>
      </c>
      <c r="B641" s="54" t="s">
        <v>3697</v>
      </c>
      <c r="C641" s="70" t="s">
        <v>1952</v>
      </c>
      <c r="D641" s="70" t="s">
        <v>142</v>
      </c>
      <c r="E641" s="78">
        <v>45127</v>
      </c>
      <c r="F641" s="72">
        <v>114931782.092557</v>
      </c>
      <c r="G641" s="79">
        <v>2.1486749999999999</v>
      </c>
      <c r="H641" s="72">
        <v>2469.5102059079995</v>
      </c>
      <c r="I641" s="73">
        <f t="shared" si="9"/>
        <v>2.5674334429917397E-3</v>
      </c>
      <c r="J641" s="73">
        <f>H641/'סכום נכסי הקרן'!$C$41</f>
        <v>2.0492040071449756E-5</v>
      </c>
    </row>
    <row r="642" spans="1:10">
      <c r="A642" s="69" t="s">
        <v>3696</v>
      </c>
      <c r="B642" s="54" t="s">
        <v>3698</v>
      </c>
      <c r="C642" s="70" t="s">
        <v>1952</v>
      </c>
      <c r="D642" s="70" t="s">
        <v>142</v>
      </c>
      <c r="E642" s="78">
        <v>45127</v>
      </c>
      <c r="F642" s="72">
        <v>10257156</v>
      </c>
      <c r="G642" s="79">
        <v>2.1486749999999999</v>
      </c>
      <c r="H642" s="72">
        <v>220.39292</v>
      </c>
      <c r="I642" s="73">
        <f t="shared" si="9"/>
        <v>2.2913213804619657E-4</v>
      </c>
      <c r="J642" s="73">
        <f>H642/'סכום נכסי הקרן'!$C$41</f>
        <v>1.8288244111318622E-6</v>
      </c>
    </row>
    <row r="643" spans="1:10">
      <c r="A643" s="69" t="s">
        <v>3699</v>
      </c>
      <c r="B643" s="54" t="s">
        <v>3700</v>
      </c>
      <c r="C643" s="70" t="s">
        <v>1952</v>
      </c>
      <c r="D643" s="70" t="s">
        <v>143</v>
      </c>
      <c r="E643" s="78">
        <v>45197</v>
      </c>
      <c r="F643" s="72">
        <v>264671.62</v>
      </c>
      <c r="G643" s="79">
        <v>-4.7613339999999997</v>
      </c>
      <c r="H643" s="72">
        <v>-12.601899999999999</v>
      </c>
      <c r="I643" s="73">
        <f t="shared" si="9"/>
        <v>-1.310160185928098E-5</v>
      </c>
      <c r="J643" s="73">
        <f>H643/'סכום נכסי הקרן'!$C$41</f>
        <v>-1.0457079268536671E-7</v>
      </c>
    </row>
    <row r="644" spans="1:10">
      <c r="A644" s="69" t="s">
        <v>3699</v>
      </c>
      <c r="B644" s="54" t="s">
        <v>3701</v>
      </c>
      <c r="C644" s="70" t="s">
        <v>1952</v>
      </c>
      <c r="D644" s="70" t="s">
        <v>143</v>
      </c>
      <c r="E644" s="78">
        <v>45197</v>
      </c>
      <c r="F644" s="72">
        <v>352.91</v>
      </c>
      <c r="G644" s="79">
        <v>-4.760421</v>
      </c>
      <c r="H644" s="72">
        <v>-1.6800000000000002E-2</v>
      </c>
      <c r="I644" s="73">
        <f t="shared" si="9"/>
        <v>-1.7466168691698913E-8</v>
      </c>
      <c r="J644" s="73">
        <f>H644/'סכום נכסי הקרן'!$C$41</f>
        <v>-1.3940670193495911E-10</v>
      </c>
    </row>
    <row r="645" spans="1:10">
      <c r="A645" s="69" t="s">
        <v>3699</v>
      </c>
      <c r="B645" s="54" t="s">
        <v>3702</v>
      </c>
      <c r="C645" s="70" t="s">
        <v>1952</v>
      </c>
      <c r="D645" s="70" t="s">
        <v>143</v>
      </c>
      <c r="E645" s="78">
        <v>45197</v>
      </c>
      <c r="F645" s="72">
        <v>132335.81</v>
      </c>
      <c r="G645" s="79">
        <v>-4.7613339999999997</v>
      </c>
      <c r="H645" s="72">
        <v>-6.3009499999999994</v>
      </c>
      <c r="I645" s="73">
        <f t="shared" si="9"/>
        <v>-6.5508009296404902E-6</v>
      </c>
      <c r="J645" s="73">
        <f>H645/'סכום נכסי הקרן'!$C$41</f>
        <v>-5.2285396342683354E-8</v>
      </c>
    </row>
    <row r="646" spans="1:10">
      <c r="A646" s="69" t="s">
        <v>3699</v>
      </c>
      <c r="B646" s="54" t="s">
        <v>3703</v>
      </c>
      <c r="C646" s="70" t="s">
        <v>1952</v>
      </c>
      <c r="D646" s="70" t="s">
        <v>143</v>
      </c>
      <c r="E646" s="78">
        <v>45197</v>
      </c>
      <c r="F646" s="72">
        <v>264671.62</v>
      </c>
      <c r="G646" s="79">
        <v>-4.7613339999999997</v>
      </c>
      <c r="H646" s="72">
        <v>-12.601899999999999</v>
      </c>
      <c r="I646" s="73">
        <f t="shared" si="9"/>
        <v>-1.310160185928098E-5</v>
      </c>
      <c r="J646" s="73">
        <f>H646/'סכום נכסי הקרן'!$C$41</f>
        <v>-1.0457079268536671E-7</v>
      </c>
    </row>
    <row r="647" spans="1:10">
      <c r="A647" s="69" t="s">
        <v>3699</v>
      </c>
      <c r="B647" s="54" t="s">
        <v>3671</v>
      </c>
      <c r="C647" s="70" t="s">
        <v>1952</v>
      </c>
      <c r="D647" s="70" t="s">
        <v>143</v>
      </c>
      <c r="E647" s="78">
        <v>45197</v>
      </c>
      <c r="F647" s="72">
        <v>16321.43</v>
      </c>
      <c r="G647" s="79">
        <v>-4.7613479999999999</v>
      </c>
      <c r="H647" s="72">
        <v>-0.77712000000000003</v>
      </c>
      <c r="I647" s="73">
        <f t="shared" si="9"/>
        <v>-8.0793506033887241E-7</v>
      </c>
      <c r="J647" s="73">
        <f>H647/'סכום נכסי הקרן'!$C$41</f>
        <v>-6.448555726648536E-9</v>
      </c>
    </row>
    <row r="648" spans="1:10">
      <c r="A648" s="69" t="s">
        <v>3699</v>
      </c>
      <c r="B648" s="54" t="s">
        <v>3704</v>
      </c>
      <c r="C648" s="70" t="s">
        <v>1952</v>
      </c>
      <c r="D648" s="70" t="s">
        <v>143</v>
      </c>
      <c r="E648" s="78">
        <v>45197</v>
      </c>
      <c r="F648" s="72">
        <v>1499805.85</v>
      </c>
      <c r="G648" s="79">
        <v>-4.761336</v>
      </c>
      <c r="H648" s="72">
        <v>-71.410789999999992</v>
      </c>
      <c r="I648" s="73">
        <f t="shared" si="9"/>
        <v>-7.4242434794493186E-5</v>
      </c>
      <c r="J648" s="73">
        <f>H648/'סכום נכסי הקרן'!$C$41</f>
        <v>-5.9256801883749734E-7</v>
      </c>
    </row>
    <row r="649" spans="1:10">
      <c r="A649" s="69" t="s">
        <v>3699</v>
      </c>
      <c r="B649" s="54" t="s">
        <v>3705</v>
      </c>
      <c r="C649" s="70" t="s">
        <v>1952</v>
      </c>
      <c r="D649" s="70" t="s">
        <v>143</v>
      </c>
      <c r="E649" s="78">
        <v>45197</v>
      </c>
      <c r="F649" s="72">
        <v>79401.490000000005</v>
      </c>
      <c r="G649" s="79">
        <v>-4.7613339999999997</v>
      </c>
      <c r="H649" s="72">
        <v>-3.78057</v>
      </c>
      <c r="I649" s="73">
        <f t="shared" si="9"/>
        <v>-3.9304805577842945E-6</v>
      </c>
      <c r="J649" s="73">
        <f>H649/'סכום נכסי הקרן'!$C$41</f>
        <v>-3.1371237805610015E-8</v>
      </c>
    </row>
    <row r="650" spans="1:10">
      <c r="A650" s="69" t="s">
        <v>3706</v>
      </c>
      <c r="B650" s="54" t="s">
        <v>3707</v>
      </c>
      <c r="C650" s="70" t="s">
        <v>1952</v>
      </c>
      <c r="D650" s="70" t="s">
        <v>143</v>
      </c>
      <c r="E650" s="78">
        <v>45197</v>
      </c>
      <c r="F650" s="72">
        <v>485362.96</v>
      </c>
      <c r="G650" s="79">
        <v>-4.7634869999999996</v>
      </c>
      <c r="H650" s="72">
        <v>-23.120200000000001</v>
      </c>
      <c r="I650" s="73">
        <f t="shared" ref="I650:I713" si="10">IFERROR(H650/$H$9,0)</f>
        <v>-2.4036982939631973E-5</v>
      </c>
      <c r="J650" s="73">
        <f>H650/'סכום נכסי הקרן'!$C$41</f>
        <v>-1.9185183512360958E-7</v>
      </c>
    </row>
    <row r="651" spans="1:10">
      <c r="A651" s="69" t="s">
        <v>3706</v>
      </c>
      <c r="B651" s="54" t="s">
        <v>3708</v>
      </c>
      <c r="C651" s="70" t="s">
        <v>1952</v>
      </c>
      <c r="D651" s="70" t="s">
        <v>143</v>
      </c>
      <c r="E651" s="78">
        <v>45197</v>
      </c>
      <c r="F651" s="72">
        <v>10589737.390000001</v>
      </c>
      <c r="G651" s="79">
        <v>-4.7634869999999996</v>
      </c>
      <c r="H651" s="72">
        <v>-504.44074000000001</v>
      </c>
      <c r="I651" s="73">
        <f t="shared" si="10"/>
        <v>-5.2444327736937083E-4</v>
      </c>
      <c r="J651" s="73">
        <f>H651/'סכום נכסי הקרן'!$C$41</f>
        <v>-4.1858583264898923E-6</v>
      </c>
    </row>
    <row r="652" spans="1:10">
      <c r="A652" s="69" t="s">
        <v>3706</v>
      </c>
      <c r="B652" s="54" t="s">
        <v>3709</v>
      </c>
      <c r="C652" s="70" t="s">
        <v>1952</v>
      </c>
      <c r="D652" s="70" t="s">
        <v>143</v>
      </c>
      <c r="E652" s="78">
        <v>45197</v>
      </c>
      <c r="F652" s="72">
        <v>4412390.58</v>
      </c>
      <c r="G652" s="79">
        <v>-4.7634869999999996</v>
      </c>
      <c r="H652" s="72">
        <v>-210.18364000000003</v>
      </c>
      <c r="I652" s="73">
        <f t="shared" si="10"/>
        <v>-2.1851803050448304E-4</v>
      </c>
      <c r="J652" s="73">
        <f>H652/'סכום נכסי הקרן'!$C$41</f>
        <v>-1.7441076222074253E-6</v>
      </c>
    </row>
    <row r="653" spans="1:10">
      <c r="A653" s="69" t="s">
        <v>3706</v>
      </c>
      <c r="B653" s="54" t="s">
        <v>3710</v>
      </c>
      <c r="C653" s="70" t="s">
        <v>1952</v>
      </c>
      <c r="D653" s="70" t="s">
        <v>143</v>
      </c>
      <c r="E653" s="78">
        <v>45197</v>
      </c>
      <c r="F653" s="72">
        <v>2206195.29</v>
      </c>
      <c r="G653" s="79">
        <v>-4.7634869999999996</v>
      </c>
      <c r="H653" s="72">
        <v>-105.09182000000001</v>
      </c>
      <c r="I653" s="73">
        <f t="shared" si="10"/>
        <v>-1.0925901525224152E-4</v>
      </c>
      <c r="J653" s="73">
        <f>H653/'סכום נכסי הקרן'!$C$41</f>
        <v>-8.7205381110371266E-7</v>
      </c>
    </row>
    <row r="654" spans="1:10">
      <c r="A654" s="69" t="s">
        <v>3706</v>
      </c>
      <c r="B654" s="54" t="s">
        <v>3711</v>
      </c>
      <c r="C654" s="70" t="s">
        <v>1952</v>
      </c>
      <c r="D654" s="70" t="s">
        <v>143</v>
      </c>
      <c r="E654" s="78">
        <v>45197</v>
      </c>
      <c r="F654" s="72">
        <v>5074249.17</v>
      </c>
      <c r="G654" s="79">
        <v>-4.7634869999999996</v>
      </c>
      <c r="H654" s="72">
        <v>-241.71119000000002</v>
      </c>
      <c r="I654" s="73">
        <f t="shared" si="10"/>
        <v>-2.5129573923876705E-4</v>
      </c>
      <c r="J654" s="73">
        <f>H654/'סכום נכסי הקרן'!$C$41</f>
        <v>-2.0057237987306111E-6</v>
      </c>
    </row>
    <row r="655" spans="1:10">
      <c r="A655" s="69" t="s">
        <v>3712</v>
      </c>
      <c r="B655" s="54" t="s">
        <v>2941</v>
      </c>
      <c r="C655" s="70" t="s">
        <v>1952</v>
      </c>
      <c r="D655" s="70" t="s">
        <v>143</v>
      </c>
      <c r="E655" s="78">
        <v>45195</v>
      </c>
      <c r="F655" s="72">
        <v>26563097.225008994</v>
      </c>
      <c r="G655" s="79">
        <v>-4.4603770000000003</v>
      </c>
      <c r="H655" s="72">
        <v>-1184.8142882679999</v>
      </c>
      <c r="I655" s="73">
        <f t="shared" si="10"/>
        <v>-1.2317956087633374E-3</v>
      </c>
      <c r="J655" s="73">
        <f>H655/'סכום נכסי הקרן'!$C$41</f>
        <v>-9.8316102579082E-6</v>
      </c>
    </row>
    <row r="656" spans="1:10">
      <c r="A656" s="69" t="s">
        <v>3713</v>
      </c>
      <c r="B656" s="54" t="s">
        <v>3714</v>
      </c>
      <c r="C656" s="70" t="s">
        <v>1952</v>
      </c>
      <c r="D656" s="70" t="s">
        <v>143</v>
      </c>
      <c r="E656" s="78">
        <v>45153</v>
      </c>
      <c r="F656" s="72">
        <v>94346784.379999995</v>
      </c>
      <c r="G656" s="79">
        <v>-0.432533</v>
      </c>
      <c r="H656" s="72">
        <v>-408.08092999999997</v>
      </c>
      <c r="I656" s="73">
        <f t="shared" si="10"/>
        <v>-4.2426252162174846E-4</v>
      </c>
      <c r="J656" s="73">
        <f>H656/'סכום נכסי הקרן'!$C$41</f>
        <v>-3.3862628913006487E-6</v>
      </c>
    </row>
    <row r="657" spans="1:10">
      <c r="A657" s="69" t="s">
        <v>3713</v>
      </c>
      <c r="B657" s="54" t="s">
        <v>3715</v>
      </c>
      <c r="C657" s="70" t="s">
        <v>1952</v>
      </c>
      <c r="D657" s="70" t="s">
        <v>143</v>
      </c>
      <c r="E657" s="78">
        <v>45153</v>
      </c>
      <c r="F657" s="72">
        <v>110504417.79021803</v>
      </c>
      <c r="G657" s="79">
        <v>-0.432533</v>
      </c>
      <c r="H657" s="72">
        <v>-477.9680185740001</v>
      </c>
      <c r="I657" s="73">
        <f t="shared" si="10"/>
        <v>-4.9692083581253353E-4</v>
      </c>
      <c r="J657" s="73">
        <f>H657/'סכום נכסי הקרן'!$C$41</f>
        <v>-3.9661872083207515E-6</v>
      </c>
    </row>
    <row r="658" spans="1:10">
      <c r="A658" s="69" t="s">
        <v>3716</v>
      </c>
      <c r="B658" s="54" t="s">
        <v>3717</v>
      </c>
      <c r="C658" s="70" t="s">
        <v>1952</v>
      </c>
      <c r="D658" s="70" t="s">
        <v>143</v>
      </c>
      <c r="E658" s="78">
        <v>45153</v>
      </c>
      <c r="F658" s="72">
        <v>36837853.979459003</v>
      </c>
      <c r="G658" s="79">
        <v>-0.42422300000000002</v>
      </c>
      <c r="H658" s="72">
        <v>-156.27462481000001</v>
      </c>
      <c r="I658" s="73">
        <f t="shared" si="10"/>
        <v>-1.6247136661687E-4</v>
      </c>
      <c r="J658" s="73">
        <f>H658/'סכום נכסי הקרן'!$C$41</f>
        <v>-1.2967696452907876E-6</v>
      </c>
    </row>
    <row r="659" spans="1:10">
      <c r="A659" s="69" t="s">
        <v>3716</v>
      </c>
      <c r="B659" s="54" t="s">
        <v>3718</v>
      </c>
      <c r="C659" s="70" t="s">
        <v>1952</v>
      </c>
      <c r="D659" s="70" t="s">
        <v>143</v>
      </c>
      <c r="E659" s="78">
        <v>45153</v>
      </c>
      <c r="F659" s="72">
        <v>1182884.3899999999</v>
      </c>
      <c r="G659" s="79">
        <v>-0.42422300000000002</v>
      </c>
      <c r="H659" s="72">
        <v>-5.0180699999999998</v>
      </c>
      <c r="I659" s="73">
        <f t="shared" si="10"/>
        <v>-5.217051019449616E-6</v>
      </c>
      <c r="J659" s="73">
        <f>H659/'סכום נכסי הקרן'!$C$41</f>
        <v>-4.1640035046354767E-8</v>
      </c>
    </row>
    <row r="660" spans="1:10">
      <c r="A660" s="69" t="s">
        <v>3716</v>
      </c>
      <c r="B660" s="54" t="s">
        <v>3719</v>
      </c>
      <c r="C660" s="70" t="s">
        <v>1952</v>
      </c>
      <c r="D660" s="70" t="s">
        <v>143</v>
      </c>
      <c r="E660" s="78">
        <v>45153</v>
      </c>
      <c r="F660" s="72">
        <v>2485438.02</v>
      </c>
      <c r="G660" s="79">
        <v>-0.42422300000000002</v>
      </c>
      <c r="H660" s="72">
        <v>-10.543799999999999</v>
      </c>
      <c r="I660" s="73">
        <f t="shared" si="10"/>
        <v>-1.0961892229258033E-5</v>
      </c>
      <c r="J660" s="73">
        <f>H660/'סכום נכסי הקרן'!$C$41</f>
        <v>-8.749264189653699E-8</v>
      </c>
    </row>
    <row r="661" spans="1:10">
      <c r="A661" s="69" t="s">
        <v>3716</v>
      </c>
      <c r="B661" s="54" t="s">
        <v>3720</v>
      </c>
      <c r="C661" s="70" t="s">
        <v>1952</v>
      </c>
      <c r="D661" s="70" t="s">
        <v>143</v>
      </c>
      <c r="E661" s="78">
        <v>45153</v>
      </c>
      <c r="F661" s="72">
        <v>147216176.06</v>
      </c>
      <c r="G661" s="79">
        <v>-0.42422300000000002</v>
      </c>
      <c r="H661" s="72">
        <v>-624.52478000000008</v>
      </c>
      <c r="I661" s="73">
        <f t="shared" si="10"/>
        <v>-6.492889975967947E-4</v>
      </c>
      <c r="J661" s="73">
        <f>H661/'סכום נכסי הקרן'!$C$41</f>
        <v>-5.1823178485985659E-6</v>
      </c>
    </row>
    <row r="662" spans="1:10">
      <c r="A662" s="69" t="s">
        <v>3716</v>
      </c>
      <c r="B662" s="54" t="s">
        <v>2869</v>
      </c>
      <c r="C662" s="70" t="s">
        <v>1952</v>
      </c>
      <c r="D662" s="70" t="s">
        <v>143</v>
      </c>
      <c r="E662" s="78">
        <v>45153</v>
      </c>
      <c r="F662" s="72">
        <v>2255304.87</v>
      </c>
      <c r="G662" s="79">
        <v>-0.42422300000000002</v>
      </c>
      <c r="H662" s="72">
        <v>-9.56752</v>
      </c>
      <c r="I662" s="73">
        <f t="shared" si="10"/>
        <v>-9.9468998976906643E-6</v>
      </c>
      <c r="J662" s="73">
        <f>H662/'סכום נכסי הקרן'!$C$41</f>
        <v>-7.9391452910521413E-8</v>
      </c>
    </row>
    <row r="663" spans="1:10">
      <c r="A663" s="69" t="s">
        <v>3721</v>
      </c>
      <c r="B663" s="54" t="s">
        <v>3722</v>
      </c>
      <c r="C663" s="70" t="s">
        <v>1952</v>
      </c>
      <c r="D663" s="70" t="s">
        <v>143</v>
      </c>
      <c r="E663" s="78">
        <v>45152</v>
      </c>
      <c r="F663" s="72">
        <v>48335578.200000003</v>
      </c>
      <c r="G663" s="79">
        <v>-0.41677599999999998</v>
      </c>
      <c r="H663" s="72">
        <v>-201.45113000000001</v>
      </c>
      <c r="I663" s="73">
        <f t="shared" si="10"/>
        <v>-2.0943925117341471E-4</v>
      </c>
      <c r="J663" s="73">
        <f>H663/'סכום נכסי הקרן'!$C$41</f>
        <v>-1.6716450972839699E-6</v>
      </c>
    </row>
    <row r="664" spans="1:10">
      <c r="A664" s="69" t="s">
        <v>3721</v>
      </c>
      <c r="B664" s="54" t="s">
        <v>3723</v>
      </c>
      <c r="C664" s="70" t="s">
        <v>1952</v>
      </c>
      <c r="D664" s="70" t="s">
        <v>143</v>
      </c>
      <c r="E664" s="78">
        <v>45152</v>
      </c>
      <c r="F664" s="72">
        <v>34985751.840000004</v>
      </c>
      <c r="G664" s="79">
        <v>-0.41677599999999998</v>
      </c>
      <c r="H664" s="72">
        <v>-145.81224</v>
      </c>
      <c r="I664" s="73">
        <f t="shared" si="10"/>
        <v>-1.5159411792586234E-4</v>
      </c>
      <c r="J664" s="73">
        <f>H664/'סכום נכסי הקרן'!$C$41</f>
        <v>-1.2099525881040904E-6</v>
      </c>
    </row>
    <row r="665" spans="1:10">
      <c r="A665" s="69" t="s">
        <v>3721</v>
      </c>
      <c r="B665" s="54" t="s">
        <v>3724</v>
      </c>
      <c r="C665" s="70" t="s">
        <v>1952</v>
      </c>
      <c r="D665" s="70" t="s">
        <v>143</v>
      </c>
      <c r="E665" s="78">
        <v>45152</v>
      </c>
      <c r="F665" s="72">
        <v>12981555.289999999</v>
      </c>
      <c r="G665" s="79">
        <v>-0.41677599999999998</v>
      </c>
      <c r="H665" s="72">
        <v>-54.104019999999998</v>
      </c>
      <c r="I665" s="73">
        <f t="shared" si="10"/>
        <v>-5.624940120351498E-5</v>
      </c>
      <c r="J665" s="73">
        <f>H665/'סכום נכסי הקרן'!$C$41</f>
        <v>-4.4895613033470624E-7</v>
      </c>
    </row>
    <row r="666" spans="1:10">
      <c r="A666" s="69" t="s">
        <v>3721</v>
      </c>
      <c r="B666" s="54" t="s">
        <v>3725</v>
      </c>
      <c r="C666" s="70" t="s">
        <v>1952</v>
      </c>
      <c r="D666" s="70" t="s">
        <v>143</v>
      </c>
      <c r="E666" s="78">
        <v>45152</v>
      </c>
      <c r="F666" s="72">
        <v>18521212.860587999</v>
      </c>
      <c r="G666" s="79">
        <v>-0.41677599999999998</v>
      </c>
      <c r="H666" s="72">
        <v>-77.191985437</v>
      </c>
      <c r="I666" s="73">
        <f t="shared" si="10"/>
        <v>-8.0252871386298069E-5</v>
      </c>
      <c r="J666" s="73">
        <f>H666/'סכום נכסי הקרן'!$C$41</f>
        <v>-6.40540482475212E-7</v>
      </c>
    </row>
    <row r="667" spans="1:10">
      <c r="A667" s="69" t="s">
        <v>3721</v>
      </c>
      <c r="B667" s="54" t="s">
        <v>3726</v>
      </c>
      <c r="C667" s="70" t="s">
        <v>1952</v>
      </c>
      <c r="D667" s="70" t="s">
        <v>143</v>
      </c>
      <c r="E667" s="78">
        <v>45152</v>
      </c>
      <c r="F667" s="72">
        <v>5128174.68</v>
      </c>
      <c r="G667" s="79">
        <v>-0.41677599999999998</v>
      </c>
      <c r="H667" s="72">
        <v>-21.373009999999997</v>
      </c>
      <c r="I667" s="73">
        <f t="shared" si="10"/>
        <v>-2.2220511792224266E-5</v>
      </c>
      <c r="J667" s="73">
        <f>H667/'סכום נכסי הקרן'!$C$41</f>
        <v>-1.7735362110255352E-7</v>
      </c>
    </row>
    <row r="668" spans="1:10">
      <c r="A668" s="69" t="s">
        <v>3721</v>
      </c>
      <c r="B668" s="54" t="s">
        <v>3727</v>
      </c>
      <c r="C668" s="70" t="s">
        <v>1952</v>
      </c>
      <c r="D668" s="70" t="s">
        <v>143</v>
      </c>
      <c r="E668" s="78">
        <v>45152</v>
      </c>
      <c r="F668" s="72">
        <v>7650831.5199999996</v>
      </c>
      <c r="G668" s="79">
        <v>-0.41677599999999998</v>
      </c>
      <c r="H668" s="72">
        <v>-31.886839999999999</v>
      </c>
      <c r="I668" s="73">
        <f t="shared" si="10"/>
        <v>-3.3151245624119786E-5</v>
      </c>
      <c r="J668" s="73">
        <f>H668/'סכום נכסי הקרן'!$C$41</f>
        <v>-2.6459757140046013E-7</v>
      </c>
    </row>
    <row r="669" spans="1:10">
      <c r="A669" s="69" t="s">
        <v>3721</v>
      </c>
      <c r="B669" s="54" t="s">
        <v>3449</v>
      </c>
      <c r="C669" s="70" t="s">
        <v>1952</v>
      </c>
      <c r="D669" s="70" t="s">
        <v>143</v>
      </c>
      <c r="E669" s="78">
        <v>45152</v>
      </c>
      <c r="F669" s="72">
        <v>3728744.6</v>
      </c>
      <c r="G669" s="79">
        <v>-0.41677599999999998</v>
      </c>
      <c r="H669" s="72">
        <v>-15.540520000000001</v>
      </c>
      <c r="I669" s="73">
        <f t="shared" si="10"/>
        <v>-1.6156746659328616E-5</v>
      </c>
      <c r="J669" s="73">
        <f>H669/'סכום נכסי הקרן'!$C$41</f>
        <v>-1.2895551425918276E-7</v>
      </c>
    </row>
    <row r="670" spans="1:10">
      <c r="A670" s="69" t="s">
        <v>3721</v>
      </c>
      <c r="B670" s="54" t="s">
        <v>3728</v>
      </c>
      <c r="C670" s="70" t="s">
        <v>1952</v>
      </c>
      <c r="D670" s="70" t="s">
        <v>143</v>
      </c>
      <c r="E670" s="78">
        <v>45152</v>
      </c>
      <c r="F670" s="72">
        <v>3314439.65</v>
      </c>
      <c r="G670" s="79">
        <v>-0.41677599999999998</v>
      </c>
      <c r="H670" s="72">
        <v>-13.813790000000001</v>
      </c>
      <c r="I670" s="73">
        <f t="shared" si="10"/>
        <v>-1.4361546810220447E-5</v>
      </c>
      <c r="J670" s="73">
        <f>H670/'סכום נכסי הקרן'!$C$41</f>
        <v>-1.1462707768584039E-7</v>
      </c>
    </row>
    <row r="671" spans="1:10">
      <c r="A671" s="69" t="s">
        <v>3729</v>
      </c>
      <c r="B671" s="54" t="s">
        <v>3730</v>
      </c>
      <c r="C671" s="70" t="s">
        <v>1952</v>
      </c>
      <c r="D671" s="70" t="s">
        <v>143</v>
      </c>
      <c r="E671" s="78">
        <v>45153</v>
      </c>
      <c r="F671" s="72">
        <v>1311965.69</v>
      </c>
      <c r="G671" s="79">
        <v>-0.40839799999999998</v>
      </c>
      <c r="H671" s="72">
        <v>-5.3580399999999999</v>
      </c>
      <c r="I671" s="73">
        <f t="shared" si="10"/>
        <v>-5.5705018152899061E-6</v>
      </c>
      <c r="J671" s="73">
        <f>H671/'סכום נכסי הקרן'!$C$41</f>
        <v>-4.446111221640406E-8</v>
      </c>
    </row>
    <row r="672" spans="1:10">
      <c r="A672" s="69" t="s">
        <v>3729</v>
      </c>
      <c r="B672" s="54" t="s">
        <v>3731</v>
      </c>
      <c r="C672" s="70" t="s">
        <v>1952</v>
      </c>
      <c r="D672" s="70" t="s">
        <v>143</v>
      </c>
      <c r="E672" s="78">
        <v>45153</v>
      </c>
      <c r="F672" s="72">
        <v>2301694.2000000002</v>
      </c>
      <c r="G672" s="79">
        <v>-0.40839799999999998</v>
      </c>
      <c r="H672" s="72">
        <v>-9.4000799999999991</v>
      </c>
      <c r="I672" s="73">
        <f t="shared" si="10"/>
        <v>-9.7728204163967301E-6</v>
      </c>
      <c r="J672" s="73">
        <f>H672/'סכום נכסי הקרן'!$C$41</f>
        <v>-7.8002032781236311E-8</v>
      </c>
    </row>
    <row r="673" spans="1:10">
      <c r="A673" s="69" t="s">
        <v>3729</v>
      </c>
      <c r="B673" s="54" t="s">
        <v>3732</v>
      </c>
      <c r="C673" s="70" t="s">
        <v>1952</v>
      </c>
      <c r="D673" s="70" t="s">
        <v>143</v>
      </c>
      <c r="E673" s="78">
        <v>45153</v>
      </c>
      <c r="F673" s="72">
        <v>2043904.45</v>
      </c>
      <c r="G673" s="79">
        <v>-0.40839799999999998</v>
      </c>
      <c r="H673" s="72">
        <v>-8.34727</v>
      </c>
      <c r="I673" s="73">
        <f t="shared" si="10"/>
        <v>-8.6782634485212827E-6</v>
      </c>
      <c r="J673" s="73">
        <f>H673/'סכום נכסי הקרן'!$C$41</f>
        <v>-6.926579647979916E-8</v>
      </c>
    </row>
    <row r="674" spans="1:10">
      <c r="A674" s="69" t="s">
        <v>3729</v>
      </c>
      <c r="B674" s="54" t="s">
        <v>3733</v>
      </c>
      <c r="C674" s="70" t="s">
        <v>1952</v>
      </c>
      <c r="D674" s="70" t="s">
        <v>143</v>
      </c>
      <c r="E674" s="78">
        <v>45153</v>
      </c>
      <c r="F674" s="72">
        <v>79213868.543783993</v>
      </c>
      <c r="G674" s="79">
        <v>-0.40839799999999998</v>
      </c>
      <c r="H674" s="72">
        <v>-323.50795298599991</v>
      </c>
      <c r="I674" s="73">
        <f t="shared" si="10"/>
        <v>-3.3633598094998064E-4</v>
      </c>
      <c r="J674" s="73">
        <f>H674/'סכום נכסי הקרן'!$C$41</f>
        <v>-2.684474808065955E-6</v>
      </c>
    </row>
    <row r="675" spans="1:10">
      <c r="A675" s="69" t="s">
        <v>3729</v>
      </c>
      <c r="B675" s="54" t="s">
        <v>3734</v>
      </c>
      <c r="C675" s="70" t="s">
        <v>1952</v>
      </c>
      <c r="D675" s="70" t="s">
        <v>143</v>
      </c>
      <c r="E675" s="78">
        <v>45153</v>
      </c>
      <c r="F675" s="72">
        <v>169865.03</v>
      </c>
      <c r="G675" s="79">
        <v>-0.40840100000000001</v>
      </c>
      <c r="H675" s="72">
        <v>-0.69373000000000007</v>
      </c>
      <c r="I675" s="73">
        <f t="shared" si="10"/>
        <v>-7.2123840514835036E-7</v>
      </c>
      <c r="J675" s="73">
        <f>H675/'סכום נכסי הקרן'!$C$41</f>
        <v>-5.7565840079368555E-9</v>
      </c>
    </row>
    <row r="676" spans="1:10">
      <c r="A676" s="69" t="s">
        <v>3729</v>
      </c>
      <c r="B676" s="54" t="s">
        <v>3735</v>
      </c>
      <c r="C676" s="70" t="s">
        <v>1952</v>
      </c>
      <c r="D676" s="70" t="s">
        <v>143</v>
      </c>
      <c r="E676" s="78">
        <v>45153</v>
      </c>
      <c r="F676" s="72">
        <v>920677.68</v>
      </c>
      <c r="G676" s="79">
        <v>-0.40839799999999998</v>
      </c>
      <c r="H676" s="72">
        <v>-3.76003</v>
      </c>
      <c r="I676" s="73">
        <f t="shared" si="10"/>
        <v>-3.9091260872528959E-6</v>
      </c>
      <c r="J676" s="73">
        <f>H676/'סכום נכסי הקרן'!$C$41</f>
        <v>-3.1200796516458584E-8</v>
      </c>
    </row>
    <row r="677" spans="1:10">
      <c r="A677" s="69" t="s">
        <v>3729</v>
      </c>
      <c r="B677" s="54" t="s">
        <v>3736</v>
      </c>
      <c r="C677" s="70" t="s">
        <v>1952</v>
      </c>
      <c r="D677" s="70" t="s">
        <v>143</v>
      </c>
      <c r="E677" s="78">
        <v>45153</v>
      </c>
      <c r="F677" s="72">
        <v>3084270.23</v>
      </c>
      <c r="G677" s="79">
        <v>-0.40839799999999998</v>
      </c>
      <c r="H677" s="72">
        <v>-12.5961</v>
      </c>
      <c r="I677" s="73">
        <f t="shared" si="10"/>
        <v>-1.3095571872470752E-5</v>
      </c>
      <c r="J677" s="73">
        <f>H677/'סכום נכסי הקרן'!$C$41</f>
        <v>-1.0452266418112726E-7</v>
      </c>
    </row>
    <row r="678" spans="1:10">
      <c r="A678" s="69" t="s">
        <v>3729</v>
      </c>
      <c r="B678" s="54" t="s">
        <v>3737</v>
      </c>
      <c r="C678" s="70" t="s">
        <v>1952</v>
      </c>
      <c r="D678" s="70" t="s">
        <v>143</v>
      </c>
      <c r="E678" s="78">
        <v>45153</v>
      </c>
      <c r="F678" s="72">
        <v>3544609.07</v>
      </c>
      <c r="G678" s="79">
        <v>-0.40839799999999998</v>
      </c>
      <c r="H678" s="72">
        <v>-14.476120000000002</v>
      </c>
      <c r="I678" s="73">
        <f t="shared" si="10"/>
        <v>-1.5050140114361694E-5</v>
      </c>
      <c r="J678" s="73">
        <f>H678/'סכום נכסי הקרן'!$C$41</f>
        <v>-1.2012310392944645E-7</v>
      </c>
    </row>
    <row r="679" spans="1:10">
      <c r="A679" s="69" t="s">
        <v>3738</v>
      </c>
      <c r="B679" s="54" t="s">
        <v>3739</v>
      </c>
      <c r="C679" s="70" t="s">
        <v>1952</v>
      </c>
      <c r="D679" s="70" t="s">
        <v>143</v>
      </c>
      <c r="E679" s="78">
        <v>45152</v>
      </c>
      <c r="F679" s="72">
        <v>2961720.5</v>
      </c>
      <c r="G679" s="79">
        <v>-0.40095500000000001</v>
      </c>
      <c r="H679" s="72">
        <v>-11.875159999999999</v>
      </c>
      <c r="I679" s="73">
        <f t="shared" si="10"/>
        <v>-1.234604451195924E-5</v>
      </c>
      <c r="J679" s="73">
        <f>H679/'סכום נכסי הקרן'!$C$41</f>
        <v>-9.8540291104163603E-8</v>
      </c>
    </row>
    <row r="680" spans="1:10">
      <c r="A680" s="69" t="s">
        <v>3738</v>
      </c>
      <c r="B680" s="54" t="s">
        <v>3740</v>
      </c>
      <c r="C680" s="70" t="s">
        <v>1952</v>
      </c>
      <c r="D680" s="70" t="s">
        <v>143</v>
      </c>
      <c r="E680" s="78">
        <v>45152</v>
      </c>
      <c r="F680" s="72">
        <v>920822.76</v>
      </c>
      <c r="G680" s="79">
        <v>-0.40095399999999998</v>
      </c>
      <c r="H680" s="72">
        <v>-3.6920799999999998</v>
      </c>
      <c r="I680" s="73">
        <f t="shared" si="10"/>
        <v>-3.8384816728123632E-6</v>
      </c>
      <c r="J680" s="73">
        <f>H680/'סכום נכסי הקרן'!$C$41</f>
        <v>-3.0636946195239507E-8</v>
      </c>
    </row>
    <row r="681" spans="1:10">
      <c r="A681" s="69" t="s">
        <v>3741</v>
      </c>
      <c r="B681" s="54" t="s">
        <v>3742</v>
      </c>
      <c r="C681" s="70" t="s">
        <v>1952</v>
      </c>
      <c r="D681" s="70" t="s">
        <v>143</v>
      </c>
      <c r="E681" s="78">
        <v>45152</v>
      </c>
      <c r="F681" s="72">
        <v>121107270.95999999</v>
      </c>
      <c r="G681" s="79">
        <v>-0.38513900000000001</v>
      </c>
      <c r="H681" s="72">
        <v>-466.43107000000003</v>
      </c>
      <c r="I681" s="73">
        <f t="shared" si="10"/>
        <v>-4.8492641378985855E-4</v>
      </c>
      <c r="J681" s="73">
        <f>H681/'סכום נכסי הקרן'!$C$41</f>
        <v>-3.8704534017079784E-6</v>
      </c>
    </row>
    <row r="682" spans="1:10">
      <c r="A682" s="69" t="s">
        <v>3743</v>
      </c>
      <c r="B682" s="54" t="s">
        <v>3744</v>
      </c>
      <c r="C682" s="70" t="s">
        <v>1952</v>
      </c>
      <c r="D682" s="70" t="s">
        <v>143</v>
      </c>
      <c r="E682" s="78">
        <v>45113</v>
      </c>
      <c r="F682" s="72">
        <v>32258.25</v>
      </c>
      <c r="G682" s="79">
        <v>-0.28002100000000002</v>
      </c>
      <c r="H682" s="72">
        <v>-9.0329999999999994E-2</v>
      </c>
      <c r="I682" s="73">
        <f t="shared" si="10"/>
        <v>-9.3911846304831102E-8</v>
      </c>
      <c r="J682" s="73">
        <f>H682/'סכום נכסי הקרן'!$C$41</f>
        <v>-7.4955996343957454E-10</v>
      </c>
    </row>
    <row r="683" spans="1:10">
      <c r="A683" s="69" t="s">
        <v>3743</v>
      </c>
      <c r="B683" s="54" t="s">
        <v>3745</v>
      </c>
      <c r="C683" s="70" t="s">
        <v>1952</v>
      </c>
      <c r="D683" s="70" t="s">
        <v>143</v>
      </c>
      <c r="E683" s="78">
        <v>45113</v>
      </c>
      <c r="F683" s="72">
        <v>4379692.309711</v>
      </c>
      <c r="G683" s="79">
        <v>-0.28002100000000002</v>
      </c>
      <c r="H683" s="72">
        <v>-12.264065633</v>
      </c>
      <c r="I683" s="73">
        <f t="shared" si="10"/>
        <v>-1.2750371380478878E-5</v>
      </c>
      <c r="J683" s="73">
        <f>H683/'סכום נכסי הקרן'!$C$41</f>
        <v>-1.017674370363337E-7</v>
      </c>
    </row>
    <row r="684" spans="1:10">
      <c r="A684" s="69" t="s">
        <v>3743</v>
      </c>
      <c r="B684" s="54" t="s">
        <v>3746</v>
      </c>
      <c r="C684" s="70" t="s">
        <v>1952</v>
      </c>
      <c r="D684" s="70" t="s">
        <v>143</v>
      </c>
      <c r="E684" s="78">
        <v>45113</v>
      </c>
      <c r="F684" s="72">
        <v>235024.38</v>
      </c>
      <c r="G684" s="79">
        <v>-0.28002199999999999</v>
      </c>
      <c r="H684" s="72">
        <v>-0.65812000000000004</v>
      </c>
      <c r="I684" s="73">
        <f t="shared" si="10"/>
        <v>-6.8421636543933854E-7</v>
      </c>
      <c r="J684" s="73">
        <f>H684/'סכום נכסי הקרן'!$C$41</f>
        <v>-5.4610915879425756E-9</v>
      </c>
    </row>
    <row r="685" spans="1:10">
      <c r="A685" s="69" t="s">
        <v>3743</v>
      </c>
      <c r="B685" s="54" t="s">
        <v>3747</v>
      </c>
      <c r="C685" s="70" t="s">
        <v>1952</v>
      </c>
      <c r="D685" s="70" t="s">
        <v>143</v>
      </c>
      <c r="E685" s="78">
        <v>45113</v>
      </c>
      <c r="F685" s="72">
        <v>88094456.102011979</v>
      </c>
      <c r="G685" s="79">
        <v>-0.28002100000000002</v>
      </c>
      <c r="H685" s="72">
        <v>-246.68313023699992</v>
      </c>
      <c r="I685" s="73">
        <f t="shared" si="10"/>
        <v>-2.5646483131641504E-4</v>
      </c>
      <c r="J685" s="73">
        <f>H685/'סכום נכסי הקרן'!$C$41</f>
        <v>-2.0469810481745319E-6</v>
      </c>
    </row>
    <row r="686" spans="1:10">
      <c r="A686" s="69" t="s">
        <v>3743</v>
      </c>
      <c r="B686" s="54" t="s">
        <v>3748</v>
      </c>
      <c r="C686" s="70" t="s">
        <v>1952</v>
      </c>
      <c r="D686" s="70" t="s">
        <v>143</v>
      </c>
      <c r="E686" s="78">
        <v>45113</v>
      </c>
      <c r="F686" s="72">
        <v>276499.27</v>
      </c>
      <c r="G686" s="79">
        <v>-0.28002199999999999</v>
      </c>
      <c r="H686" s="72">
        <v>-0.77425999999999995</v>
      </c>
      <c r="I686" s="73">
        <f t="shared" si="10"/>
        <v>-8.0496165304969028E-7</v>
      </c>
      <c r="J686" s="73">
        <f>H686/'סכום נכסי הקרן'!$C$41</f>
        <v>-6.424823395247703E-9</v>
      </c>
    </row>
    <row r="687" spans="1:10">
      <c r="A687" s="69" t="s">
        <v>3743</v>
      </c>
      <c r="B687" s="54" t="s">
        <v>3749</v>
      </c>
      <c r="C687" s="70" t="s">
        <v>1952</v>
      </c>
      <c r="D687" s="70" t="s">
        <v>143</v>
      </c>
      <c r="E687" s="78">
        <v>45113</v>
      </c>
      <c r="F687" s="72">
        <v>2078352.83</v>
      </c>
      <c r="G687" s="79">
        <v>-0.28002100000000002</v>
      </c>
      <c r="H687" s="72">
        <v>-5.8198299999999996</v>
      </c>
      <c r="I687" s="73">
        <f t="shared" si="10"/>
        <v>-6.0506031272029797E-6</v>
      </c>
      <c r="J687" s="73">
        <f>H687/'סכום נכסי הקרן'!$C$41</f>
        <v>-4.8293053935841243E-8</v>
      </c>
    </row>
    <row r="688" spans="1:10">
      <c r="A688" s="69" t="s">
        <v>3743</v>
      </c>
      <c r="B688" s="54" t="s">
        <v>3750</v>
      </c>
      <c r="C688" s="70" t="s">
        <v>1952</v>
      </c>
      <c r="D688" s="70" t="s">
        <v>143</v>
      </c>
      <c r="E688" s="78">
        <v>45113</v>
      </c>
      <c r="F688" s="72">
        <v>50216.87</v>
      </c>
      <c r="G688" s="79">
        <v>-0.28002500000000002</v>
      </c>
      <c r="H688" s="72">
        <v>-0.14061999999999999</v>
      </c>
      <c r="I688" s="73">
        <f t="shared" si="10"/>
        <v>-1.4619599056111312E-7</v>
      </c>
      <c r="J688" s="73">
        <f>H688/'סכום נכסי הקרן'!$C$41</f>
        <v>-1.1668672872674968E-9</v>
      </c>
    </row>
    <row r="689" spans="1:10">
      <c r="A689" s="69" t="s">
        <v>3743</v>
      </c>
      <c r="B689" s="54" t="s">
        <v>3751</v>
      </c>
      <c r="C689" s="70" t="s">
        <v>1952</v>
      </c>
      <c r="D689" s="70" t="s">
        <v>143</v>
      </c>
      <c r="E689" s="78">
        <v>45113</v>
      </c>
      <c r="F689" s="72">
        <v>1237334.22</v>
      </c>
      <c r="G689" s="79">
        <v>-0.28002100000000002</v>
      </c>
      <c r="H689" s="72">
        <v>-3.4648000000000003</v>
      </c>
      <c r="I689" s="73">
        <f t="shared" si="10"/>
        <v>-3.6021893620832372E-6</v>
      </c>
      <c r="J689" s="73">
        <f>H689/'סכום נכסי הקרן'!$C$41</f>
        <v>-2.8750972670490851E-8</v>
      </c>
    </row>
    <row r="690" spans="1:10">
      <c r="A690" s="69" t="s">
        <v>3743</v>
      </c>
      <c r="B690" s="54" t="s">
        <v>2905</v>
      </c>
      <c r="C690" s="70" t="s">
        <v>1952</v>
      </c>
      <c r="D690" s="70" t="s">
        <v>143</v>
      </c>
      <c r="E690" s="78">
        <v>45113</v>
      </c>
      <c r="F690" s="72">
        <v>340554.92</v>
      </c>
      <c r="G690" s="79">
        <v>-0.28002199999999999</v>
      </c>
      <c r="H690" s="72">
        <v>-0.95362999999999998</v>
      </c>
      <c r="I690" s="73">
        <f t="shared" si="10"/>
        <v>-9.9144419342052566E-7</v>
      </c>
      <c r="J690" s="73">
        <f>H690/'סכום נכסי הקרן'!$C$41</f>
        <v>-7.9132388789425619E-9</v>
      </c>
    </row>
    <row r="691" spans="1:10">
      <c r="A691" s="69" t="s">
        <v>3743</v>
      </c>
      <c r="B691" s="54" t="s">
        <v>3752</v>
      </c>
      <c r="C691" s="70" t="s">
        <v>1952</v>
      </c>
      <c r="D691" s="70" t="s">
        <v>143</v>
      </c>
      <c r="E691" s="78">
        <v>45113</v>
      </c>
      <c r="F691" s="72">
        <v>19530.05</v>
      </c>
      <c r="G691" s="79">
        <v>-0.28003</v>
      </c>
      <c r="H691" s="72">
        <v>-5.4689999999999996E-2</v>
      </c>
      <c r="I691" s="73">
        <f t="shared" si="10"/>
        <v>-5.6858617008869838E-8</v>
      </c>
      <c r="J691" s="73">
        <f>H691/'סכום נכסי הקרן'!$C$41</f>
        <v>-4.5381860290612569E-10</v>
      </c>
    </row>
    <row r="692" spans="1:10">
      <c r="A692" s="69" t="s">
        <v>3743</v>
      </c>
      <c r="B692" s="54" t="s">
        <v>3753</v>
      </c>
      <c r="C692" s="70" t="s">
        <v>1952</v>
      </c>
      <c r="D692" s="70" t="s">
        <v>143</v>
      </c>
      <c r="E692" s="78">
        <v>45113</v>
      </c>
      <c r="F692" s="72">
        <v>453781.37</v>
      </c>
      <c r="G692" s="79">
        <v>-0.28001999999999999</v>
      </c>
      <c r="H692" s="72">
        <v>-1.27068</v>
      </c>
      <c r="I692" s="73">
        <f t="shared" si="10"/>
        <v>-1.3210661448314269E-6</v>
      </c>
      <c r="J692" s="73">
        <f>H692/'סכום נכסי הקרן'!$C$41</f>
        <v>-1.0544125477066299E-8</v>
      </c>
    </row>
    <row r="693" spans="1:10">
      <c r="A693" s="69" t="s">
        <v>3743</v>
      </c>
      <c r="B693" s="54" t="s">
        <v>3754</v>
      </c>
      <c r="C693" s="70" t="s">
        <v>1952</v>
      </c>
      <c r="D693" s="70" t="s">
        <v>143</v>
      </c>
      <c r="E693" s="78">
        <v>45113</v>
      </c>
      <c r="F693" s="72">
        <v>27534.73</v>
      </c>
      <c r="G693" s="79">
        <v>-0.28000999999999998</v>
      </c>
      <c r="H693" s="72">
        <v>-7.7099999999999988E-2</v>
      </c>
      <c r="I693" s="73">
        <f t="shared" si="10"/>
        <v>-8.0157238460118194E-8</v>
      </c>
      <c r="J693" s="73">
        <f>H693/'סכום נכסי הקרן'!$C$41</f>
        <v>-6.3977718566579427E-10</v>
      </c>
    </row>
    <row r="694" spans="1:10">
      <c r="A694" s="69" t="s">
        <v>3743</v>
      </c>
      <c r="B694" s="54" t="s">
        <v>2958</v>
      </c>
      <c r="C694" s="70" t="s">
        <v>1952</v>
      </c>
      <c r="D694" s="70" t="s">
        <v>143</v>
      </c>
      <c r="E694" s="78">
        <v>45113</v>
      </c>
      <c r="F694" s="72">
        <v>161.29</v>
      </c>
      <c r="G694" s="79">
        <v>-0.279001</v>
      </c>
      <c r="H694" s="72">
        <v>-4.4999999999999999E-4</v>
      </c>
      <c r="I694" s="73">
        <f t="shared" si="10"/>
        <v>-4.6784380424193509E-10</v>
      </c>
      <c r="J694" s="73">
        <f>H694/'סכום נכסי הקרן'!$C$41</f>
        <v>-3.7341080875435464E-12</v>
      </c>
    </row>
    <row r="695" spans="1:10">
      <c r="A695" s="69" t="s">
        <v>3755</v>
      </c>
      <c r="B695" s="54" t="s">
        <v>3756</v>
      </c>
      <c r="C695" s="70" t="s">
        <v>1952</v>
      </c>
      <c r="D695" s="70" t="s">
        <v>143</v>
      </c>
      <c r="E695" s="78">
        <v>45113</v>
      </c>
      <c r="F695" s="72">
        <v>124445.24</v>
      </c>
      <c r="G695" s="79">
        <v>-0.26344899999999999</v>
      </c>
      <c r="H695" s="72">
        <v>-0.32785000000000003</v>
      </c>
      <c r="I695" s="73">
        <f t="shared" si="10"/>
        <v>-3.4085020271270763E-7</v>
      </c>
      <c r="J695" s="73">
        <f>H695/'סכום נכסי הקרן'!$C$41</f>
        <v>-2.7205051922247821E-9</v>
      </c>
    </row>
    <row r="696" spans="1:10">
      <c r="A696" s="69" t="s">
        <v>3755</v>
      </c>
      <c r="B696" s="54" t="s">
        <v>2862</v>
      </c>
      <c r="C696" s="70" t="s">
        <v>1952</v>
      </c>
      <c r="D696" s="70" t="s">
        <v>143</v>
      </c>
      <c r="E696" s="78">
        <v>45113</v>
      </c>
      <c r="F696" s="72">
        <v>36872.660000000003</v>
      </c>
      <c r="G696" s="79">
        <v>-0.26344699999999999</v>
      </c>
      <c r="H696" s="72">
        <v>-9.7140000000000004E-2</v>
      </c>
      <c r="I696" s="73">
        <f t="shared" si="10"/>
        <v>-1.0099188254235905E-7</v>
      </c>
      <c r="J696" s="73">
        <f>H696/'סכום נכסי הקרן'!$C$41</f>
        <v>-8.06069465831067E-10</v>
      </c>
    </row>
    <row r="697" spans="1:10">
      <c r="A697" s="69" t="s">
        <v>3755</v>
      </c>
      <c r="B697" s="54" t="s">
        <v>3757</v>
      </c>
      <c r="C697" s="70" t="s">
        <v>1952</v>
      </c>
      <c r="D697" s="70" t="s">
        <v>143</v>
      </c>
      <c r="E697" s="78">
        <v>45113</v>
      </c>
      <c r="F697" s="72">
        <v>382553.87</v>
      </c>
      <c r="G697" s="79">
        <v>-0.26345000000000002</v>
      </c>
      <c r="H697" s="72">
        <v>-1.0078400000000001</v>
      </c>
      <c r="I697" s="73">
        <f t="shared" si="10"/>
        <v>-1.0478037770382041E-6</v>
      </c>
      <c r="J697" s="73">
        <f>H697/'סכום נכסי הקרן'!$C$41</f>
        <v>-8.3630744332219746E-9</v>
      </c>
    </row>
    <row r="698" spans="1:10">
      <c r="A698" s="69" t="s">
        <v>3755</v>
      </c>
      <c r="B698" s="54" t="s">
        <v>3758</v>
      </c>
      <c r="C698" s="70" t="s">
        <v>1952</v>
      </c>
      <c r="D698" s="70" t="s">
        <v>143</v>
      </c>
      <c r="E698" s="78">
        <v>45113</v>
      </c>
      <c r="F698" s="72">
        <v>92223088.458378017</v>
      </c>
      <c r="G698" s="79">
        <v>-0.26344899999999999</v>
      </c>
      <c r="H698" s="72">
        <v>-242.961250124</v>
      </c>
      <c r="I698" s="73">
        <f t="shared" si="10"/>
        <v>-2.5259536786975217E-4</v>
      </c>
      <c r="J698" s="73">
        <f>H698/'סכום נכסי הקרן'!$C$41</f>
        <v>-2.0160968201060421E-6</v>
      </c>
    </row>
    <row r="699" spans="1:10">
      <c r="A699" s="69" t="s">
        <v>3755</v>
      </c>
      <c r="B699" s="54" t="s">
        <v>3759</v>
      </c>
      <c r="C699" s="70" t="s">
        <v>1952</v>
      </c>
      <c r="D699" s="70" t="s">
        <v>143</v>
      </c>
      <c r="E699" s="78">
        <v>45113</v>
      </c>
      <c r="F699" s="72">
        <v>43786.3</v>
      </c>
      <c r="G699" s="79">
        <v>-0.26343899999999998</v>
      </c>
      <c r="H699" s="72">
        <v>-0.11534999999999999</v>
      </c>
      <c r="I699" s="73">
        <f t="shared" si="10"/>
        <v>-1.1992396182068268E-7</v>
      </c>
      <c r="J699" s="73">
        <f>H699/'סכום נכסי הקרן'!$C$41</f>
        <v>-9.571763731069958E-10</v>
      </c>
    </row>
    <row r="700" spans="1:10">
      <c r="A700" s="69" t="s">
        <v>3760</v>
      </c>
      <c r="B700" s="54" t="s">
        <v>3761</v>
      </c>
      <c r="C700" s="70" t="s">
        <v>1952</v>
      </c>
      <c r="D700" s="70" t="s">
        <v>143</v>
      </c>
      <c r="E700" s="78">
        <v>45113</v>
      </c>
      <c r="F700" s="72">
        <v>129145852.384951</v>
      </c>
      <c r="G700" s="79">
        <v>-0.23741899999999999</v>
      </c>
      <c r="H700" s="72">
        <v>-306.61720855500005</v>
      </c>
      <c r="I700" s="73">
        <f t="shared" si="10"/>
        <v>-3.1877546954758672E-4</v>
      </c>
      <c r="J700" s="73">
        <f>H700/'סכום נכסי הקרן'!$C$41</f>
        <v>-2.5443151072116712E-6</v>
      </c>
    </row>
    <row r="701" spans="1:10">
      <c r="A701" s="69" t="s">
        <v>3762</v>
      </c>
      <c r="B701" s="54" t="s">
        <v>3763</v>
      </c>
      <c r="C701" s="70" t="s">
        <v>1952</v>
      </c>
      <c r="D701" s="70" t="s">
        <v>143</v>
      </c>
      <c r="E701" s="78">
        <v>45133</v>
      </c>
      <c r="F701" s="72">
        <v>6091060.4800000004</v>
      </c>
      <c r="G701" s="79">
        <v>1.3703270000000001</v>
      </c>
      <c r="H701" s="72">
        <v>83.467470000000006</v>
      </c>
      <c r="I701" s="73">
        <f t="shared" si="10"/>
        <v>8.6777197100554654E-5</v>
      </c>
      <c r="J701" s="73">
        <f>H701/'סכום נכסי הקרן'!$C$41</f>
        <v>6.9261456616399643E-7</v>
      </c>
    </row>
    <row r="702" spans="1:10">
      <c r="A702" s="69" t="s">
        <v>3762</v>
      </c>
      <c r="B702" s="54" t="s">
        <v>3764</v>
      </c>
      <c r="C702" s="70" t="s">
        <v>1952</v>
      </c>
      <c r="D702" s="70" t="s">
        <v>143</v>
      </c>
      <c r="E702" s="78">
        <v>45133</v>
      </c>
      <c r="F702" s="72">
        <v>2202.17</v>
      </c>
      <c r="G702" s="79">
        <v>1.370466</v>
      </c>
      <c r="H702" s="72">
        <v>3.0179999999999998E-2</v>
      </c>
      <c r="I702" s="73">
        <f t="shared" si="10"/>
        <v>3.1376724471159114E-8</v>
      </c>
      <c r="J702" s="73">
        <f>H702/'סכום נכסי הקרן'!$C$41</f>
        <v>2.504341824045872E-10</v>
      </c>
    </row>
    <row r="703" spans="1:10">
      <c r="A703" s="69" t="s">
        <v>3762</v>
      </c>
      <c r="B703" s="54" t="s">
        <v>3765</v>
      </c>
      <c r="C703" s="70" t="s">
        <v>1952</v>
      </c>
      <c r="D703" s="70" t="s">
        <v>143</v>
      </c>
      <c r="E703" s="78">
        <v>45133</v>
      </c>
      <c r="F703" s="72">
        <v>107764.92</v>
      </c>
      <c r="G703" s="79">
        <v>1.370325</v>
      </c>
      <c r="H703" s="72">
        <v>1.4767300000000001</v>
      </c>
      <c r="I703" s="73">
        <f t="shared" si="10"/>
        <v>1.5352866245293174E-6</v>
      </c>
      <c r="J703" s="73">
        <f>H703/'סכום נכסי הקרן'!$C$41</f>
        <v>1.2253932080262627E-8</v>
      </c>
    </row>
    <row r="704" spans="1:10">
      <c r="A704" s="69" t="s">
        <v>3762</v>
      </c>
      <c r="B704" s="54" t="s">
        <v>3766</v>
      </c>
      <c r="C704" s="70" t="s">
        <v>1952</v>
      </c>
      <c r="D704" s="70" t="s">
        <v>143</v>
      </c>
      <c r="E704" s="78">
        <v>45133</v>
      </c>
      <c r="F704" s="72">
        <v>51539.74</v>
      </c>
      <c r="G704" s="79">
        <v>1.3703209999999999</v>
      </c>
      <c r="H704" s="72">
        <v>0.70626</v>
      </c>
      <c r="I704" s="73">
        <f t="shared" si="10"/>
        <v>7.3426525596424236E-7</v>
      </c>
      <c r="J704" s="73">
        <f>H704/'סכום נכסי הקרן'!$C$41</f>
        <v>5.8605581731300123E-9</v>
      </c>
    </row>
    <row r="705" spans="1:10">
      <c r="A705" s="69" t="s">
        <v>3767</v>
      </c>
      <c r="B705" s="54" t="s">
        <v>3768</v>
      </c>
      <c r="C705" s="70" t="s">
        <v>1952</v>
      </c>
      <c r="D705" s="70" t="s">
        <v>140</v>
      </c>
      <c r="E705" s="78">
        <v>45127</v>
      </c>
      <c r="F705" s="72">
        <v>30229012.68</v>
      </c>
      <c r="G705" s="79">
        <v>3.8848479999999999</v>
      </c>
      <c r="H705" s="72">
        <v>1174.3512800000001</v>
      </c>
      <c r="I705" s="73">
        <f t="shared" si="10"/>
        <v>1.2209177118924133E-3</v>
      </c>
      <c r="J705" s="73">
        <f>H705/'סכום נכסי הקרן'!$C$41</f>
        <v>9.7447880272558151E-6</v>
      </c>
    </row>
    <row r="706" spans="1:10">
      <c r="A706" s="69" t="s">
        <v>3767</v>
      </c>
      <c r="B706" s="54" t="s">
        <v>3769</v>
      </c>
      <c r="C706" s="70" t="s">
        <v>1952</v>
      </c>
      <c r="D706" s="70" t="s">
        <v>140</v>
      </c>
      <c r="E706" s="78">
        <v>45127</v>
      </c>
      <c r="F706" s="72">
        <v>227386.39</v>
      </c>
      <c r="G706" s="79">
        <v>3.8848500000000001</v>
      </c>
      <c r="H706" s="72">
        <v>8.8336200000000016</v>
      </c>
      <c r="I706" s="73">
        <f t="shared" si="10"/>
        <v>9.1838986356169844E-6</v>
      </c>
      <c r="J706" s="73">
        <f>H706/'סכום נכסי הקרן'!$C$41</f>
        <v>7.3301537520636522E-8</v>
      </c>
    </row>
    <row r="707" spans="1:10">
      <c r="A707" s="69" t="s">
        <v>3767</v>
      </c>
      <c r="B707" s="54" t="s">
        <v>3770</v>
      </c>
      <c r="C707" s="70" t="s">
        <v>1952</v>
      </c>
      <c r="D707" s="70" t="s">
        <v>140</v>
      </c>
      <c r="E707" s="78">
        <v>45127</v>
      </c>
      <c r="F707" s="72">
        <v>882794.17</v>
      </c>
      <c r="G707" s="79">
        <v>3.8848479999999999</v>
      </c>
      <c r="H707" s="72">
        <v>34.295209999999997</v>
      </c>
      <c r="I707" s="73">
        <f t="shared" si="10"/>
        <v>3.5655114474835674E-5</v>
      </c>
      <c r="J707" s="73">
        <f>H707/'סכום נכסי הקרן'!$C$41</f>
        <v>2.8458226894445401E-7</v>
      </c>
    </row>
    <row r="708" spans="1:10">
      <c r="A708" s="69" t="s">
        <v>3767</v>
      </c>
      <c r="B708" s="54" t="s">
        <v>3771</v>
      </c>
      <c r="C708" s="70" t="s">
        <v>1952</v>
      </c>
      <c r="D708" s="70" t="s">
        <v>140</v>
      </c>
      <c r="E708" s="78">
        <v>45127</v>
      </c>
      <c r="F708" s="72">
        <v>4815240.96</v>
      </c>
      <c r="G708" s="79">
        <v>3.8848479999999999</v>
      </c>
      <c r="H708" s="72">
        <v>187.06480999999999</v>
      </c>
      <c r="I708" s="73">
        <f t="shared" si="10"/>
        <v>1.9448247188932173E-4</v>
      </c>
      <c r="J708" s="73">
        <f>H708/'סכום נכסי הקרן'!$C$41</f>
        <v>1.5522671553684376E-6</v>
      </c>
    </row>
    <row r="709" spans="1:10">
      <c r="A709" s="69" t="s">
        <v>3767</v>
      </c>
      <c r="B709" s="54" t="s">
        <v>3772</v>
      </c>
      <c r="C709" s="70" t="s">
        <v>1952</v>
      </c>
      <c r="D709" s="70" t="s">
        <v>140</v>
      </c>
      <c r="E709" s="78">
        <v>45127</v>
      </c>
      <c r="F709" s="72">
        <v>37986900.909999996</v>
      </c>
      <c r="G709" s="79">
        <v>3.8848479999999999</v>
      </c>
      <c r="H709" s="72">
        <v>1475.7334699999999</v>
      </c>
      <c r="I709" s="73">
        <f t="shared" si="10"/>
        <v>1.5342505792265589E-3</v>
      </c>
      <c r="J709" s="73">
        <f>H709/'סכום נכסי הקרן'!$C$41</f>
        <v>1.2245662856412671E-5</v>
      </c>
    </row>
    <row r="710" spans="1:10">
      <c r="A710" s="69" t="s">
        <v>3773</v>
      </c>
      <c r="B710" s="54" t="s">
        <v>3774</v>
      </c>
      <c r="C710" s="70" t="s">
        <v>1952</v>
      </c>
      <c r="D710" s="70" t="s">
        <v>140</v>
      </c>
      <c r="E710" s="78">
        <v>45127</v>
      </c>
      <c r="F710" s="72">
        <v>131578.17000000001</v>
      </c>
      <c r="G710" s="79">
        <v>3.8558680000000001</v>
      </c>
      <c r="H710" s="72">
        <v>5.07348</v>
      </c>
      <c r="I710" s="73">
        <f t="shared" si="10"/>
        <v>5.2746581865452726E-6</v>
      </c>
      <c r="J710" s="73">
        <f>H710/'סכום נכסי הקרן'!$C$41</f>
        <v>4.2099828222200966E-8</v>
      </c>
    </row>
    <row r="711" spans="1:10">
      <c r="A711" s="69" t="s">
        <v>3773</v>
      </c>
      <c r="B711" s="54" t="s">
        <v>3775</v>
      </c>
      <c r="C711" s="70" t="s">
        <v>1952</v>
      </c>
      <c r="D711" s="70" t="s">
        <v>140</v>
      </c>
      <c r="E711" s="78">
        <v>45127</v>
      </c>
      <c r="F711" s="72">
        <v>6819529.1399999997</v>
      </c>
      <c r="G711" s="79">
        <v>3.8558680000000001</v>
      </c>
      <c r="H711" s="72">
        <v>262.95203999999995</v>
      </c>
      <c r="I711" s="73">
        <f t="shared" si="10"/>
        <v>2.7337885050394994E-4</v>
      </c>
      <c r="J711" s="73">
        <f>H711/'סכום נכסי הקרן'!$C$41</f>
        <v>2.1819807537779422E-6</v>
      </c>
    </row>
    <row r="712" spans="1:10">
      <c r="A712" s="69" t="s">
        <v>3773</v>
      </c>
      <c r="B712" s="54" t="s">
        <v>3776</v>
      </c>
      <c r="C712" s="70" t="s">
        <v>1952</v>
      </c>
      <c r="D712" s="70" t="s">
        <v>140</v>
      </c>
      <c r="E712" s="78">
        <v>45127</v>
      </c>
      <c r="F712" s="72">
        <v>346734.27</v>
      </c>
      <c r="G712" s="79">
        <v>3.8558690000000002</v>
      </c>
      <c r="H712" s="72">
        <v>13.369620000000001</v>
      </c>
      <c r="I712" s="73">
        <f t="shared" si="10"/>
        <v>1.3899764182375691E-5</v>
      </c>
      <c r="J712" s="73">
        <f>H712/'סכום נכסי הקרן'!$C$41</f>
        <v>1.1094134704307547E-7</v>
      </c>
    </row>
    <row r="713" spans="1:10">
      <c r="A713" s="69" t="s">
        <v>3773</v>
      </c>
      <c r="B713" s="54" t="s">
        <v>3777</v>
      </c>
      <c r="C713" s="70" t="s">
        <v>1952</v>
      </c>
      <c r="D713" s="70" t="s">
        <v>140</v>
      </c>
      <c r="E713" s="78">
        <v>45127</v>
      </c>
      <c r="F713" s="72">
        <v>17784262.239999998</v>
      </c>
      <c r="G713" s="79">
        <v>3.8558680000000001</v>
      </c>
      <c r="H713" s="72">
        <v>685.73767000000009</v>
      </c>
      <c r="I713" s="73">
        <f t="shared" si="10"/>
        <v>7.1292915609955717E-4</v>
      </c>
      <c r="J713" s="73">
        <f>H713/'סכום נכסי הקרן'!$C$41</f>
        <v>5.6902635099561512E-6</v>
      </c>
    </row>
    <row r="714" spans="1:10">
      <c r="A714" s="69" t="s">
        <v>3773</v>
      </c>
      <c r="B714" s="54" t="s">
        <v>3778</v>
      </c>
      <c r="C714" s="70" t="s">
        <v>1952</v>
      </c>
      <c r="D714" s="70" t="s">
        <v>140</v>
      </c>
      <c r="E714" s="78">
        <v>45127</v>
      </c>
      <c r="F714" s="72">
        <v>12301.91</v>
      </c>
      <c r="G714" s="79">
        <v>3.8558240000000001</v>
      </c>
      <c r="H714" s="72">
        <v>0.47433999999999998</v>
      </c>
      <c r="I714" s="73">
        <f t="shared" ref="I714:I777" si="11">IFERROR(H714/$H$9,0)</f>
        <v>4.9314895578693216E-7</v>
      </c>
      <c r="J714" s="73">
        <f>H714/'סכום נכסי הקרן'!$C$41</f>
        <v>3.9360818449897911E-9</v>
      </c>
    </row>
    <row r="715" spans="1:10">
      <c r="A715" s="69" t="s">
        <v>3773</v>
      </c>
      <c r="B715" s="54" t="s">
        <v>3547</v>
      </c>
      <c r="C715" s="70" t="s">
        <v>1952</v>
      </c>
      <c r="D715" s="70" t="s">
        <v>140</v>
      </c>
      <c r="E715" s="78">
        <v>45127</v>
      </c>
      <c r="F715" s="72">
        <v>18155859.75</v>
      </c>
      <c r="G715" s="79">
        <v>3.8558680000000001</v>
      </c>
      <c r="H715" s="72">
        <v>700.06596999999999</v>
      </c>
      <c r="I715" s="73">
        <f t="shared" si="11"/>
        <v>7.2782561472248979E-4</v>
      </c>
      <c r="J715" s="73">
        <f>H715/'סכום נכסי הקרן'!$C$41</f>
        <v>5.8091600008689287E-6</v>
      </c>
    </row>
    <row r="716" spans="1:10">
      <c r="A716" s="69" t="s">
        <v>3773</v>
      </c>
      <c r="B716" s="54" t="s">
        <v>3779</v>
      </c>
      <c r="C716" s="70" t="s">
        <v>1952</v>
      </c>
      <c r="D716" s="70" t="s">
        <v>140</v>
      </c>
      <c r="E716" s="78">
        <v>45127</v>
      </c>
      <c r="F716" s="72">
        <v>679278.6</v>
      </c>
      <c r="G716" s="79">
        <v>3.8558690000000002</v>
      </c>
      <c r="H716" s="72">
        <v>26.19209</v>
      </c>
      <c r="I716" s="73">
        <f t="shared" si="11"/>
        <v>2.7230682281438102E-5</v>
      </c>
      <c r="J716" s="73">
        <f>H716/'סכום נכסי הקרן'!$C$41</f>
        <v>2.1734243355259659E-7</v>
      </c>
    </row>
    <row r="717" spans="1:10">
      <c r="A717" s="69" t="s">
        <v>3773</v>
      </c>
      <c r="B717" s="54" t="s">
        <v>3780</v>
      </c>
      <c r="C717" s="70" t="s">
        <v>1952</v>
      </c>
      <c r="D717" s="70" t="s">
        <v>140</v>
      </c>
      <c r="E717" s="78">
        <v>45127</v>
      </c>
      <c r="F717" s="72">
        <v>15938.96</v>
      </c>
      <c r="G717" s="79">
        <v>3.8558979999999998</v>
      </c>
      <c r="H717" s="72">
        <v>0.61459000000000008</v>
      </c>
      <c r="I717" s="73">
        <f t="shared" si="11"/>
        <v>6.3896027477566877E-7</v>
      </c>
      <c r="J717" s="73">
        <f>H717/'סכום נכסי הקרן'!$C$41</f>
        <v>5.0998788656075304E-9</v>
      </c>
    </row>
    <row r="718" spans="1:10">
      <c r="A718" s="69" t="s">
        <v>3773</v>
      </c>
      <c r="B718" s="54" t="s">
        <v>3781</v>
      </c>
      <c r="C718" s="70" t="s">
        <v>1952</v>
      </c>
      <c r="D718" s="70" t="s">
        <v>140</v>
      </c>
      <c r="E718" s="78">
        <v>45127</v>
      </c>
      <c r="F718" s="72">
        <v>152917.91</v>
      </c>
      <c r="G718" s="79">
        <v>3.8558659999999998</v>
      </c>
      <c r="H718" s="72">
        <v>5.8963100000000006</v>
      </c>
      <c r="I718" s="73">
        <f t="shared" si="11"/>
        <v>6.1301157808661437E-6</v>
      </c>
      <c r="J718" s="73">
        <f>H718/'סכום נכסי הקרן'!$C$41</f>
        <v>4.8927686350364206E-8</v>
      </c>
    </row>
    <row r="719" spans="1:10">
      <c r="A719" s="69" t="s">
        <v>3773</v>
      </c>
      <c r="B719" s="54" t="s">
        <v>3782</v>
      </c>
      <c r="C719" s="70" t="s">
        <v>1952</v>
      </c>
      <c r="D719" s="70" t="s">
        <v>140</v>
      </c>
      <c r="E719" s="78">
        <v>45127</v>
      </c>
      <c r="F719" s="72">
        <v>432303.73</v>
      </c>
      <c r="G719" s="79">
        <v>3.8558680000000001</v>
      </c>
      <c r="H719" s="72">
        <v>16.669060000000002</v>
      </c>
      <c r="I719" s="73">
        <f t="shared" si="11"/>
        <v>1.7330036541193491E-5</v>
      </c>
      <c r="J719" s="73">
        <f>H719/'סכום נכסי הקרן'!$C$41</f>
        <v>1.3832015946166364E-7</v>
      </c>
    </row>
    <row r="720" spans="1:10">
      <c r="A720" s="69" t="s">
        <v>3773</v>
      </c>
      <c r="B720" s="54" t="s">
        <v>3783</v>
      </c>
      <c r="C720" s="70" t="s">
        <v>1952</v>
      </c>
      <c r="D720" s="70" t="s">
        <v>140</v>
      </c>
      <c r="E720" s="78">
        <v>45127</v>
      </c>
      <c r="F720" s="72">
        <v>195225.74</v>
      </c>
      <c r="G720" s="79">
        <v>3.8558699999999999</v>
      </c>
      <c r="H720" s="72">
        <v>7.5276499999999995</v>
      </c>
      <c r="I720" s="73">
        <f t="shared" si="11"/>
        <v>7.8261431400040062E-6</v>
      </c>
      <c r="J720" s="73">
        <f>H720/'סכום נכסי הקרן'!$C$41</f>
        <v>6.2464574989327058E-8</v>
      </c>
    </row>
    <row r="721" spans="1:10">
      <c r="A721" s="69" t="s">
        <v>3773</v>
      </c>
      <c r="B721" s="54" t="s">
        <v>3784</v>
      </c>
      <c r="C721" s="70" t="s">
        <v>1952</v>
      </c>
      <c r="D721" s="70" t="s">
        <v>140</v>
      </c>
      <c r="E721" s="78">
        <v>45127</v>
      </c>
      <c r="F721" s="72">
        <v>2139460.12</v>
      </c>
      <c r="G721" s="79">
        <v>3.8558680000000001</v>
      </c>
      <c r="H721" s="72">
        <v>82.494759999999999</v>
      </c>
      <c r="I721" s="73">
        <f t="shared" si="11"/>
        <v>8.5765916329834252E-5</v>
      </c>
      <c r="J721" s="73">
        <f>H721/'סכום נכסי הקרן'!$C$41</f>
        <v>6.84543001102142E-7</v>
      </c>
    </row>
    <row r="722" spans="1:10">
      <c r="A722" s="69" t="s">
        <v>3773</v>
      </c>
      <c r="B722" s="54" t="s">
        <v>3785</v>
      </c>
      <c r="C722" s="70" t="s">
        <v>1952</v>
      </c>
      <c r="D722" s="70" t="s">
        <v>140</v>
      </c>
      <c r="E722" s="78">
        <v>45127</v>
      </c>
      <c r="F722" s="72">
        <v>4051.61</v>
      </c>
      <c r="G722" s="79">
        <v>3.8557510000000002</v>
      </c>
      <c r="H722" s="72">
        <v>0.15622</v>
      </c>
      <c r="I722" s="73">
        <f t="shared" si="11"/>
        <v>1.6241457577483356E-7</v>
      </c>
      <c r="J722" s="73">
        <f>H722/'סכום נכסי הקרן'!$C$41</f>
        <v>1.2963163676356731E-9</v>
      </c>
    </row>
    <row r="723" spans="1:10">
      <c r="A723" s="69" t="s">
        <v>3773</v>
      </c>
      <c r="B723" s="54" t="s">
        <v>3786</v>
      </c>
      <c r="C723" s="70" t="s">
        <v>1952</v>
      </c>
      <c r="D723" s="70" t="s">
        <v>140</v>
      </c>
      <c r="E723" s="78">
        <v>45127</v>
      </c>
      <c r="F723" s="72">
        <v>119809.78</v>
      </c>
      <c r="G723" s="79">
        <v>3.855871</v>
      </c>
      <c r="H723" s="72">
        <v>4.6197100000000004</v>
      </c>
      <c r="I723" s="73">
        <f t="shared" si="11"/>
        <v>4.8028948908766894E-6</v>
      </c>
      <c r="J723" s="73">
        <f>H723/'סכום נכסי הקרן'!$C$41</f>
        <v>3.8334436606901778E-8</v>
      </c>
    </row>
    <row r="724" spans="1:10">
      <c r="A724" s="69" t="s">
        <v>3773</v>
      </c>
      <c r="B724" s="54" t="s">
        <v>3787</v>
      </c>
      <c r="C724" s="70" t="s">
        <v>1952</v>
      </c>
      <c r="D724" s="70" t="s">
        <v>140</v>
      </c>
      <c r="E724" s="78">
        <v>45127</v>
      </c>
      <c r="F724" s="72">
        <v>1470.89</v>
      </c>
      <c r="G724" s="79">
        <v>3.856169</v>
      </c>
      <c r="H724" s="72">
        <v>5.672E-2</v>
      </c>
      <c r="I724" s="73">
        <f t="shared" si="11"/>
        <v>5.896911239245013E-8</v>
      </c>
      <c r="J724" s="73">
        <f>H724/'סכום נכסי הקרן'!$C$41</f>
        <v>4.7066357938993324E-10</v>
      </c>
    </row>
    <row r="725" spans="1:10">
      <c r="A725" s="69" t="s">
        <v>3773</v>
      </c>
      <c r="B725" s="54" t="s">
        <v>3788</v>
      </c>
      <c r="C725" s="70" t="s">
        <v>1952</v>
      </c>
      <c r="D725" s="70" t="s">
        <v>140</v>
      </c>
      <c r="E725" s="78">
        <v>45127</v>
      </c>
      <c r="F725" s="72">
        <v>454.64</v>
      </c>
      <c r="G725" s="79">
        <v>3.8557980000000001</v>
      </c>
      <c r="H725" s="72">
        <v>1.753E-2</v>
      </c>
      <c r="I725" s="73">
        <f t="shared" si="11"/>
        <v>1.8225115307469161E-8</v>
      </c>
      <c r="J725" s="73">
        <f>H725/'סכום נכסי הקרן'!$C$41</f>
        <v>1.4546425505475195E-10</v>
      </c>
    </row>
    <row r="726" spans="1:10">
      <c r="A726" s="69" t="s">
        <v>3789</v>
      </c>
      <c r="B726" s="54" t="s">
        <v>3790</v>
      </c>
      <c r="C726" s="70" t="s">
        <v>1952</v>
      </c>
      <c r="D726" s="70" t="s">
        <v>140</v>
      </c>
      <c r="E726" s="78">
        <v>45145</v>
      </c>
      <c r="F726" s="72">
        <v>1622.47</v>
      </c>
      <c r="G726" s="79">
        <v>1.7516499999999999</v>
      </c>
      <c r="H726" s="72">
        <v>2.8420000000000001E-2</v>
      </c>
      <c r="I726" s="73">
        <f t="shared" si="11"/>
        <v>2.9546935370123989E-8</v>
      </c>
      <c r="J726" s="73">
        <f>H726/'סכום נכסי הקרן'!$C$41</f>
        <v>2.358296707733058E-10</v>
      </c>
    </row>
    <row r="727" spans="1:10">
      <c r="A727" s="69" t="s">
        <v>3789</v>
      </c>
      <c r="B727" s="54" t="s">
        <v>3791</v>
      </c>
      <c r="C727" s="70" t="s">
        <v>1952</v>
      </c>
      <c r="D727" s="70" t="s">
        <v>140</v>
      </c>
      <c r="E727" s="78">
        <v>45145</v>
      </c>
      <c r="F727" s="72">
        <v>13084.4</v>
      </c>
      <c r="G727" s="79">
        <v>1.751628</v>
      </c>
      <c r="H727" s="72">
        <v>0.22919</v>
      </c>
      <c r="I727" s="73">
        <f t="shared" si="11"/>
        <v>2.3827804776490913E-7</v>
      </c>
      <c r="J727" s="73">
        <f>H727/'סכום נכסי הקרן'!$C$41</f>
        <v>1.90182273907579E-9</v>
      </c>
    </row>
    <row r="728" spans="1:10">
      <c r="A728" s="69" t="s">
        <v>3792</v>
      </c>
      <c r="B728" s="54" t="s">
        <v>3793</v>
      </c>
      <c r="C728" s="70" t="s">
        <v>1952</v>
      </c>
      <c r="D728" s="70" t="s">
        <v>140</v>
      </c>
      <c r="E728" s="78">
        <v>45141</v>
      </c>
      <c r="F728" s="72">
        <v>58987533.455824994</v>
      </c>
      <c r="G728" s="79">
        <v>1.3473010000000001</v>
      </c>
      <c r="H728" s="72">
        <v>794.739789223</v>
      </c>
      <c r="I728" s="73">
        <f t="shared" si="11"/>
        <v>8.2625352527227098E-4</v>
      </c>
      <c r="J728" s="73">
        <f>H728/'סכום נכסי הקרן'!$C$41</f>
        <v>6.5947650542894621E-6</v>
      </c>
    </row>
    <row r="729" spans="1:10">
      <c r="A729" s="69" t="s">
        <v>3792</v>
      </c>
      <c r="B729" s="54" t="s">
        <v>3794</v>
      </c>
      <c r="C729" s="70" t="s">
        <v>1952</v>
      </c>
      <c r="D729" s="70" t="s">
        <v>140</v>
      </c>
      <c r="E729" s="78">
        <v>45141</v>
      </c>
      <c r="F729" s="72">
        <v>443.04</v>
      </c>
      <c r="G729" s="79">
        <v>1.3475079999999999</v>
      </c>
      <c r="H729" s="72">
        <v>5.9699999999999996E-3</v>
      </c>
      <c r="I729" s="73">
        <f t="shared" si="11"/>
        <v>6.2067278029430051E-9</v>
      </c>
      <c r="J729" s="73">
        <f>H729/'סכום נכסי הקרן'!$C$41</f>
        <v>4.9539167294744384E-11</v>
      </c>
    </row>
    <row r="730" spans="1:10">
      <c r="A730" s="69" t="s">
        <v>3795</v>
      </c>
      <c r="B730" s="54" t="s">
        <v>3796</v>
      </c>
      <c r="C730" s="70" t="s">
        <v>1952</v>
      </c>
      <c r="D730" s="70" t="s">
        <v>140</v>
      </c>
      <c r="E730" s="78">
        <v>45147</v>
      </c>
      <c r="F730" s="72">
        <v>1841906.88</v>
      </c>
      <c r="G730" s="79">
        <v>0.896339</v>
      </c>
      <c r="H730" s="72">
        <v>16.509730000000001</v>
      </c>
      <c r="I730" s="73">
        <f t="shared" si="11"/>
        <v>1.7164388644904897E-5</v>
      </c>
      <c r="J730" s="73">
        <f>H730/'סכום נכסי הקרן'!$C$41</f>
        <v>1.3699803625813405E-7</v>
      </c>
    </row>
    <row r="731" spans="1:10">
      <c r="A731" s="69" t="s">
        <v>3795</v>
      </c>
      <c r="B731" s="54" t="s">
        <v>3797</v>
      </c>
      <c r="C731" s="70" t="s">
        <v>1952</v>
      </c>
      <c r="D731" s="70" t="s">
        <v>140</v>
      </c>
      <c r="E731" s="78">
        <v>45147</v>
      </c>
      <c r="F731" s="72">
        <v>15098.44</v>
      </c>
      <c r="G731" s="79">
        <v>0.89631799999999995</v>
      </c>
      <c r="H731" s="72">
        <v>0.13533000000000001</v>
      </c>
      <c r="I731" s="73">
        <f t="shared" si="11"/>
        <v>1.4069622672902461E-7</v>
      </c>
      <c r="J731" s="73">
        <f>H731/'סכום נכסי הקרן'!$C$41</f>
        <v>1.1229707721939293E-9</v>
      </c>
    </row>
    <row r="732" spans="1:10">
      <c r="A732" s="69" t="s">
        <v>3798</v>
      </c>
      <c r="B732" s="54" t="s">
        <v>3799</v>
      </c>
      <c r="C732" s="70" t="s">
        <v>1952</v>
      </c>
      <c r="D732" s="70" t="s">
        <v>140</v>
      </c>
      <c r="E732" s="78">
        <v>45152</v>
      </c>
      <c r="F732" s="72">
        <v>8975.81</v>
      </c>
      <c r="G732" s="79">
        <v>-0.24878</v>
      </c>
      <c r="H732" s="72">
        <v>-2.2329999999999999E-2</v>
      </c>
      <c r="I732" s="73">
        <f t="shared" si="11"/>
        <v>-2.3215449219383132E-8</v>
      </c>
      <c r="J732" s="73">
        <f>H732/'סכום נכסי הקרן'!$C$41</f>
        <v>-1.852947413218831E-10</v>
      </c>
    </row>
    <row r="733" spans="1:10">
      <c r="A733" s="69" t="s">
        <v>3800</v>
      </c>
      <c r="B733" s="54" t="s">
        <v>3801</v>
      </c>
      <c r="C733" s="70" t="s">
        <v>1952</v>
      </c>
      <c r="D733" s="70" t="s">
        <v>140</v>
      </c>
      <c r="E733" s="78">
        <v>45162</v>
      </c>
      <c r="F733" s="72">
        <v>4265.57</v>
      </c>
      <c r="G733" s="79">
        <v>-0.65173000000000003</v>
      </c>
      <c r="H733" s="72">
        <v>-2.7800000000000002E-2</v>
      </c>
      <c r="I733" s="73">
        <f t="shared" si="11"/>
        <v>-2.8902350573168437E-8</v>
      </c>
      <c r="J733" s="73">
        <f>H733/'סכום נכסי הקרן'!$C$41</f>
        <v>-2.3068489963046803E-10</v>
      </c>
    </row>
    <row r="734" spans="1:10">
      <c r="A734" s="69" t="s">
        <v>3800</v>
      </c>
      <c r="B734" s="54" t="s">
        <v>3802</v>
      </c>
      <c r="C734" s="70" t="s">
        <v>1952</v>
      </c>
      <c r="D734" s="70" t="s">
        <v>140</v>
      </c>
      <c r="E734" s="78">
        <v>45162</v>
      </c>
      <c r="F734" s="72">
        <v>4342.17</v>
      </c>
      <c r="G734" s="79">
        <v>-0.65174799999999999</v>
      </c>
      <c r="H734" s="72">
        <v>-2.8300000000000002E-2</v>
      </c>
      <c r="I734" s="73">
        <f t="shared" si="11"/>
        <v>-2.9422177022326141E-8</v>
      </c>
      <c r="J734" s="73">
        <f>H734/'סכום נכסי הקרן'!$C$41</f>
        <v>-2.3483390861662754E-10</v>
      </c>
    </row>
    <row r="735" spans="1:10">
      <c r="A735" s="69" t="s">
        <v>3800</v>
      </c>
      <c r="B735" s="54" t="s">
        <v>3803</v>
      </c>
      <c r="C735" s="70" t="s">
        <v>1952</v>
      </c>
      <c r="D735" s="70" t="s">
        <v>140</v>
      </c>
      <c r="E735" s="78">
        <v>45162</v>
      </c>
      <c r="F735" s="72">
        <v>1328.21</v>
      </c>
      <c r="G735" s="79">
        <v>-0.65200499999999995</v>
      </c>
      <c r="H735" s="72">
        <v>-8.6599999999999993E-3</v>
      </c>
      <c r="I735" s="73">
        <f t="shared" si="11"/>
        <v>-9.0033940994114605E-9</v>
      </c>
      <c r="J735" s="73">
        <f>H735/'סכום נכסי הקרן'!$C$41</f>
        <v>-7.186083564028247E-11</v>
      </c>
    </row>
    <row r="736" spans="1:10">
      <c r="A736" s="69" t="s">
        <v>3804</v>
      </c>
      <c r="B736" s="54" t="s">
        <v>3805</v>
      </c>
      <c r="C736" s="70" t="s">
        <v>1952</v>
      </c>
      <c r="D736" s="70" t="s">
        <v>140</v>
      </c>
      <c r="E736" s="78">
        <v>45154</v>
      </c>
      <c r="F736" s="72">
        <v>611392.51</v>
      </c>
      <c r="G736" s="79">
        <v>-0.70818199999999998</v>
      </c>
      <c r="H736" s="72">
        <v>-4.3297700000000008</v>
      </c>
      <c r="I736" s="73">
        <f t="shared" si="11"/>
        <v>-4.5014579295391189E-6</v>
      </c>
      <c r="J736" s="73">
        <f>H736/'סכום נכסי הקרן'!$C$41</f>
        <v>-3.5928509276007614E-8</v>
      </c>
    </row>
    <row r="737" spans="1:10">
      <c r="A737" s="69" t="s">
        <v>3804</v>
      </c>
      <c r="B737" s="54" t="s">
        <v>3806</v>
      </c>
      <c r="C737" s="70" t="s">
        <v>1952</v>
      </c>
      <c r="D737" s="70" t="s">
        <v>140</v>
      </c>
      <c r="E737" s="78">
        <v>45154</v>
      </c>
      <c r="F737" s="72">
        <v>3063.33</v>
      </c>
      <c r="G737" s="79">
        <v>-0.70805300000000004</v>
      </c>
      <c r="H737" s="72">
        <v>-2.1690000000000001E-2</v>
      </c>
      <c r="I737" s="73">
        <f t="shared" si="11"/>
        <v>-2.2550071364461273E-8</v>
      </c>
      <c r="J737" s="73">
        <f>H737/'סכום נכסי הקרן'!$C$41</f>
        <v>-1.7998400981959897E-10</v>
      </c>
    </row>
    <row r="738" spans="1:10">
      <c r="A738" s="69" t="s">
        <v>3807</v>
      </c>
      <c r="B738" s="54" t="s">
        <v>3388</v>
      </c>
      <c r="C738" s="70" t="s">
        <v>1952</v>
      </c>
      <c r="D738" s="70" t="s">
        <v>140</v>
      </c>
      <c r="E738" s="78">
        <v>45161</v>
      </c>
      <c r="F738" s="72">
        <v>12250.81</v>
      </c>
      <c r="G738" s="79">
        <v>-0.72942099999999999</v>
      </c>
      <c r="H738" s="72">
        <v>-8.9359999999999995E-2</v>
      </c>
      <c r="I738" s="73">
        <f t="shared" si="11"/>
        <v>-9.2903382993465149E-8</v>
      </c>
      <c r="J738" s="73">
        <f>H738/'סכום נכסי הקרן'!$C$41</f>
        <v>-7.4151088600642514E-10</v>
      </c>
    </row>
    <row r="739" spans="1:10">
      <c r="A739" s="69" t="s">
        <v>3807</v>
      </c>
      <c r="B739" s="54" t="s">
        <v>3808</v>
      </c>
      <c r="C739" s="70" t="s">
        <v>1952</v>
      </c>
      <c r="D739" s="70" t="s">
        <v>140</v>
      </c>
      <c r="E739" s="78">
        <v>45161</v>
      </c>
      <c r="F739" s="72">
        <v>268</v>
      </c>
      <c r="G739" s="79">
        <v>-0.72761200000000004</v>
      </c>
      <c r="H739" s="72">
        <v>-1.9499999999999999E-3</v>
      </c>
      <c r="I739" s="73">
        <f t="shared" si="11"/>
        <v>-2.027323151715052E-9</v>
      </c>
      <c r="J739" s="73">
        <f>H739/'סכום נכסי הקרן'!$C$41</f>
        <v>-1.6181135046022037E-11</v>
      </c>
    </row>
    <row r="740" spans="1:10">
      <c r="A740" s="69" t="s">
        <v>3809</v>
      </c>
      <c r="B740" s="54" t="s">
        <v>3810</v>
      </c>
      <c r="C740" s="70" t="s">
        <v>1952</v>
      </c>
      <c r="D740" s="70" t="s">
        <v>140</v>
      </c>
      <c r="E740" s="78">
        <v>45160</v>
      </c>
      <c r="F740" s="72">
        <v>2805.12</v>
      </c>
      <c r="G740" s="79">
        <v>-0.81422499999999998</v>
      </c>
      <c r="H740" s="72">
        <v>-2.2839999999999999E-2</v>
      </c>
      <c r="I740" s="73">
        <f t="shared" si="11"/>
        <v>-2.3745672197523995E-8</v>
      </c>
      <c r="J740" s="73">
        <f>H740/'סכום נכסי הקרן'!$C$41</f>
        <v>-1.8952673048776579E-10</v>
      </c>
    </row>
    <row r="741" spans="1:10">
      <c r="A741" s="69" t="s">
        <v>3809</v>
      </c>
      <c r="B741" s="54" t="s">
        <v>3811</v>
      </c>
      <c r="C741" s="70" t="s">
        <v>1952</v>
      </c>
      <c r="D741" s="70" t="s">
        <v>140</v>
      </c>
      <c r="E741" s="78">
        <v>45160</v>
      </c>
      <c r="F741" s="72">
        <v>14280.51</v>
      </c>
      <c r="G741" s="79">
        <v>-0.81418699999999999</v>
      </c>
      <c r="H741" s="72">
        <v>-0.11627</v>
      </c>
      <c r="I741" s="73">
        <f t="shared" si="11"/>
        <v>-1.2088044248713288E-7</v>
      </c>
      <c r="J741" s="73">
        <f>H741/'סכום נכסי הקרן'!$C$41</f>
        <v>-9.6481054964152936E-10</v>
      </c>
    </row>
    <row r="742" spans="1:10">
      <c r="A742" s="69" t="s">
        <v>3812</v>
      </c>
      <c r="B742" s="54" t="s">
        <v>3813</v>
      </c>
      <c r="C742" s="70" t="s">
        <v>1952</v>
      </c>
      <c r="D742" s="70" t="s">
        <v>140</v>
      </c>
      <c r="E742" s="78">
        <v>45176</v>
      </c>
      <c r="F742" s="72">
        <v>30137.11</v>
      </c>
      <c r="G742" s="79">
        <v>-2.362171</v>
      </c>
      <c r="H742" s="72">
        <v>-0.71189000000000002</v>
      </c>
      <c r="I742" s="73">
        <f t="shared" si="11"/>
        <v>-7.4011850178175815E-7</v>
      </c>
      <c r="J742" s="73">
        <f>H742/'סכום נכסי הקרן'!$C$41</f>
        <v>-5.9072760143141685E-9</v>
      </c>
    </row>
    <row r="743" spans="1:10">
      <c r="A743" s="69" t="s">
        <v>3814</v>
      </c>
      <c r="B743" s="54" t="s">
        <v>3815</v>
      </c>
      <c r="C743" s="70" t="s">
        <v>1952</v>
      </c>
      <c r="D743" s="70" t="s">
        <v>142</v>
      </c>
      <c r="E743" s="78">
        <v>45236</v>
      </c>
      <c r="F743" s="72">
        <v>54582281.939992994</v>
      </c>
      <c r="G743" s="79">
        <v>2.554541</v>
      </c>
      <c r="H743" s="72">
        <v>1394.3265549139996</v>
      </c>
      <c r="I743" s="73">
        <f t="shared" si="11"/>
        <v>1.4496156440144822E-3</v>
      </c>
      <c r="J743" s="73">
        <f>H743/'סכום נכסי הקרן'!$C$41</f>
        <v>1.1570146811957994E-5</v>
      </c>
    </row>
    <row r="744" spans="1:10">
      <c r="A744" s="69" t="s">
        <v>3816</v>
      </c>
      <c r="B744" s="54" t="s">
        <v>3817</v>
      </c>
      <c r="C744" s="70" t="s">
        <v>1952</v>
      </c>
      <c r="D744" s="70" t="s">
        <v>142</v>
      </c>
      <c r="E744" s="78">
        <v>45259</v>
      </c>
      <c r="F744" s="72">
        <v>56669169.895082995</v>
      </c>
      <c r="G744" s="79">
        <v>0.51429800000000003</v>
      </c>
      <c r="H744" s="72">
        <v>291.44853225499998</v>
      </c>
      <c r="I744" s="73">
        <f t="shared" si="11"/>
        <v>3.0300531126868337E-4</v>
      </c>
      <c r="J744" s="73">
        <f>H744/'סכום נכסי הקרן'!$C$41</f>
        <v>2.4184451586579817E-6</v>
      </c>
    </row>
    <row r="745" spans="1:10">
      <c r="A745" s="69" t="s">
        <v>3816</v>
      </c>
      <c r="B745" s="54" t="s">
        <v>3818</v>
      </c>
      <c r="C745" s="70" t="s">
        <v>1952</v>
      </c>
      <c r="D745" s="70" t="s">
        <v>142</v>
      </c>
      <c r="E745" s="78">
        <v>45259</v>
      </c>
      <c r="F745" s="72">
        <v>4213259.8803390004</v>
      </c>
      <c r="G745" s="79">
        <v>0.51429800000000003</v>
      </c>
      <c r="H745" s="72">
        <v>21.668720951000001</v>
      </c>
      <c r="I745" s="73">
        <f t="shared" si="11"/>
        <v>2.2527948539495026E-5</v>
      </c>
      <c r="J745" s="73">
        <f>H745/'סכום נכסי הקרן'!$C$41</f>
        <v>1.7980743588856311E-7</v>
      </c>
    </row>
    <row r="746" spans="1:10">
      <c r="A746" s="69" t="s">
        <v>3819</v>
      </c>
      <c r="B746" s="54" t="s">
        <v>3820</v>
      </c>
      <c r="C746" s="70" t="s">
        <v>1952</v>
      </c>
      <c r="D746" s="70" t="s">
        <v>142</v>
      </c>
      <c r="E746" s="78">
        <v>45259</v>
      </c>
      <c r="F746" s="72">
        <v>417000.03643400001</v>
      </c>
      <c r="G746" s="79">
        <v>0.51928099999999999</v>
      </c>
      <c r="H746" s="72">
        <v>2.1654031240000005</v>
      </c>
      <c r="I746" s="73">
        <f t="shared" si="11"/>
        <v>2.2512676338878465E-6</v>
      </c>
      <c r="J746" s="73">
        <f>H746/'סכום נכסי הקרן'!$C$41</f>
        <v>1.7968554040267695E-8</v>
      </c>
    </row>
    <row r="747" spans="1:10">
      <c r="A747" s="69" t="s">
        <v>3819</v>
      </c>
      <c r="B747" s="54" t="s">
        <v>3821</v>
      </c>
      <c r="C747" s="70" t="s">
        <v>1952</v>
      </c>
      <c r="D747" s="70" t="s">
        <v>142</v>
      </c>
      <c r="E747" s="78">
        <v>45259</v>
      </c>
      <c r="F747" s="72">
        <v>29908728.555741005</v>
      </c>
      <c r="G747" s="79">
        <v>0.51928099999999999</v>
      </c>
      <c r="H747" s="72">
        <v>155.31041458199999</v>
      </c>
      <c r="I747" s="73">
        <f t="shared" si="11"/>
        <v>1.6146892265874442E-4</v>
      </c>
      <c r="J747" s="73">
        <f>H747/'סכום נכסי הקרן'!$C$41</f>
        <v>1.2887686114897498E-6</v>
      </c>
    </row>
    <row r="748" spans="1:10">
      <c r="A748" s="69" t="s">
        <v>3822</v>
      </c>
      <c r="B748" s="54" t="s">
        <v>3823</v>
      </c>
      <c r="C748" s="70" t="s">
        <v>1952</v>
      </c>
      <c r="D748" s="70" t="s">
        <v>143</v>
      </c>
      <c r="E748" s="78">
        <v>45223</v>
      </c>
      <c r="F748" s="72">
        <v>235665.9</v>
      </c>
      <c r="G748" s="79">
        <v>4.3584459999999998</v>
      </c>
      <c r="H748" s="72">
        <v>10.271370000000001</v>
      </c>
      <c r="I748" s="73">
        <f t="shared" si="11"/>
        <v>1.0678659590169967E-5</v>
      </c>
      <c r="J748" s="73">
        <f>H748/'סכום נכסי הקרן'!$C$41</f>
        <v>8.523201286033815E-8</v>
      </c>
    </row>
    <row r="749" spans="1:10">
      <c r="A749" s="69" t="s">
        <v>3824</v>
      </c>
      <c r="B749" s="54" t="s">
        <v>3633</v>
      </c>
      <c r="C749" s="70" t="s">
        <v>1952</v>
      </c>
      <c r="D749" s="70" t="s">
        <v>143</v>
      </c>
      <c r="E749" s="78">
        <v>45215</v>
      </c>
      <c r="F749" s="72">
        <v>4391647.1239070008</v>
      </c>
      <c r="G749" s="79">
        <v>4.3419639999999999</v>
      </c>
      <c r="H749" s="72">
        <v>190.68371881900001</v>
      </c>
      <c r="I749" s="73">
        <f t="shared" si="11"/>
        <v>1.9824488093173431E-4</v>
      </c>
      <c r="J749" s="73">
        <f>H749/'סכום נכסי הקרן'!$C$41</f>
        <v>1.5822969257886834E-6</v>
      </c>
    </row>
    <row r="750" spans="1:10">
      <c r="A750" s="69" t="s">
        <v>3825</v>
      </c>
      <c r="B750" s="54" t="s">
        <v>3826</v>
      </c>
      <c r="C750" s="70" t="s">
        <v>1952</v>
      </c>
      <c r="D750" s="70" t="s">
        <v>143</v>
      </c>
      <c r="E750" s="78">
        <v>45223</v>
      </c>
      <c r="F750" s="72">
        <v>11552250</v>
      </c>
      <c r="G750" s="79">
        <v>4.3549579999999999</v>
      </c>
      <c r="H750" s="72">
        <v>503.09563000000003</v>
      </c>
      <c r="I750" s="73">
        <f t="shared" si="11"/>
        <v>5.2304482985931783E-4</v>
      </c>
      <c r="J750" s="73">
        <f>H750/'סכום נכסי הקרן'!$C$41</f>
        <v>4.1746965795351465E-6</v>
      </c>
    </row>
    <row r="751" spans="1:10">
      <c r="A751" s="69" t="s">
        <v>3827</v>
      </c>
      <c r="B751" s="54" t="s">
        <v>3828</v>
      </c>
      <c r="C751" s="70" t="s">
        <v>1952</v>
      </c>
      <c r="D751" s="70" t="s">
        <v>143</v>
      </c>
      <c r="E751" s="78">
        <v>45215</v>
      </c>
      <c r="F751" s="72">
        <v>2456324.5130120004</v>
      </c>
      <c r="G751" s="79">
        <v>4.3319080000000003</v>
      </c>
      <c r="H751" s="72">
        <v>106.40570921100003</v>
      </c>
      <c r="I751" s="73">
        <f t="shared" si="11"/>
        <v>1.1062500397852304E-4</v>
      </c>
      <c r="J751" s="73">
        <f>H751/'סכום נכסי הקרן'!$C$41</f>
        <v>8.8295648739022689E-7</v>
      </c>
    </row>
    <row r="752" spans="1:10">
      <c r="A752" s="69" t="s">
        <v>3829</v>
      </c>
      <c r="B752" s="54" t="s">
        <v>3724</v>
      </c>
      <c r="C752" s="70" t="s">
        <v>1952</v>
      </c>
      <c r="D752" s="70" t="s">
        <v>140</v>
      </c>
      <c r="E752" s="78">
        <v>45209</v>
      </c>
      <c r="F752" s="72">
        <v>17948</v>
      </c>
      <c r="G752" s="79">
        <v>3.8154110000000001</v>
      </c>
      <c r="H752" s="72">
        <v>0.68479000000000001</v>
      </c>
      <c r="I752" s="73">
        <f t="shared" si="11"/>
        <v>7.1194390823741047E-7</v>
      </c>
      <c r="J752" s="73">
        <f>H752/'סכום נכסי הקרן'!$C$41</f>
        <v>5.682399727264323E-9</v>
      </c>
    </row>
    <row r="753" spans="1:10">
      <c r="A753" s="69" t="s">
        <v>3829</v>
      </c>
      <c r="B753" s="54" t="s">
        <v>3810</v>
      </c>
      <c r="C753" s="70" t="s">
        <v>1952</v>
      </c>
      <c r="D753" s="70" t="s">
        <v>140</v>
      </c>
      <c r="E753" s="78">
        <v>45209</v>
      </c>
      <c r="F753" s="72">
        <v>1153.8</v>
      </c>
      <c r="G753" s="79">
        <v>3.8152189999999999</v>
      </c>
      <c r="H753" s="72">
        <v>4.4020000000000004E-2</v>
      </c>
      <c r="I753" s="73">
        <f t="shared" si="11"/>
        <v>4.5765520583844412E-8</v>
      </c>
      <c r="J753" s="73">
        <f>H753/'סכום נכסי הקרן'!$C$41</f>
        <v>3.6527875114148212E-10</v>
      </c>
    </row>
    <row r="754" spans="1:10">
      <c r="A754" s="69" t="s">
        <v>3829</v>
      </c>
      <c r="B754" s="54" t="s">
        <v>2772</v>
      </c>
      <c r="C754" s="70" t="s">
        <v>1952</v>
      </c>
      <c r="D754" s="70" t="s">
        <v>140</v>
      </c>
      <c r="E754" s="78">
        <v>45209</v>
      </c>
      <c r="F754" s="72">
        <v>84612</v>
      </c>
      <c r="G754" s="79">
        <v>3.815404</v>
      </c>
      <c r="H754" s="72">
        <v>3.2282899999999999</v>
      </c>
      <c r="I754" s="73">
        <f t="shared" si="11"/>
        <v>3.3563010551026592E-6</v>
      </c>
      <c r="J754" s="73">
        <f>H754/'סכום נכסי הקרן'!$C$41</f>
        <v>2.678840843985768E-8</v>
      </c>
    </row>
    <row r="755" spans="1:10">
      <c r="A755" s="69" t="s">
        <v>3829</v>
      </c>
      <c r="B755" s="54" t="s">
        <v>3830</v>
      </c>
      <c r="C755" s="70" t="s">
        <v>1952</v>
      </c>
      <c r="D755" s="70" t="s">
        <v>140</v>
      </c>
      <c r="E755" s="78">
        <v>45209</v>
      </c>
      <c r="F755" s="72">
        <v>4102400</v>
      </c>
      <c r="G755" s="79">
        <v>3.815407</v>
      </c>
      <c r="H755" s="72">
        <v>156.52324999999999</v>
      </c>
      <c r="I755" s="73">
        <f t="shared" si="11"/>
        <v>1.627298505162477E-4</v>
      </c>
      <c r="J755" s="73">
        <f>H755/'סכום נכסי הקרן'!$C$41</f>
        <v>1.2988327415857788E-6</v>
      </c>
    </row>
    <row r="756" spans="1:10">
      <c r="A756" s="69" t="s">
        <v>3831</v>
      </c>
      <c r="B756" s="54" t="s">
        <v>3832</v>
      </c>
      <c r="C756" s="70" t="s">
        <v>1952</v>
      </c>
      <c r="D756" s="70" t="s">
        <v>140</v>
      </c>
      <c r="E756" s="78">
        <v>45211</v>
      </c>
      <c r="F756" s="72">
        <v>23086371.912029997</v>
      </c>
      <c r="G756" s="79">
        <v>3.9561730000000002</v>
      </c>
      <c r="H756" s="72">
        <v>913.33683479299998</v>
      </c>
      <c r="I756" s="73">
        <f t="shared" si="11"/>
        <v>9.4955328743076637E-4</v>
      </c>
      <c r="J756" s="73">
        <f>H756/'סכום נכסי הקרן'!$C$41</f>
        <v>7.5788854698932565E-6</v>
      </c>
    </row>
    <row r="757" spans="1:10">
      <c r="A757" s="69" t="s">
        <v>3833</v>
      </c>
      <c r="B757" s="54" t="s">
        <v>3834</v>
      </c>
      <c r="C757" s="70" t="s">
        <v>1952</v>
      </c>
      <c r="D757" s="70" t="s">
        <v>140</v>
      </c>
      <c r="E757" s="78">
        <v>45201</v>
      </c>
      <c r="F757" s="72">
        <v>15390914.608020002</v>
      </c>
      <c r="G757" s="79">
        <v>4.054138</v>
      </c>
      <c r="H757" s="72">
        <v>623.96897977900005</v>
      </c>
      <c r="I757" s="73">
        <f t="shared" si="11"/>
        <v>6.487111582861477E-4</v>
      </c>
      <c r="J757" s="73">
        <f>H757/'סכום נכסי הקרן'!$C$41</f>
        <v>5.1777058083756891E-6</v>
      </c>
    </row>
    <row r="758" spans="1:10">
      <c r="A758" s="69" t="s">
        <v>3835</v>
      </c>
      <c r="B758" s="54" t="s">
        <v>3836</v>
      </c>
      <c r="C758" s="70" t="s">
        <v>1952</v>
      </c>
      <c r="D758" s="70" t="s">
        <v>140</v>
      </c>
      <c r="E758" s="78">
        <v>45201</v>
      </c>
      <c r="F758" s="72">
        <v>15390914.608020002</v>
      </c>
      <c r="G758" s="79">
        <v>4.1063049999999999</v>
      </c>
      <c r="H758" s="72">
        <v>631.99787888899994</v>
      </c>
      <c r="I758" s="73">
        <f t="shared" si="11"/>
        <v>6.5705842651614106E-4</v>
      </c>
      <c r="J758" s="73">
        <f>H758/'סכום נכסי הקרן'!$C$41</f>
        <v>5.2443297574884036E-6</v>
      </c>
    </row>
    <row r="759" spans="1:10">
      <c r="A759" s="69" t="s">
        <v>3837</v>
      </c>
      <c r="B759" s="54" t="s">
        <v>3838</v>
      </c>
      <c r="C759" s="70" t="s">
        <v>1952</v>
      </c>
      <c r="D759" s="70" t="s">
        <v>140</v>
      </c>
      <c r="E759" s="78">
        <v>45223</v>
      </c>
      <c r="F759" s="72">
        <v>215376</v>
      </c>
      <c r="G759" s="79">
        <v>4.5861700000000001</v>
      </c>
      <c r="H759" s="72">
        <v>9.8775100000000009</v>
      </c>
      <c r="I759" s="73">
        <f t="shared" si="11"/>
        <v>1.0269181899639459E-5</v>
      </c>
      <c r="J759" s="73">
        <f>H759/'סכום נכסי הקרן'!$C$41</f>
        <v>8.1963755501760589E-8</v>
      </c>
    </row>
    <row r="760" spans="1:10">
      <c r="A760" s="69" t="s">
        <v>3837</v>
      </c>
      <c r="B760" s="54" t="s">
        <v>3839</v>
      </c>
      <c r="C760" s="70" t="s">
        <v>1952</v>
      </c>
      <c r="D760" s="70" t="s">
        <v>140</v>
      </c>
      <c r="E760" s="78">
        <v>45223</v>
      </c>
      <c r="F760" s="72">
        <v>6538200</v>
      </c>
      <c r="G760" s="79">
        <v>4.5861689999999999</v>
      </c>
      <c r="H760" s="72">
        <v>299.85289</v>
      </c>
      <c r="I760" s="73">
        <f t="shared" si="11"/>
        <v>3.117429261567522E-4</v>
      </c>
      <c r="J760" s="73">
        <f>H760/'סכום נכסי הקרן'!$C$41</f>
        <v>2.4881846702717903E-6</v>
      </c>
    </row>
    <row r="761" spans="1:10">
      <c r="A761" s="69" t="s">
        <v>3840</v>
      </c>
      <c r="B761" s="54" t="s">
        <v>3841</v>
      </c>
      <c r="C761" s="70" t="s">
        <v>1952</v>
      </c>
      <c r="D761" s="70" t="s">
        <v>140</v>
      </c>
      <c r="E761" s="78">
        <v>45229</v>
      </c>
      <c r="F761" s="72">
        <v>24625463.372832004</v>
      </c>
      <c r="G761" s="79">
        <v>4.6035870000000001</v>
      </c>
      <c r="H761" s="72">
        <v>1133.6545119389998</v>
      </c>
      <c r="I761" s="73">
        <f t="shared" si="11"/>
        <v>1.1786071990257242E-3</v>
      </c>
      <c r="J761" s="73">
        <f>H761/'סכום נכסי הקרן'!$C$41</f>
        <v>9.4070855144703369E-6</v>
      </c>
    </row>
    <row r="762" spans="1:10">
      <c r="A762" s="69" t="s">
        <v>3842</v>
      </c>
      <c r="B762" s="54" t="s">
        <v>3843</v>
      </c>
      <c r="C762" s="70" t="s">
        <v>1952</v>
      </c>
      <c r="D762" s="70" t="s">
        <v>144</v>
      </c>
      <c r="E762" s="78">
        <v>45267</v>
      </c>
      <c r="F762" s="72">
        <v>14325178.949682999</v>
      </c>
      <c r="G762" s="79">
        <v>-3.7832910000000002</v>
      </c>
      <c r="H762" s="72">
        <v>-541.96316538800011</v>
      </c>
      <c r="I762" s="73">
        <f t="shared" si="11"/>
        <v>-5.6345357567582895E-4</v>
      </c>
      <c r="J762" s="73">
        <f>H762/'סכום נכסי הקרן'!$C$41</f>
        <v>-4.4972200867245157E-6</v>
      </c>
    </row>
    <row r="763" spans="1:10">
      <c r="A763" s="69" t="s">
        <v>3844</v>
      </c>
      <c r="B763" s="54" t="s">
        <v>3845</v>
      </c>
      <c r="C763" s="70" t="s">
        <v>1952</v>
      </c>
      <c r="D763" s="70" t="s">
        <v>140</v>
      </c>
      <c r="E763" s="78">
        <v>45267</v>
      </c>
      <c r="F763" s="72">
        <v>16005720.499136999</v>
      </c>
      <c r="G763" s="79">
        <v>-2.7613349999999999</v>
      </c>
      <c r="H763" s="72">
        <v>-441.9716066229999</v>
      </c>
      <c r="I763" s="73">
        <f t="shared" si="11"/>
        <v>-4.5949706179872066E-4</v>
      </c>
      <c r="J763" s="73">
        <f>H763/'סכום נכסי הקרן'!$C$41</f>
        <v>-3.6674883350123533E-6</v>
      </c>
    </row>
    <row r="764" spans="1:10">
      <c r="A764" s="69" t="s">
        <v>3846</v>
      </c>
      <c r="B764" s="54" t="s">
        <v>3847</v>
      </c>
      <c r="C764" s="70" t="s">
        <v>1952</v>
      </c>
      <c r="D764" s="70" t="s">
        <v>142</v>
      </c>
      <c r="E764" s="78">
        <v>45232</v>
      </c>
      <c r="F764" s="72">
        <v>6677642.5</v>
      </c>
      <c r="G764" s="79">
        <v>-4.0362830000000001</v>
      </c>
      <c r="H764" s="72">
        <v>-269.52855</v>
      </c>
      <c r="I764" s="73">
        <f t="shared" si="11"/>
        <v>-2.8021613818625027E-4</v>
      </c>
      <c r="J764" s="73">
        <f>H764/'סכום נכסי הקרן'!$C$41</f>
        <v>-2.2365527519530782E-6</v>
      </c>
    </row>
    <row r="765" spans="1:10">
      <c r="A765" s="69" t="s">
        <v>3846</v>
      </c>
      <c r="B765" s="54" t="s">
        <v>3848</v>
      </c>
      <c r="C765" s="70" t="s">
        <v>1952</v>
      </c>
      <c r="D765" s="70" t="s">
        <v>142</v>
      </c>
      <c r="E765" s="78">
        <v>45232</v>
      </c>
      <c r="F765" s="72">
        <v>545824.68999999994</v>
      </c>
      <c r="G765" s="79">
        <v>-4.0362830000000001</v>
      </c>
      <c r="H765" s="72">
        <v>-22.031029999999998</v>
      </c>
      <c r="I765" s="73">
        <f t="shared" si="11"/>
        <v>-2.2904624192373772E-5</v>
      </c>
      <c r="J765" s="73">
        <f>H765/'סכום נכסי הקרן'!$C$41</f>
        <v>-1.8281388288869888E-7</v>
      </c>
    </row>
    <row r="766" spans="1:10">
      <c r="A766" s="69" t="s">
        <v>3846</v>
      </c>
      <c r="B766" s="54" t="s">
        <v>3849</v>
      </c>
      <c r="C766" s="70" t="s">
        <v>1952</v>
      </c>
      <c r="D766" s="70" t="s">
        <v>142</v>
      </c>
      <c r="E766" s="78">
        <v>45232</v>
      </c>
      <c r="F766" s="72">
        <v>87664090.709999993</v>
      </c>
      <c r="G766" s="79">
        <v>-4.0362830000000001</v>
      </c>
      <c r="H766" s="72">
        <v>-3538.37075</v>
      </c>
      <c r="I766" s="73">
        <f t="shared" si="11"/>
        <v>-3.6786774055519757E-3</v>
      </c>
      <c r="J766" s="73">
        <f>H766/'סכום נכסי הקרן'!$C$41</f>
        <v>-2.9361464076227834E-5</v>
      </c>
    </row>
    <row r="767" spans="1:10">
      <c r="A767" s="69" t="s">
        <v>3850</v>
      </c>
      <c r="B767" s="54" t="s">
        <v>3851</v>
      </c>
      <c r="C767" s="70" t="s">
        <v>1952</v>
      </c>
      <c r="D767" s="70" t="s">
        <v>142</v>
      </c>
      <c r="E767" s="78">
        <v>45232</v>
      </c>
      <c r="F767" s="72">
        <v>102585995.45999999</v>
      </c>
      <c r="G767" s="79">
        <v>-4.0343330000000002</v>
      </c>
      <c r="H767" s="72">
        <v>-4138.6611499999999</v>
      </c>
      <c r="I767" s="73">
        <f t="shared" si="11"/>
        <v>-4.3027710597428933E-3</v>
      </c>
      <c r="J767" s="73">
        <f>H767/'סכום נכסי הקרן'!$C$41</f>
        <v>-3.4342684604038394E-5</v>
      </c>
    </row>
    <row r="768" spans="1:10">
      <c r="A768" s="69" t="s">
        <v>3852</v>
      </c>
      <c r="B768" s="54" t="s">
        <v>3484</v>
      </c>
      <c r="C768" s="70" t="s">
        <v>1952</v>
      </c>
      <c r="D768" s="70" t="s">
        <v>142</v>
      </c>
      <c r="E768" s="78">
        <v>45210</v>
      </c>
      <c r="F768" s="72">
        <v>17736733.736989997</v>
      </c>
      <c r="G768" s="79">
        <v>-3.9090379999999998</v>
      </c>
      <c r="H768" s="72">
        <v>-693.33572996099997</v>
      </c>
      <c r="I768" s="73">
        <f t="shared" si="11"/>
        <v>-7.2082850115958493E-4</v>
      </c>
      <c r="J768" s="73">
        <f>H768/'סכום נכסי הקרן'!$C$41</f>
        <v>-5.7533123480672857E-6</v>
      </c>
    </row>
    <row r="769" spans="1:10">
      <c r="A769" s="69" t="s">
        <v>3853</v>
      </c>
      <c r="B769" s="54" t="s">
        <v>3854</v>
      </c>
      <c r="C769" s="70" t="s">
        <v>1952</v>
      </c>
      <c r="D769" s="70" t="s">
        <v>142</v>
      </c>
      <c r="E769" s="78">
        <v>45232</v>
      </c>
      <c r="F769" s="72">
        <v>15498896.4</v>
      </c>
      <c r="G769" s="79">
        <v>-3.938898</v>
      </c>
      <c r="H769" s="72">
        <v>-610.48572999999999</v>
      </c>
      <c r="I769" s="73">
        <f t="shared" si="11"/>
        <v>-6.3469325857469961E-4</v>
      </c>
      <c r="J769" s="73">
        <f>H769/'סכום נכסי הקרן'!$C$41</f>
        <v>-5.06582155938428E-6</v>
      </c>
    </row>
    <row r="770" spans="1:10">
      <c r="A770" s="69" t="s">
        <v>3853</v>
      </c>
      <c r="B770" s="54" t="s">
        <v>3855</v>
      </c>
      <c r="C770" s="70" t="s">
        <v>1952</v>
      </c>
      <c r="D770" s="70" t="s">
        <v>142</v>
      </c>
      <c r="E770" s="78">
        <v>45232</v>
      </c>
      <c r="F770" s="72">
        <v>38764656.625542</v>
      </c>
      <c r="G770" s="79">
        <v>-3.938898</v>
      </c>
      <c r="H770" s="72">
        <v>-1526.9003077340001</v>
      </c>
      <c r="I770" s="73">
        <f t="shared" si="11"/>
        <v>-1.5874463303743465E-3</v>
      </c>
      <c r="J770" s="73">
        <f>H770/'סכום נכסי הקרן'!$C$41</f>
        <v>-1.2670246195516133E-5</v>
      </c>
    </row>
    <row r="771" spans="1:10">
      <c r="A771" s="69" t="s">
        <v>3856</v>
      </c>
      <c r="B771" s="54" t="s">
        <v>3857</v>
      </c>
      <c r="C771" s="70" t="s">
        <v>1952</v>
      </c>
      <c r="D771" s="70" t="s">
        <v>142</v>
      </c>
      <c r="E771" s="78">
        <v>45232</v>
      </c>
      <c r="F771" s="72">
        <v>20806196.423689988</v>
      </c>
      <c r="G771" s="79">
        <v>-3.8902739999999998</v>
      </c>
      <c r="H771" s="72">
        <v>-809.41803965500014</v>
      </c>
      <c r="I771" s="73">
        <f t="shared" si="11"/>
        <v>-8.4151381087609945E-4</v>
      </c>
      <c r="J771" s="73">
        <f>H771/'סכום נכסי הקרן'!$C$41</f>
        <v>-6.7165654401763982E-6</v>
      </c>
    </row>
    <row r="772" spans="1:10">
      <c r="A772" s="69" t="s">
        <v>3856</v>
      </c>
      <c r="B772" s="54" t="s">
        <v>3858</v>
      </c>
      <c r="C772" s="70" t="s">
        <v>1952</v>
      </c>
      <c r="D772" s="70" t="s">
        <v>142</v>
      </c>
      <c r="E772" s="78">
        <v>45232</v>
      </c>
      <c r="F772" s="72">
        <v>29408811.058639992</v>
      </c>
      <c r="G772" s="79">
        <v>-3.8902739999999998</v>
      </c>
      <c r="H772" s="72">
        <v>-1144.08331561</v>
      </c>
      <c r="I772" s="73">
        <f t="shared" si="11"/>
        <v>-1.189449534988242E-3</v>
      </c>
      <c r="J772" s="73">
        <f>H772/'סכום נכסי הקרן'!$C$41</f>
        <v>-9.4936239147620825E-6</v>
      </c>
    </row>
    <row r="773" spans="1:10">
      <c r="A773" s="69" t="s">
        <v>3859</v>
      </c>
      <c r="B773" s="54" t="s">
        <v>3860</v>
      </c>
      <c r="C773" s="70" t="s">
        <v>1952</v>
      </c>
      <c r="D773" s="70" t="s">
        <v>142</v>
      </c>
      <c r="E773" s="78">
        <v>45244</v>
      </c>
      <c r="F773" s="72">
        <v>156280.18</v>
      </c>
      <c r="G773" s="79">
        <v>-2.8707029999999998</v>
      </c>
      <c r="H773" s="72">
        <v>-4.4863400000000002</v>
      </c>
      <c r="I773" s="73">
        <f t="shared" si="11"/>
        <v>-4.6642363838283623E-6</v>
      </c>
      <c r="J773" s="73">
        <f>H773/'סכום נכסי הקרן'!$C$41</f>
        <v>-3.7227729949933591E-8</v>
      </c>
    </row>
    <row r="774" spans="1:10">
      <c r="A774" s="69" t="s">
        <v>3861</v>
      </c>
      <c r="B774" s="54" t="s">
        <v>3862</v>
      </c>
      <c r="C774" s="70" t="s">
        <v>1952</v>
      </c>
      <c r="D774" s="70" t="s">
        <v>142</v>
      </c>
      <c r="E774" s="78">
        <v>45244</v>
      </c>
      <c r="F774" s="72">
        <v>15546085.48</v>
      </c>
      <c r="G774" s="79">
        <v>-2.8462230000000002</v>
      </c>
      <c r="H774" s="72">
        <v>-442.47628000000003</v>
      </c>
      <c r="I774" s="73">
        <f t="shared" si="11"/>
        <v>-4.6002174693782151E-4</v>
      </c>
      <c r="J774" s="73">
        <f>H774/'סכום נכסי הקרן'!$C$41</f>
        <v>-3.6716761237648511E-6</v>
      </c>
    </row>
    <row r="775" spans="1:10">
      <c r="A775" s="69" t="s">
        <v>3861</v>
      </c>
      <c r="B775" s="54" t="s">
        <v>3863</v>
      </c>
      <c r="C775" s="70" t="s">
        <v>1952</v>
      </c>
      <c r="D775" s="70" t="s">
        <v>142</v>
      </c>
      <c r="E775" s="78">
        <v>45244</v>
      </c>
      <c r="F775" s="72">
        <v>3485142.59</v>
      </c>
      <c r="G775" s="79">
        <v>-2.8462230000000002</v>
      </c>
      <c r="H775" s="72">
        <v>-99.194929999999999</v>
      </c>
      <c r="I775" s="73">
        <f t="shared" si="11"/>
        <v>-1.0312829647269434E-4</v>
      </c>
      <c r="J775" s="73">
        <f>H775/'סכום נכסי הקרן'!$C$41</f>
        <v>-8.2312131190292444E-7</v>
      </c>
    </row>
    <row r="776" spans="1:10">
      <c r="A776" s="69" t="s">
        <v>3864</v>
      </c>
      <c r="B776" s="54" t="s">
        <v>3865</v>
      </c>
      <c r="C776" s="70" t="s">
        <v>1952</v>
      </c>
      <c r="D776" s="70" t="s">
        <v>142</v>
      </c>
      <c r="E776" s="78">
        <v>45266</v>
      </c>
      <c r="F776" s="72">
        <v>5829761.9914350007</v>
      </c>
      <c r="G776" s="79">
        <v>-2.3862839999999998</v>
      </c>
      <c r="H776" s="72">
        <v>-139.11466800400001</v>
      </c>
      <c r="I776" s="73">
        <f t="shared" si="11"/>
        <v>-1.4463096778854484E-4</v>
      </c>
      <c r="J776" s="73">
        <f>H776/'סכום נכסי הקרן'!$C$41</f>
        <v>-1.1543760153103821E-6</v>
      </c>
    </row>
    <row r="777" spans="1:10">
      <c r="A777" s="69" t="s">
        <v>3866</v>
      </c>
      <c r="B777" s="54" t="s">
        <v>3867</v>
      </c>
      <c r="C777" s="70" t="s">
        <v>1952</v>
      </c>
      <c r="D777" s="70" t="s">
        <v>142</v>
      </c>
      <c r="E777" s="78">
        <v>45264</v>
      </c>
      <c r="F777" s="72">
        <v>2365855.83</v>
      </c>
      <c r="G777" s="79">
        <v>-1.7843290000000001</v>
      </c>
      <c r="H777" s="72">
        <v>-42.214649999999999</v>
      </c>
      <c r="I777" s="73">
        <f t="shared" si="11"/>
        <v>-4.3888583223870678E-5</v>
      </c>
      <c r="J777" s="73">
        <f>H777/'סכום נכסי הקרן'!$C$41</f>
        <v>-3.5029792439515595E-7</v>
      </c>
    </row>
    <row r="778" spans="1:10">
      <c r="A778" s="69" t="s">
        <v>3868</v>
      </c>
      <c r="B778" s="54" t="s">
        <v>3869</v>
      </c>
      <c r="C778" s="70" t="s">
        <v>1952</v>
      </c>
      <c r="D778" s="70" t="s">
        <v>142</v>
      </c>
      <c r="E778" s="78">
        <v>45264</v>
      </c>
      <c r="F778" s="72">
        <v>3944543.85</v>
      </c>
      <c r="G778" s="79">
        <v>-1.746893</v>
      </c>
      <c r="H778" s="72">
        <v>-68.906960000000012</v>
      </c>
      <c r="I778" s="73">
        <f t="shared" ref="I778:I838" si="12">IFERROR(H778/$H$9,0)</f>
        <v>-7.163932067810413E-5</v>
      </c>
      <c r="J778" s="73">
        <f>H778/'סכום נכסי הקרן'!$C$41</f>
        <v>-5.7179119249786606E-7</v>
      </c>
    </row>
    <row r="779" spans="1:10">
      <c r="A779" s="69" t="s">
        <v>3870</v>
      </c>
      <c r="B779" s="54" t="s">
        <v>3871</v>
      </c>
      <c r="C779" s="70" t="s">
        <v>1952</v>
      </c>
      <c r="D779" s="70" t="s">
        <v>142</v>
      </c>
      <c r="E779" s="78">
        <v>45274</v>
      </c>
      <c r="F779" s="72">
        <v>63303631.342</v>
      </c>
      <c r="G779" s="79">
        <v>-1.485609</v>
      </c>
      <c r="H779" s="72">
        <v>-940.44422921100022</v>
      </c>
      <c r="I779" s="73">
        <f t="shared" si="12"/>
        <v>-9.7773556860321939E-4</v>
      </c>
      <c r="J779" s="73">
        <f>H779/'סכום נכסי הקרן'!$C$41</f>
        <v>-7.8038231159565618E-6</v>
      </c>
    </row>
    <row r="780" spans="1:10">
      <c r="A780" s="69" t="s">
        <v>3872</v>
      </c>
      <c r="B780" s="54" t="s">
        <v>3873</v>
      </c>
      <c r="C780" s="70" t="s">
        <v>1952</v>
      </c>
      <c r="D780" s="70" t="s">
        <v>142</v>
      </c>
      <c r="E780" s="78">
        <v>45279</v>
      </c>
      <c r="F780" s="72">
        <v>23869492.441122003</v>
      </c>
      <c r="G780" s="79">
        <v>-0.93020800000000003</v>
      </c>
      <c r="H780" s="72">
        <v>-222.03589708499999</v>
      </c>
      <c r="I780" s="73">
        <f t="shared" si="12"/>
        <v>-2.3084026393448262E-4</v>
      </c>
      <c r="J780" s="73">
        <f>H780/'סכום נכסי הקרן'!$C$41</f>
        <v>-1.8424578645113002E-6</v>
      </c>
    </row>
    <row r="781" spans="1:10">
      <c r="A781" s="69" t="s">
        <v>3874</v>
      </c>
      <c r="B781" s="54" t="s">
        <v>3875</v>
      </c>
      <c r="C781" s="70" t="s">
        <v>1952</v>
      </c>
      <c r="D781" s="70" t="s">
        <v>142</v>
      </c>
      <c r="E781" s="78">
        <v>45279</v>
      </c>
      <c r="F781" s="72">
        <v>23889087.044301998</v>
      </c>
      <c r="G781" s="79">
        <v>-0.84742200000000001</v>
      </c>
      <c r="H781" s="72">
        <v>-202.44129390300006</v>
      </c>
      <c r="I781" s="73">
        <f t="shared" si="12"/>
        <v>-2.1046867794497601E-4</v>
      </c>
      <c r="J781" s="73">
        <f>H781/'סכום נכסי הקרן'!$C$41</f>
        <v>-1.6798614951466059E-6</v>
      </c>
    </row>
    <row r="782" spans="1:10">
      <c r="A782" s="69" t="s">
        <v>3876</v>
      </c>
      <c r="B782" s="54" t="s">
        <v>3877</v>
      </c>
      <c r="C782" s="70" t="s">
        <v>1952</v>
      </c>
      <c r="D782" s="70" t="s">
        <v>142</v>
      </c>
      <c r="E782" s="78">
        <v>45280</v>
      </c>
      <c r="F782" s="72">
        <v>87621.79</v>
      </c>
      <c r="G782" s="79">
        <v>-0.912775</v>
      </c>
      <c r="H782" s="72">
        <v>-0.79979</v>
      </c>
      <c r="I782" s="73">
        <f t="shared" si="12"/>
        <v>-8.3150399154368279E-7</v>
      </c>
      <c r="J782" s="73">
        <f>H782/'סכום נכסי הקרן'!$C$41</f>
        <v>-6.6366717940810071E-9</v>
      </c>
    </row>
    <row r="783" spans="1:10">
      <c r="A783" s="69" t="s">
        <v>3876</v>
      </c>
      <c r="B783" s="54" t="s">
        <v>3878</v>
      </c>
      <c r="C783" s="70" t="s">
        <v>1952</v>
      </c>
      <c r="D783" s="70" t="s">
        <v>142</v>
      </c>
      <c r="E783" s="78">
        <v>45280</v>
      </c>
      <c r="F783" s="72">
        <v>398.28</v>
      </c>
      <c r="G783" s="79">
        <v>-0.91393000000000002</v>
      </c>
      <c r="H783" s="72">
        <v>-3.64E-3</v>
      </c>
      <c r="I783" s="73">
        <f t="shared" si="12"/>
        <v>-3.7843365498680969E-9</v>
      </c>
      <c r="J783" s="73">
        <f>H783/'סכום נכסי הקרן'!$C$41</f>
        <v>-3.0204785419241132E-11</v>
      </c>
    </row>
    <row r="784" spans="1:10">
      <c r="A784" s="69" t="s">
        <v>3876</v>
      </c>
      <c r="B784" s="54" t="s">
        <v>3879</v>
      </c>
      <c r="C784" s="70" t="s">
        <v>1952</v>
      </c>
      <c r="D784" s="70" t="s">
        <v>142</v>
      </c>
      <c r="E784" s="78">
        <v>45280</v>
      </c>
      <c r="F784" s="72">
        <v>3783668.27</v>
      </c>
      <c r="G784" s="79">
        <v>-0.912775</v>
      </c>
      <c r="H784" s="72">
        <v>-34.536370000000005</v>
      </c>
      <c r="I784" s="73">
        <f t="shared" si="12"/>
        <v>-3.5905837167793424E-5</v>
      </c>
      <c r="J784" s="73">
        <f>H784/'סכום נכסי הקרן'!$C$41</f>
        <v>-2.8658341895865852E-7</v>
      </c>
    </row>
    <row r="785" spans="1:10">
      <c r="A785" s="69" t="s">
        <v>3876</v>
      </c>
      <c r="B785" s="54" t="s">
        <v>3880</v>
      </c>
      <c r="C785" s="70" t="s">
        <v>1952</v>
      </c>
      <c r="D785" s="70" t="s">
        <v>142</v>
      </c>
      <c r="E785" s="78">
        <v>45280</v>
      </c>
      <c r="F785" s="72">
        <v>199140.44</v>
      </c>
      <c r="G785" s="79">
        <v>-0.91277299999999995</v>
      </c>
      <c r="H785" s="72">
        <v>-1.8177000000000001</v>
      </c>
      <c r="I785" s="73">
        <f t="shared" si="12"/>
        <v>-1.8897770732679231E-6</v>
      </c>
      <c r="J785" s="73">
        <f>H785/'סכום נכסי הקרן'!$C$41</f>
        <v>-1.5083307268284235E-8</v>
      </c>
    </row>
    <row r="786" spans="1:10">
      <c r="A786" s="69" t="s">
        <v>3881</v>
      </c>
      <c r="B786" s="54" t="s">
        <v>3882</v>
      </c>
      <c r="C786" s="70" t="s">
        <v>1952</v>
      </c>
      <c r="D786" s="70" t="s">
        <v>142</v>
      </c>
      <c r="E786" s="78">
        <v>45280</v>
      </c>
      <c r="F786" s="72">
        <v>5982645.8300000001</v>
      </c>
      <c r="G786" s="79">
        <v>-0.90759599999999996</v>
      </c>
      <c r="H786" s="72">
        <v>-54.298259999999999</v>
      </c>
      <c r="I786" s="73">
        <f t="shared" si="12"/>
        <v>-5.6451343382483762E-5</v>
      </c>
      <c r="J786" s="73">
        <f>H786/'סכום נכסי הקרן'!$C$41</f>
        <v>-4.505679373456495E-7</v>
      </c>
    </row>
    <row r="787" spans="1:10">
      <c r="A787" s="69" t="s">
        <v>3881</v>
      </c>
      <c r="B787" s="54" t="s">
        <v>3883</v>
      </c>
      <c r="C787" s="70" t="s">
        <v>1952</v>
      </c>
      <c r="D787" s="70" t="s">
        <v>142</v>
      </c>
      <c r="E787" s="78">
        <v>45280</v>
      </c>
      <c r="F787" s="72">
        <v>47861166.600000001</v>
      </c>
      <c r="G787" s="79">
        <v>-0.90759599999999996</v>
      </c>
      <c r="H787" s="72">
        <v>-434.3861</v>
      </c>
      <c r="I787" s="73">
        <f t="shared" si="12"/>
        <v>-4.5161076785292807E-4</v>
      </c>
      <c r="J787" s="73">
        <f>H787/'סכום נכסי הקרן'!$C$41</f>
        <v>-3.6045436647255553E-6</v>
      </c>
    </row>
    <row r="788" spans="1:10">
      <c r="A788" s="69" t="s">
        <v>3881</v>
      </c>
      <c r="B788" s="54" t="s">
        <v>3884</v>
      </c>
      <c r="C788" s="70" t="s">
        <v>1952</v>
      </c>
      <c r="D788" s="70" t="s">
        <v>142</v>
      </c>
      <c r="E788" s="78">
        <v>45280</v>
      </c>
      <c r="F788" s="72">
        <v>51849597.149999999</v>
      </c>
      <c r="G788" s="79">
        <v>-0.90759599999999996</v>
      </c>
      <c r="H788" s="72">
        <v>-470.58494000000002</v>
      </c>
      <c r="I788" s="73">
        <f t="shared" si="12"/>
        <v>-4.8924499677458399E-4</v>
      </c>
      <c r="J788" s="73">
        <f>H788/'סכום נכסי הקרן'!$C$41</f>
        <v>-3.9049222896226551E-6</v>
      </c>
    </row>
    <row r="789" spans="1:10">
      <c r="A789" s="69" t="s">
        <v>3881</v>
      </c>
      <c r="B789" s="54" t="s">
        <v>3885</v>
      </c>
      <c r="C789" s="70" t="s">
        <v>1952</v>
      </c>
      <c r="D789" s="70" t="s">
        <v>142</v>
      </c>
      <c r="E789" s="78">
        <v>45280</v>
      </c>
      <c r="F789" s="72">
        <v>598264.57999999996</v>
      </c>
      <c r="G789" s="79">
        <v>-0.90759699999999999</v>
      </c>
      <c r="H789" s="72">
        <v>-5.4298299999999999</v>
      </c>
      <c r="I789" s="73">
        <f t="shared" si="12"/>
        <v>-5.6451384968599699E-6</v>
      </c>
      <c r="J789" s="73">
        <f>H789/'סכום נכסי הקרן'!$C$41</f>
        <v>-4.5056826926636834E-8</v>
      </c>
    </row>
    <row r="790" spans="1:10">
      <c r="A790" s="69" t="s">
        <v>3886</v>
      </c>
      <c r="B790" s="54" t="s">
        <v>3887</v>
      </c>
      <c r="C790" s="70" t="s">
        <v>1952</v>
      </c>
      <c r="D790" s="70" t="s">
        <v>142</v>
      </c>
      <c r="E790" s="78">
        <v>45287</v>
      </c>
      <c r="F790" s="72">
        <v>16067.61</v>
      </c>
      <c r="G790" s="79">
        <v>-5.6262E-2</v>
      </c>
      <c r="H790" s="72">
        <v>-9.0399999999999994E-3</v>
      </c>
      <c r="I790" s="73">
        <f t="shared" si="12"/>
        <v>-9.3984622007713171E-9</v>
      </c>
      <c r="J790" s="73">
        <f>H790/'סכום נכסי הקרן'!$C$41</f>
        <v>-7.5014082469763688E-11</v>
      </c>
    </row>
    <row r="791" spans="1:10">
      <c r="A791" s="69" t="s">
        <v>3888</v>
      </c>
      <c r="B791" s="54" t="s">
        <v>3889</v>
      </c>
      <c r="C791" s="70" t="s">
        <v>1952</v>
      </c>
      <c r="D791" s="70" t="s">
        <v>142</v>
      </c>
      <c r="E791" s="78">
        <v>45288</v>
      </c>
      <c r="F791" s="72">
        <v>16118375.431123003</v>
      </c>
      <c r="G791" s="79">
        <v>0.37514199999999998</v>
      </c>
      <c r="H791" s="72">
        <v>60.466797651</v>
      </c>
      <c r="I791" s="73">
        <f t="shared" si="12"/>
        <v>6.2864481429713654E-5</v>
      </c>
      <c r="J791" s="73">
        <f>H791/'סכום נכסי הקרן'!$C$41</f>
        <v>5.0175457363657392E-7</v>
      </c>
    </row>
    <row r="792" spans="1:10">
      <c r="A792" s="69" t="s">
        <v>3890</v>
      </c>
      <c r="B792" s="54" t="s">
        <v>3891</v>
      </c>
      <c r="C792" s="70" t="s">
        <v>1952</v>
      </c>
      <c r="D792" s="70" t="s">
        <v>142</v>
      </c>
      <c r="E792" s="78">
        <v>45288</v>
      </c>
      <c r="F792" s="72">
        <v>16132889.951992996</v>
      </c>
      <c r="G792" s="79">
        <v>0.46477299999999999</v>
      </c>
      <c r="H792" s="72">
        <v>74.981318525999981</v>
      </c>
      <c r="I792" s="73">
        <f t="shared" si="12"/>
        <v>7.7954545125066919E-5</v>
      </c>
      <c r="J792" s="73">
        <f>H792/'סכום נכסי הקרן'!$C$41</f>
        <v>6.2219632871692294E-7</v>
      </c>
    </row>
    <row r="793" spans="1:10">
      <c r="A793" s="69" t="s">
        <v>3892</v>
      </c>
      <c r="B793" s="54" t="s">
        <v>3893</v>
      </c>
      <c r="C793" s="70" t="s">
        <v>1952</v>
      </c>
      <c r="D793" s="70" t="s">
        <v>143</v>
      </c>
      <c r="E793" s="78">
        <v>45272</v>
      </c>
      <c r="F793" s="72">
        <v>8665.0499999999993</v>
      </c>
      <c r="G793" s="79">
        <v>-1.3304020000000001</v>
      </c>
      <c r="H793" s="72">
        <v>-0.11528000000000001</v>
      </c>
      <c r="I793" s="73">
        <f t="shared" si="12"/>
        <v>-1.1985118611780062E-7</v>
      </c>
      <c r="J793" s="73">
        <f>H793/'סכום נכסי הקרן'!$C$41</f>
        <v>-9.5659551184893359E-10</v>
      </c>
    </row>
    <row r="794" spans="1:10">
      <c r="A794" s="69" t="s">
        <v>3894</v>
      </c>
      <c r="B794" s="54" t="s">
        <v>3895</v>
      </c>
      <c r="C794" s="70" t="s">
        <v>1952</v>
      </c>
      <c r="D794" s="70" t="s">
        <v>143</v>
      </c>
      <c r="E794" s="78">
        <v>45280</v>
      </c>
      <c r="F794" s="72">
        <v>26688460.594453</v>
      </c>
      <c r="G794" s="79">
        <v>-0.50404000000000004</v>
      </c>
      <c r="H794" s="72">
        <v>-134.52053544500001</v>
      </c>
      <c r="I794" s="73">
        <f t="shared" si="12"/>
        <v>-1.3985466455833527E-4</v>
      </c>
      <c r="J794" s="73">
        <f>H794/'סכום נכסי הקרן'!$C$41</f>
        <v>-1.1162538207685841E-6</v>
      </c>
    </row>
    <row r="795" spans="1:10">
      <c r="A795" s="69" t="s">
        <v>3896</v>
      </c>
      <c r="B795" s="54" t="s">
        <v>3897</v>
      </c>
      <c r="C795" s="70" t="s">
        <v>1952</v>
      </c>
      <c r="D795" s="70" t="s">
        <v>143</v>
      </c>
      <c r="E795" s="78">
        <v>45281</v>
      </c>
      <c r="F795" s="72">
        <v>27633833.429919995</v>
      </c>
      <c r="G795" s="79">
        <v>-0.41282000000000002</v>
      </c>
      <c r="H795" s="72">
        <v>-114.07808335499998</v>
      </c>
      <c r="I795" s="73">
        <f t="shared" si="12"/>
        <v>-1.186016099942928E-4</v>
      </c>
      <c r="J795" s="73">
        <f>H795/'סכום נכסי הקרן'!$C$41</f>
        <v>-9.4662198592749397E-7</v>
      </c>
    </row>
    <row r="796" spans="1:10">
      <c r="A796" s="69" t="s">
        <v>3898</v>
      </c>
      <c r="B796" s="54" t="s">
        <v>3899</v>
      </c>
      <c r="C796" s="70" t="s">
        <v>1952</v>
      </c>
      <c r="D796" s="70" t="s">
        <v>140</v>
      </c>
      <c r="E796" s="78">
        <v>45251</v>
      </c>
      <c r="F796" s="72">
        <v>21832316.372052003</v>
      </c>
      <c r="G796" s="79">
        <v>-3.6627640000000001</v>
      </c>
      <c r="H796" s="72">
        <v>-799.66615447099991</v>
      </c>
      <c r="I796" s="73">
        <f t="shared" si="12"/>
        <v>-8.3137523518051447E-4</v>
      </c>
      <c r="J796" s="73">
        <f>H796/'סכום נכסי הקרן'!$C$41</f>
        <v>-6.6356441216555738E-6</v>
      </c>
    </row>
    <row r="797" spans="1:10">
      <c r="A797" s="69" t="s">
        <v>3900</v>
      </c>
      <c r="B797" s="54" t="s">
        <v>3901</v>
      </c>
      <c r="C797" s="70" t="s">
        <v>1952</v>
      </c>
      <c r="D797" s="70" t="s">
        <v>140</v>
      </c>
      <c r="E797" s="78">
        <v>45251</v>
      </c>
      <c r="F797" s="72">
        <v>34693.919999999998</v>
      </c>
      <c r="G797" s="79">
        <v>-3.7334499999999999</v>
      </c>
      <c r="H797" s="72">
        <v>-1.29528</v>
      </c>
      <c r="I797" s="73">
        <f t="shared" si="12"/>
        <v>-1.346641606129986E-6</v>
      </c>
      <c r="J797" s="73">
        <f>H797/'סכום נכסי הקרן'!$C$41</f>
        <v>-1.0748256719185345E-8</v>
      </c>
    </row>
    <row r="798" spans="1:10">
      <c r="A798" s="69" t="s">
        <v>3900</v>
      </c>
      <c r="B798" s="54" t="s">
        <v>3902</v>
      </c>
      <c r="C798" s="70" t="s">
        <v>1952</v>
      </c>
      <c r="D798" s="70" t="s">
        <v>140</v>
      </c>
      <c r="E798" s="78">
        <v>45251</v>
      </c>
      <c r="F798" s="72">
        <v>5327992.6399999997</v>
      </c>
      <c r="G798" s="79">
        <v>-3.733447</v>
      </c>
      <c r="H798" s="72">
        <v>-198.9178</v>
      </c>
      <c r="I798" s="73">
        <f t="shared" si="12"/>
        <v>-2.0680546729652532E-4</v>
      </c>
      <c r="J798" s="73">
        <f>H798/'סכום נכסי הקרן'!$C$41</f>
        <v>-1.6506234794141549E-6</v>
      </c>
    </row>
    <row r="799" spans="1:10">
      <c r="A799" s="69" t="s">
        <v>3900</v>
      </c>
      <c r="B799" s="54" t="s">
        <v>3903</v>
      </c>
      <c r="C799" s="70" t="s">
        <v>1952</v>
      </c>
      <c r="D799" s="70" t="s">
        <v>140</v>
      </c>
      <c r="E799" s="78">
        <v>45251</v>
      </c>
      <c r="F799" s="72">
        <v>109037.99</v>
      </c>
      <c r="G799" s="79">
        <v>-3.7334510000000001</v>
      </c>
      <c r="H799" s="72">
        <v>-4.0708799999999998</v>
      </c>
      <c r="I799" s="73">
        <f t="shared" si="12"/>
        <v>-4.2323021906942416E-6</v>
      </c>
      <c r="J799" s="73">
        <f>H799/'סכום נכסי הקרן'!$C$41</f>
        <v>-3.3780235403153941E-8</v>
      </c>
    </row>
    <row r="800" spans="1:10">
      <c r="A800" s="69" t="s">
        <v>3900</v>
      </c>
      <c r="B800" s="54" t="s">
        <v>3904</v>
      </c>
      <c r="C800" s="70" t="s">
        <v>1952</v>
      </c>
      <c r="D800" s="70" t="s">
        <v>140</v>
      </c>
      <c r="E800" s="78">
        <v>45251</v>
      </c>
      <c r="F800" s="72">
        <v>1362.99</v>
      </c>
      <c r="G800" s="79">
        <v>-3.7337030000000002</v>
      </c>
      <c r="H800" s="72">
        <v>-5.0889999999999998E-2</v>
      </c>
      <c r="I800" s="73">
        <f t="shared" si="12"/>
        <v>-5.2907935995271279E-8</v>
      </c>
      <c r="J800" s="73">
        <f>H800/'סכום נכסי הקרן'!$C$41</f>
        <v>-4.2228613461131351E-10</v>
      </c>
    </row>
    <row r="801" spans="1:10">
      <c r="A801" s="69" t="s">
        <v>3905</v>
      </c>
      <c r="B801" s="54" t="s">
        <v>3906</v>
      </c>
      <c r="C801" s="70" t="s">
        <v>1952</v>
      </c>
      <c r="D801" s="70" t="s">
        <v>140</v>
      </c>
      <c r="E801" s="78">
        <v>45251</v>
      </c>
      <c r="F801" s="72">
        <v>21805480.691705998</v>
      </c>
      <c r="G801" s="79">
        <v>-3.7899940000000001</v>
      </c>
      <c r="H801" s="72">
        <v>-826.42650897300007</v>
      </c>
      <c r="I801" s="73">
        <f t="shared" si="12"/>
        <v>-8.5919671529846684E-4</v>
      </c>
      <c r="J801" s="73">
        <f>H801/'סכום נכסי הקרן'!$C$41</f>
        <v>-6.8577020242587984E-6</v>
      </c>
    </row>
    <row r="802" spans="1:10">
      <c r="A802" s="69" t="s">
        <v>3907</v>
      </c>
      <c r="B802" s="54" t="s">
        <v>3908</v>
      </c>
      <c r="C802" s="70" t="s">
        <v>1952</v>
      </c>
      <c r="D802" s="70" t="s">
        <v>140</v>
      </c>
      <c r="E802" s="78">
        <v>45251</v>
      </c>
      <c r="F802" s="72">
        <v>44577766.811805986</v>
      </c>
      <c r="G802" s="79">
        <v>-3.8465410000000002</v>
      </c>
      <c r="H802" s="72">
        <v>-1714.7022846989996</v>
      </c>
      <c r="I802" s="73">
        <f t="shared" si="12"/>
        <v>-1.7826952000353725E-3</v>
      </c>
      <c r="J802" s="73">
        <f>H802/'סכום נכסי הקרן'!$C$41</f>
        <v>-1.4228630375608737E-5</v>
      </c>
    </row>
    <row r="803" spans="1:10">
      <c r="A803" s="69" t="s">
        <v>3909</v>
      </c>
      <c r="B803" s="54" t="s">
        <v>3910</v>
      </c>
      <c r="C803" s="70" t="s">
        <v>1952</v>
      </c>
      <c r="D803" s="70" t="s">
        <v>140</v>
      </c>
      <c r="E803" s="78">
        <v>45250</v>
      </c>
      <c r="F803" s="72">
        <v>14798655.046192996</v>
      </c>
      <c r="G803" s="79">
        <v>-4.2706439999999999</v>
      </c>
      <c r="H803" s="72">
        <v>-631.99787888899994</v>
      </c>
      <c r="I803" s="73">
        <f t="shared" si="12"/>
        <v>-6.5705842651614106E-4</v>
      </c>
      <c r="J803" s="73">
        <f>H803/'סכום נכסי הקרן'!$C$41</f>
        <v>-5.2443297574884036E-6</v>
      </c>
    </row>
    <row r="804" spans="1:10">
      <c r="A804" s="69" t="s">
        <v>3911</v>
      </c>
      <c r="B804" s="54" t="s">
        <v>3912</v>
      </c>
      <c r="C804" s="70" t="s">
        <v>1952</v>
      </c>
      <c r="D804" s="70" t="s">
        <v>140</v>
      </c>
      <c r="E804" s="78">
        <v>45250</v>
      </c>
      <c r="F804" s="72">
        <v>44386913.99620302</v>
      </c>
      <c r="G804" s="79">
        <v>-4.291849</v>
      </c>
      <c r="H804" s="72">
        <v>-1905.0193956239996</v>
      </c>
      <c r="I804" s="73">
        <f t="shared" si="12"/>
        <v>-1.9805589360075643E-3</v>
      </c>
      <c r="J804" s="73">
        <f>H804/'סכום נכסי הקרן'!$C$41</f>
        <v>-1.5807885182504213E-5</v>
      </c>
    </row>
    <row r="805" spans="1:10">
      <c r="A805" s="69" t="s">
        <v>3913</v>
      </c>
      <c r="B805" s="54" t="s">
        <v>3914</v>
      </c>
      <c r="C805" s="70" t="s">
        <v>1952</v>
      </c>
      <c r="D805" s="70" t="s">
        <v>140</v>
      </c>
      <c r="E805" s="78">
        <v>45253</v>
      </c>
      <c r="F805" s="72">
        <v>29419338.303784002</v>
      </c>
      <c r="G805" s="79">
        <v>-4.8997299999999999</v>
      </c>
      <c r="H805" s="72">
        <v>-1441.467997941</v>
      </c>
      <c r="I805" s="73">
        <f t="shared" si="12"/>
        <v>-1.4986263818882739E-3</v>
      </c>
      <c r="J805" s="73">
        <f>H805/'סכום נכסי הקרן'!$C$41</f>
        <v>-1.1961327353437095E-5</v>
      </c>
    </row>
    <row r="806" spans="1:10">
      <c r="A806" s="69" t="s">
        <v>3915</v>
      </c>
      <c r="B806" s="54" t="s">
        <v>3916</v>
      </c>
      <c r="C806" s="70" t="s">
        <v>1952</v>
      </c>
      <c r="D806" s="70" t="s">
        <v>140</v>
      </c>
      <c r="E806" s="78">
        <v>45252</v>
      </c>
      <c r="F806" s="72">
        <v>29378647.658877991</v>
      </c>
      <c r="G806" s="79">
        <v>-5.0446309999999999</v>
      </c>
      <c r="H806" s="72">
        <v>-1482.0444275350003</v>
      </c>
      <c r="I806" s="73">
        <f t="shared" si="12"/>
        <v>-1.5408117845189676E-3</v>
      </c>
      <c r="J806" s="73">
        <f>H806/'סכום נכסי הקרן'!$C$41</f>
        <v>-1.2298031295460647E-5</v>
      </c>
    </row>
    <row r="807" spans="1:10">
      <c r="A807" s="127" t="s">
        <v>4666</v>
      </c>
      <c r="B807" s="126" t="s">
        <v>4666</v>
      </c>
      <c r="C807" s="126" t="s">
        <v>4666</v>
      </c>
      <c r="D807" s="126" t="s">
        <v>4666</v>
      </c>
      <c r="E807" s="126" t="s">
        <v>4666</v>
      </c>
      <c r="F807" s="126" t="s">
        <v>4666</v>
      </c>
      <c r="G807" s="126" t="s">
        <v>4666</v>
      </c>
      <c r="H807" s="126" t="s">
        <v>4666</v>
      </c>
      <c r="I807" s="126" t="s">
        <v>4666</v>
      </c>
      <c r="J807" s="126" t="s">
        <v>4666</v>
      </c>
    </row>
    <row r="808" spans="1:10">
      <c r="A808" s="68" t="s">
        <v>190</v>
      </c>
      <c r="B808" s="125" t="s">
        <v>4666</v>
      </c>
      <c r="C808" s="125" t="s">
        <v>4666</v>
      </c>
      <c r="D808" s="125" t="s">
        <v>4666</v>
      </c>
      <c r="E808" s="125" t="s">
        <v>4666</v>
      </c>
      <c r="F808" s="125" t="s">
        <v>4666</v>
      </c>
      <c r="G808" s="125" t="s">
        <v>4666</v>
      </c>
      <c r="H808" s="66">
        <v>557.33730855999875</v>
      </c>
      <c r="I808" s="67">
        <f t="shared" si="12"/>
        <v>5.7943734818371334E-4</v>
      </c>
      <c r="J808" s="67">
        <f>H808/'סכום נכסי הקרן'!$C$41</f>
        <v>4.6247950030747658E-6</v>
      </c>
    </row>
    <row r="809" spans="1:10">
      <c r="A809" s="69" t="s">
        <v>3917</v>
      </c>
      <c r="B809" s="54" t="s">
        <v>3918</v>
      </c>
      <c r="C809" s="70" t="s">
        <v>1952</v>
      </c>
      <c r="D809" s="70" t="s">
        <v>141</v>
      </c>
      <c r="E809" s="78">
        <v>44889</v>
      </c>
      <c r="F809" s="72">
        <v>30000000</v>
      </c>
      <c r="G809" s="79">
        <v>-3.7807729999999999</v>
      </c>
      <c r="H809" s="72">
        <v>-1134.2319</v>
      </c>
      <c r="I809" s="73">
        <f t="shared" si="12"/>
        <v>-1.1792074821967958E-3</v>
      </c>
      <c r="J809" s="73">
        <f>H809/'סכום נכסי הקרן'!$C$41</f>
        <v>-9.4118766909775196E-6</v>
      </c>
    </row>
    <row r="810" spans="1:10">
      <c r="A810" s="69" t="s">
        <v>3919</v>
      </c>
      <c r="B810" s="54" t="s">
        <v>3920</v>
      </c>
      <c r="C810" s="70" t="s">
        <v>1952</v>
      </c>
      <c r="D810" s="70" t="s">
        <v>141</v>
      </c>
      <c r="E810" s="78">
        <v>44888</v>
      </c>
      <c r="F810" s="72">
        <v>20000000</v>
      </c>
      <c r="G810" s="79">
        <v>-3.4702099999999998</v>
      </c>
      <c r="H810" s="72">
        <v>-694.04200000000003</v>
      </c>
      <c r="I810" s="73">
        <f t="shared" si="12"/>
        <v>-7.2156277685262468E-4</v>
      </c>
      <c r="J810" s="73">
        <f>H810/'סכום נכסי הקרן'!$C$41</f>
        <v>-5.7591729895442187E-6</v>
      </c>
    </row>
    <row r="811" spans="1:10">
      <c r="A811" s="69" t="s">
        <v>3921</v>
      </c>
      <c r="B811" s="54" t="s">
        <v>3922</v>
      </c>
      <c r="C811" s="70" t="s">
        <v>1952</v>
      </c>
      <c r="D811" s="70" t="s">
        <v>141</v>
      </c>
      <c r="E811" s="78">
        <v>44888</v>
      </c>
      <c r="F811" s="72">
        <v>30000000</v>
      </c>
      <c r="G811" s="79">
        <v>-3.3176990000000002</v>
      </c>
      <c r="H811" s="72">
        <v>-995.30969999999991</v>
      </c>
      <c r="I811" s="73">
        <f t="shared" si="12"/>
        <v>-1.0347766143264424E-3</v>
      </c>
      <c r="J811" s="73">
        <f>H811/'סכום נכסי הקרן'!$C$41</f>
        <v>-8.2590977786234243E-6</v>
      </c>
    </row>
    <row r="812" spans="1:10">
      <c r="A812" s="69" t="s">
        <v>3923</v>
      </c>
      <c r="B812" s="54" t="s">
        <v>3924</v>
      </c>
      <c r="C812" s="70" t="s">
        <v>1952</v>
      </c>
      <c r="D812" s="70" t="s">
        <v>141</v>
      </c>
      <c r="E812" s="78">
        <v>44887</v>
      </c>
      <c r="F812" s="72">
        <v>30000000</v>
      </c>
      <c r="G812" s="79">
        <v>-3.098122</v>
      </c>
      <c r="H812" s="72">
        <v>-929.4366</v>
      </c>
      <c r="I812" s="73">
        <f t="shared" si="12"/>
        <v>-9.6629145499042162E-4</v>
      </c>
      <c r="J812" s="73">
        <f>H812/'סכום נכסי הקרן'!$C$41</f>
        <v>-7.7124816109310589E-6</v>
      </c>
    </row>
    <row r="813" spans="1:10">
      <c r="A813" s="69" t="s">
        <v>3925</v>
      </c>
      <c r="B813" s="54" t="s">
        <v>3926</v>
      </c>
      <c r="C813" s="70" t="s">
        <v>1952</v>
      </c>
      <c r="D813" s="70" t="s">
        <v>141</v>
      </c>
      <c r="E813" s="78">
        <v>44894</v>
      </c>
      <c r="F813" s="72">
        <v>45000000</v>
      </c>
      <c r="G813" s="79">
        <v>-3.2482510000000002</v>
      </c>
      <c r="H813" s="72">
        <v>-1461.7129499999999</v>
      </c>
      <c r="I813" s="73">
        <f t="shared" si="12"/>
        <v>-1.5196741049726698E-3</v>
      </c>
      <c r="J813" s="73">
        <f>H813/'סכום נכסי הקרן'!$C$41</f>
        <v>-1.2129320329471412E-5</v>
      </c>
    </row>
    <row r="814" spans="1:10">
      <c r="A814" s="69" t="s">
        <v>3927</v>
      </c>
      <c r="B814" s="54" t="s">
        <v>3928</v>
      </c>
      <c r="C814" s="70" t="s">
        <v>1952</v>
      </c>
      <c r="D814" s="70" t="s">
        <v>141</v>
      </c>
      <c r="E814" s="78">
        <v>44894</v>
      </c>
      <c r="F814" s="72">
        <v>30000000</v>
      </c>
      <c r="G814" s="79">
        <v>-3.2101199999999999</v>
      </c>
      <c r="H814" s="72">
        <v>-963.03599999999994</v>
      </c>
      <c r="I814" s="73">
        <f t="shared" si="12"/>
        <v>-1.0012231685820805E-3</v>
      </c>
      <c r="J814" s="73">
        <f>H814/'סכום נכסי הקרן'!$C$41</f>
        <v>-7.991290035990193E-6</v>
      </c>
    </row>
    <row r="815" spans="1:10">
      <c r="A815" s="69" t="s">
        <v>3929</v>
      </c>
      <c r="B815" s="54" t="s">
        <v>3930</v>
      </c>
      <c r="C815" s="70" t="s">
        <v>1952</v>
      </c>
      <c r="D815" s="70" t="s">
        <v>141</v>
      </c>
      <c r="E815" s="78">
        <v>44894</v>
      </c>
      <c r="F815" s="72">
        <v>45000000</v>
      </c>
      <c r="G815" s="79">
        <v>-3.2101199999999999</v>
      </c>
      <c r="H815" s="72">
        <v>-1444.5540000000001</v>
      </c>
      <c r="I815" s="73">
        <f t="shared" si="12"/>
        <v>-1.5018347528731207E-3</v>
      </c>
      <c r="J815" s="73">
        <f>H815/'סכום נכסי הקרן'!$C$41</f>
        <v>-1.1986935053985292E-5</v>
      </c>
    </row>
    <row r="816" spans="1:10">
      <c r="A816" s="69" t="s">
        <v>3931</v>
      </c>
      <c r="B816" s="54" t="s">
        <v>3932</v>
      </c>
      <c r="C816" s="70" t="s">
        <v>1952</v>
      </c>
      <c r="D816" s="70" t="s">
        <v>141</v>
      </c>
      <c r="E816" s="78">
        <v>44895</v>
      </c>
      <c r="F816" s="72">
        <v>30000000</v>
      </c>
      <c r="G816" s="79">
        <v>-2.9355530000000001</v>
      </c>
      <c r="H816" s="72">
        <v>-880.66590000000008</v>
      </c>
      <c r="I816" s="73">
        <f t="shared" si="12"/>
        <v>-9.155868553825503E-4</v>
      </c>
      <c r="J816" s="73">
        <f>H816/'סכום נכסי הקרן'!$C$41</f>
        <v>-7.3077814658084817E-6</v>
      </c>
    </row>
    <row r="817" spans="1:10">
      <c r="A817" s="69" t="s">
        <v>3933</v>
      </c>
      <c r="B817" s="54" t="s">
        <v>3934</v>
      </c>
      <c r="C817" s="70" t="s">
        <v>1952</v>
      </c>
      <c r="D817" s="70" t="s">
        <v>141</v>
      </c>
      <c r="E817" s="78">
        <v>45036</v>
      </c>
      <c r="F817" s="72">
        <v>85000000</v>
      </c>
      <c r="G817" s="79">
        <v>2.6846760000000001</v>
      </c>
      <c r="H817" s="72">
        <v>2281.9746</v>
      </c>
      <c r="I817" s="73">
        <f t="shared" si="12"/>
        <v>2.3724615067721513E-3</v>
      </c>
      <c r="J817" s="73">
        <f>H817/'סכום נכסי הקרן'!$C$41</f>
        <v>1.8935866243175444E-5</v>
      </c>
    </row>
    <row r="818" spans="1:10">
      <c r="A818" s="69" t="s">
        <v>3935</v>
      </c>
      <c r="B818" s="54" t="s">
        <v>3936</v>
      </c>
      <c r="C818" s="70" t="s">
        <v>1952</v>
      </c>
      <c r="D818" s="70" t="s">
        <v>141</v>
      </c>
      <c r="E818" s="78">
        <v>45036</v>
      </c>
      <c r="F818" s="72">
        <v>25000000</v>
      </c>
      <c r="G818" s="79">
        <v>2.81229</v>
      </c>
      <c r="H818" s="72">
        <v>703.07249999999999</v>
      </c>
      <c r="I818" s="73">
        <f t="shared" si="12"/>
        <v>7.3095136235086196E-4</v>
      </c>
      <c r="J818" s="73">
        <f>H818/'סכום נכסי הקרן'!$C$41</f>
        <v>5.834108240843245E-6</v>
      </c>
    </row>
    <row r="819" spans="1:10">
      <c r="A819" s="69" t="s">
        <v>3937</v>
      </c>
      <c r="B819" s="54" t="s">
        <v>3938</v>
      </c>
      <c r="C819" s="70" t="s">
        <v>1952</v>
      </c>
      <c r="D819" s="70" t="s">
        <v>141</v>
      </c>
      <c r="E819" s="78">
        <v>45036</v>
      </c>
      <c r="F819" s="72">
        <v>40000000</v>
      </c>
      <c r="G819" s="79">
        <v>2.81229</v>
      </c>
      <c r="H819" s="72">
        <v>1124.9159999999999</v>
      </c>
      <c r="I819" s="73">
        <f t="shared" si="12"/>
        <v>1.1695221797613791E-3</v>
      </c>
      <c r="J819" s="73">
        <f>H819/'סכום נכסי הקרן'!$C$41</f>
        <v>9.334573185349191E-6</v>
      </c>
    </row>
    <row r="820" spans="1:10">
      <c r="A820" s="69" t="s">
        <v>3939</v>
      </c>
      <c r="B820" s="54" t="s">
        <v>3940</v>
      </c>
      <c r="C820" s="70" t="s">
        <v>1952</v>
      </c>
      <c r="D820" s="70" t="s">
        <v>141</v>
      </c>
      <c r="E820" s="78">
        <v>45034</v>
      </c>
      <c r="F820" s="72">
        <v>25000000</v>
      </c>
      <c r="G820" s="79">
        <v>3.0178970000000001</v>
      </c>
      <c r="H820" s="72">
        <v>754.47424999999998</v>
      </c>
      <c r="I820" s="73">
        <f t="shared" si="12"/>
        <v>7.8439134071684618E-4</v>
      </c>
      <c r="J820" s="73">
        <f>H820/'סכום נכסי הקרן'!$C$41</f>
        <v>6.2606408861518926E-6</v>
      </c>
    </row>
    <row r="821" spans="1:10">
      <c r="A821" s="69" t="s">
        <v>3941</v>
      </c>
      <c r="B821" s="54" t="s">
        <v>3942</v>
      </c>
      <c r="C821" s="70" t="s">
        <v>1952</v>
      </c>
      <c r="D821" s="70" t="s">
        <v>141</v>
      </c>
      <c r="E821" s="78">
        <v>45034</v>
      </c>
      <c r="F821" s="72">
        <v>115000000</v>
      </c>
      <c r="G821" s="79">
        <v>3.2732260000000002</v>
      </c>
      <c r="H821" s="72">
        <v>3764.2098999999998</v>
      </c>
      <c r="I821" s="73">
        <f t="shared" si="12"/>
        <v>3.9134717324025648E-3</v>
      </c>
      <c r="J821" s="73">
        <f>H821/'סכום נכסי הקרן'!$C$41</f>
        <v>3.1235481401781077E-5</v>
      </c>
    </row>
    <row r="822" spans="1:10">
      <c r="A822" s="69" t="s">
        <v>3943</v>
      </c>
      <c r="B822" s="54" t="s">
        <v>3944</v>
      </c>
      <c r="C822" s="70" t="s">
        <v>1952</v>
      </c>
      <c r="D822" s="70" t="s">
        <v>141</v>
      </c>
      <c r="E822" s="78">
        <v>45280</v>
      </c>
      <c r="F822" s="72">
        <v>13224919.949999999</v>
      </c>
      <c r="G822" s="79">
        <v>0.80555399999999999</v>
      </c>
      <c r="H822" s="72">
        <v>106.533871655</v>
      </c>
      <c r="I822" s="73">
        <f t="shared" si="12"/>
        <v>1.1075824843488279E-4</v>
      </c>
      <c r="J822" s="73">
        <f>H822/'סכום נכסי הקרן'!$C$41</f>
        <v>8.8401998165391492E-7</v>
      </c>
    </row>
    <row r="823" spans="1:10">
      <c r="A823" s="69" t="s">
        <v>3945</v>
      </c>
      <c r="B823" s="54" t="s">
        <v>3946</v>
      </c>
      <c r="C823" s="70" t="s">
        <v>1952</v>
      </c>
      <c r="D823" s="70" t="s">
        <v>141</v>
      </c>
      <c r="E823" s="78">
        <v>45280</v>
      </c>
      <c r="F823" s="72">
        <v>26449839.899999999</v>
      </c>
      <c r="G823" s="79">
        <v>0.78289699999999995</v>
      </c>
      <c r="H823" s="72">
        <v>207.07500307999999</v>
      </c>
      <c r="I823" s="73">
        <f t="shared" si="12"/>
        <v>2.1528612712079471E-4</v>
      </c>
      <c r="J823" s="73">
        <f>H823/'סכום נכסי הקרן'!$C$41</f>
        <v>1.7183120971758507E-6</v>
      </c>
    </row>
    <row r="824" spans="1:10">
      <c r="A824" s="69" t="s">
        <v>3947</v>
      </c>
      <c r="B824" s="54" t="s">
        <v>3948</v>
      </c>
      <c r="C824" s="70" t="s">
        <v>1952</v>
      </c>
      <c r="D824" s="70" t="s">
        <v>141</v>
      </c>
      <c r="E824" s="78">
        <v>45279</v>
      </c>
      <c r="F824" s="72">
        <v>26449839.899999999</v>
      </c>
      <c r="G824" s="79">
        <v>0.44639299999999998</v>
      </c>
      <c r="H824" s="72">
        <v>118.07023382499999</v>
      </c>
      <c r="I824" s="73">
        <f t="shared" si="12"/>
        <v>1.2275206080093954E-4</v>
      </c>
      <c r="J824" s="73">
        <f>H824/'סכום נכסי הקרן'!$C$41</f>
        <v>9.7974892227575573E-7</v>
      </c>
    </row>
    <row r="825" spans="1:10">
      <c r="A825" s="127" t="s">
        <v>4666</v>
      </c>
      <c r="B825" s="126" t="s">
        <v>4666</v>
      </c>
      <c r="C825" s="126" t="s">
        <v>4666</v>
      </c>
      <c r="D825" s="126" t="s">
        <v>4666</v>
      </c>
      <c r="E825" s="126" t="s">
        <v>4666</v>
      </c>
      <c r="F825" s="126" t="s">
        <v>4666</v>
      </c>
      <c r="G825" s="126" t="s">
        <v>4666</v>
      </c>
      <c r="H825" s="126" t="s">
        <v>4666</v>
      </c>
      <c r="I825" s="126" t="s">
        <v>4666</v>
      </c>
      <c r="J825" s="126" t="s">
        <v>4666</v>
      </c>
    </row>
    <row r="826" spans="1:10">
      <c r="A826" s="63" t="s">
        <v>202</v>
      </c>
      <c r="B826" s="125" t="s">
        <v>4666</v>
      </c>
      <c r="C826" s="125" t="s">
        <v>4666</v>
      </c>
      <c r="D826" s="125" t="s">
        <v>4666</v>
      </c>
      <c r="E826" s="125" t="s">
        <v>4666</v>
      </c>
      <c r="F826" s="125" t="s">
        <v>4666</v>
      </c>
      <c r="G826" s="125" t="s">
        <v>4666</v>
      </c>
      <c r="H826" s="66">
        <v>274591.62838541606</v>
      </c>
      <c r="I826" s="67">
        <f t="shared" si="12"/>
        <v>0.28547998230404614</v>
      </c>
      <c r="J826" s="67">
        <f>H826/'סכום נכסי הקרן'!$C$41</f>
        <v>2.2785662673905204E-3</v>
      </c>
    </row>
    <row r="827" spans="1:10">
      <c r="A827" s="68" t="s">
        <v>189</v>
      </c>
      <c r="B827" s="125" t="s">
        <v>4666</v>
      </c>
      <c r="C827" s="125" t="s">
        <v>4666</v>
      </c>
      <c r="D827" s="125" t="s">
        <v>4666</v>
      </c>
      <c r="E827" s="125" t="s">
        <v>4666</v>
      </c>
      <c r="F827" s="125" t="s">
        <v>4666</v>
      </c>
      <c r="G827" s="125" t="s">
        <v>4666</v>
      </c>
      <c r="H827" s="66">
        <v>261054.13096888299</v>
      </c>
      <c r="I827" s="67">
        <f t="shared" si="12"/>
        <v>0.27140568387901015</v>
      </c>
      <c r="J827" s="67">
        <f>H827/'סכום נכסי הקרן'!$C$41</f>
        <v>2.1662318705279074E-3</v>
      </c>
    </row>
    <row r="828" spans="1:10">
      <c r="A828" s="69" t="s">
        <v>3949</v>
      </c>
      <c r="B828" s="54" t="s">
        <v>3950</v>
      </c>
      <c r="C828" s="70" t="s">
        <v>1952</v>
      </c>
      <c r="D828" s="70" t="s">
        <v>140</v>
      </c>
      <c r="E828" s="78">
        <v>44972</v>
      </c>
      <c r="F828" s="72">
        <v>723440125.74825895</v>
      </c>
      <c r="G828" s="79">
        <v>6.601216</v>
      </c>
      <c r="H828" s="72">
        <v>47755.843688323017</v>
      </c>
      <c r="I828" s="73">
        <f t="shared" si="12"/>
        <v>4.9649501302062769E-2</v>
      </c>
      <c r="J828" s="73">
        <f>H828/'סכום נכסי הקרן'!$C$41</f>
        <v>3.9627884920896093E-4</v>
      </c>
    </row>
    <row r="829" spans="1:10">
      <c r="A829" s="69" t="s">
        <v>3951</v>
      </c>
      <c r="B829" s="54" t="s">
        <v>3952</v>
      </c>
      <c r="C829" s="70" t="s">
        <v>1952</v>
      </c>
      <c r="D829" s="70" t="s">
        <v>149</v>
      </c>
      <c r="E829" s="78">
        <v>44972</v>
      </c>
      <c r="F829" s="72">
        <v>360373702.58080506</v>
      </c>
      <c r="G829" s="79">
        <v>21.096354000000002</v>
      </c>
      <c r="H829" s="72">
        <v>76025.712118868978</v>
      </c>
      <c r="I829" s="73">
        <f t="shared" si="12"/>
        <v>7.9040351950875221E-2</v>
      </c>
      <c r="J829" s="73">
        <f>H829/'סכום נכסי הקרן'!$C$41</f>
        <v>6.308627255207246E-4</v>
      </c>
    </row>
    <row r="830" spans="1:10">
      <c r="A830" s="69" t="s">
        <v>3953</v>
      </c>
      <c r="B830" s="54" t="s">
        <v>3954</v>
      </c>
      <c r="C830" s="70" t="s">
        <v>1952</v>
      </c>
      <c r="D830" s="70" t="s">
        <v>140</v>
      </c>
      <c r="E830" s="78">
        <v>45068</v>
      </c>
      <c r="F830" s="72">
        <v>72810036.198394984</v>
      </c>
      <c r="G830" s="79">
        <v>14.887363000000001</v>
      </c>
      <c r="H830" s="72">
        <v>10839.494275569999</v>
      </c>
      <c r="I830" s="73">
        <f t="shared" si="12"/>
        <v>1.126931163986966E-2</v>
      </c>
      <c r="J830" s="73">
        <f>H830/'סכום נכסי הקרן'!$C$41</f>
        <v>8.9946318309528701E-5</v>
      </c>
    </row>
    <row r="831" spans="1:10">
      <c r="A831" s="69" t="s">
        <v>3949</v>
      </c>
      <c r="B831" s="54" t="s">
        <v>3955</v>
      </c>
      <c r="C831" s="70" t="s">
        <v>1952</v>
      </c>
      <c r="D831" s="70" t="s">
        <v>140</v>
      </c>
      <c r="E831" s="78">
        <v>45069</v>
      </c>
      <c r="F831" s="72">
        <v>574212037.39412296</v>
      </c>
      <c r="G831" s="79">
        <v>12.757655</v>
      </c>
      <c r="H831" s="72">
        <v>73255.988993633015</v>
      </c>
      <c r="I831" s="73">
        <f t="shared" si="12"/>
        <v>7.616080127619243E-2</v>
      </c>
      <c r="J831" s="73">
        <f>H831/'סכום נכסי הקרן'!$C$41</f>
        <v>6.0787951324916905E-4</v>
      </c>
    </row>
    <row r="832" spans="1:10">
      <c r="A832" s="69" t="s">
        <v>3951</v>
      </c>
      <c r="B832" s="54" t="s">
        <v>3956</v>
      </c>
      <c r="C832" s="70" t="s">
        <v>1952</v>
      </c>
      <c r="D832" s="70" t="s">
        <v>149</v>
      </c>
      <c r="E832" s="78">
        <v>45082</v>
      </c>
      <c r="F832" s="72">
        <v>188061383.05240294</v>
      </c>
      <c r="G832" s="79">
        <v>7.888477</v>
      </c>
      <c r="H832" s="72">
        <v>14835.179467356002</v>
      </c>
      <c r="I832" s="73">
        <f t="shared" si="12"/>
        <v>1.5423437330265946E-2</v>
      </c>
      <c r="J832" s="73">
        <f>H832/'סכום נכסי הקרן'!$C$41</f>
        <v>1.231025858426978E-4</v>
      </c>
    </row>
    <row r="833" spans="1:10">
      <c r="A833" s="69" t="s">
        <v>3949</v>
      </c>
      <c r="B833" s="54" t="s">
        <v>3957</v>
      </c>
      <c r="C833" s="70" t="s">
        <v>1952</v>
      </c>
      <c r="D833" s="70" t="s">
        <v>140</v>
      </c>
      <c r="E833" s="78">
        <v>45153</v>
      </c>
      <c r="F833" s="72">
        <v>770001098.56223309</v>
      </c>
      <c r="G833" s="79">
        <v>5.9078999999999997</v>
      </c>
      <c r="H833" s="72">
        <v>45490.891647355005</v>
      </c>
      <c r="I833" s="73">
        <f t="shared" si="12"/>
        <v>4.729473734812497E-2</v>
      </c>
      <c r="J833" s="73">
        <f>H833/'סכום נכסי הקרן'!$C$41</f>
        <v>3.7748423646656782E-4</v>
      </c>
    </row>
    <row r="834" spans="1:10">
      <c r="A834" s="69" t="s">
        <v>3958</v>
      </c>
      <c r="B834" s="54" t="s">
        <v>3959</v>
      </c>
      <c r="C834" s="70" t="s">
        <v>1952</v>
      </c>
      <c r="D834" s="70" t="s">
        <v>140</v>
      </c>
      <c r="E834" s="78">
        <v>45126</v>
      </c>
      <c r="F834" s="72">
        <v>98118385.53637898</v>
      </c>
      <c r="G834" s="79">
        <v>-7.2860750000000003</v>
      </c>
      <c r="H834" s="72">
        <v>-7148.979222222998</v>
      </c>
      <c r="I834" s="73">
        <f t="shared" si="12"/>
        <v>-7.4324569683807944E-3</v>
      </c>
      <c r="J834" s="73">
        <f>H834/'סכום נכסי הקרן'!$C$41</f>
        <v>-5.9322358069741493E-5</v>
      </c>
    </row>
    <row r="835" spans="1:10">
      <c r="A835" s="127" t="s">
        <v>4666</v>
      </c>
      <c r="B835" s="126" t="s">
        <v>4666</v>
      </c>
      <c r="C835" s="126" t="s">
        <v>4666</v>
      </c>
      <c r="D835" s="126" t="s">
        <v>4666</v>
      </c>
      <c r="E835" s="126" t="s">
        <v>4666</v>
      </c>
      <c r="F835" s="126" t="s">
        <v>4666</v>
      </c>
      <c r="G835" s="126" t="s">
        <v>4666</v>
      </c>
      <c r="H835" s="126" t="s">
        <v>4666</v>
      </c>
      <c r="I835" s="126" t="s">
        <v>4666</v>
      </c>
      <c r="J835" s="126" t="s">
        <v>4666</v>
      </c>
    </row>
    <row r="836" spans="1:10">
      <c r="A836" s="74" t="s">
        <v>190</v>
      </c>
      <c r="B836" s="126" t="s">
        <v>4666</v>
      </c>
      <c r="C836" s="126" t="s">
        <v>4666</v>
      </c>
      <c r="D836" s="126" t="s">
        <v>4666</v>
      </c>
      <c r="E836" s="126" t="s">
        <v>4666</v>
      </c>
      <c r="F836" s="126" t="s">
        <v>4666</v>
      </c>
      <c r="G836" s="126" t="s">
        <v>4666</v>
      </c>
      <c r="H836" s="72">
        <v>13537.497416533</v>
      </c>
      <c r="I836" s="73">
        <f t="shared" si="12"/>
        <v>1.4074298425035927E-2</v>
      </c>
      <c r="J836" s="73">
        <f>H836/'סכום נכסי הקרן'!$C$41</f>
        <v>1.1233439686261277E-4</v>
      </c>
    </row>
    <row r="837" spans="1:10">
      <c r="A837" s="69" t="s">
        <v>3960</v>
      </c>
      <c r="B837" s="84">
        <v>10001064</v>
      </c>
      <c r="C837" s="70" t="s">
        <v>1952</v>
      </c>
      <c r="D837" s="70" t="s">
        <v>140</v>
      </c>
      <c r="E837" s="78">
        <v>45195</v>
      </c>
      <c r="F837" s="72">
        <v>141915674.21251401</v>
      </c>
      <c r="G837" s="79">
        <v>6.3506020000000003</v>
      </c>
      <c r="H837" s="72">
        <v>9012.5001676050015</v>
      </c>
      <c r="I837" s="73">
        <f t="shared" si="12"/>
        <v>9.3698719203186703E-3</v>
      </c>
      <c r="J837" s="73">
        <f>H837/'סכום נכסי הקרן'!$C$41</f>
        <v>7.4785888366314237E-5</v>
      </c>
    </row>
    <row r="838" spans="1:10">
      <c r="A838" s="69" t="s">
        <v>3960</v>
      </c>
      <c r="B838" s="54" t="s">
        <v>3961</v>
      </c>
      <c r="C838" s="70" t="s">
        <v>1952</v>
      </c>
      <c r="D838" s="70" t="s">
        <v>140</v>
      </c>
      <c r="E838" s="78">
        <v>45252</v>
      </c>
      <c r="F838" s="72">
        <v>94954793.261990011</v>
      </c>
      <c r="G838" s="79">
        <v>4.7654230000000002</v>
      </c>
      <c r="H838" s="72">
        <v>4524.997248927999</v>
      </c>
      <c r="I838" s="73">
        <f t="shared" si="12"/>
        <v>4.704426504717257E-3</v>
      </c>
      <c r="J838" s="73">
        <f>H838/'סכום נכסי הקרן'!$C$41</f>
        <v>3.7548508496298535E-5</v>
      </c>
    </row>
    <row r="839" spans="1:10">
      <c r="A839" s="129" t="s">
        <v>4666</v>
      </c>
      <c r="B839" s="129" t="s">
        <v>4666</v>
      </c>
      <c r="C839" s="129" t="s">
        <v>4666</v>
      </c>
      <c r="D839" s="128" t="s">
        <v>4666</v>
      </c>
      <c r="E839" s="128" t="s">
        <v>4666</v>
      </c>
      <c r="F839" s="128" t="s">
        <v>4666</v>
      </c>
      <c r="G839" s="128" t="s">
        <v>4666</v>
      </c>
      <c r="H839" s="128" t="s">
        <v>4666</v>
      </c>
      <c r="I839" s="128" t="s">
        <v>4666</v>
      </c>
      <c r="J839" s="128" t="s">
        <v>4666</v>
      </c>
    </row>
    <row r="840" spans="1:10">
      <c r="A840" s="129" t="s">
        <v>4666</v>
      </c>
      <c r="B840" s="129" t="s">
        <v>4666</v>
      </c>
      <c r="C840" s="129" t="s">
        <v>4666</v>
      </c>
      <c r="D840" s="128" t="s">
        <v>4666</v>
      </c>
      <c r="E840" s="128" t="s">
        <v>4666</v>
      </c>
      <c r="F840" s="128" t="s">
        <v>4666</v>
      </c>
      <c r="G840" s="128" t="s">
        <v>4666</v>
      </c>
      <c r="H840" s="128" t="s">
        <v>4666</v>
      </c>
      <c r="I840" s="128" t="s">
        <v>4666</v>
      </c>
      <c r="J840" s="128" t="s">
        <v>4666</v>
      </c>
    </row>
    <row r="841" spans="1:10">
      <c r="A841" s="129" t="s">
        <v>4666</v>
      </c>
      <c r="B841" s="129" t="s">
        <v>4666</v>
      </c>
      <c r="C841" s="129" t="s">
        <v>4666</v>
      </c>
      <c r="D841" s="128" t="s">
        <v>4666</v>
      </c>
      <c r="E841" s="128" t="s">
        <v>4666</v>
      </c>
      <c r="F841" s="128" t="s">
        <v>4666</v>
      </c>
      <c r="G841" s="128" t="s">
        <v>4666</v>
      </c>
      <c r="H841" s="128" t="s">
        <v>4666</v>
      </c>
      <c r="I841" s="128" t="s">
        <v>4666</v>
      </c>
      <c r="J841" s="128" t="s">
        <v>4666</v>
      </c>
    </row>
    <row r="842" spans="1:10">
      <c r="A842" s="83" t="s">
        <v>221</v>
      </c>
      <c r="B842" s="129" t="s">
        <v>4666</v>
      </c>
      <c r="C842" s="129" t="s">
        <v>4666</v>
      </c>
      <c r="D842" s="128" t="s">
        <v>4666</v>
      </c>
      <c r="E842" s="128" t="s">
        <v>4666</v>
      </c>
      <c r="F842" s="128" t="s">
        <v>4666</v>
      </c>
      <c r="G842" s="128" t="s">
        <v>4666</v>
      </c>
      <c r="H842" s="128" t="s">
        <v>4666</v>
      </c>
      <c r="I842" s="128" t="s">
        <v>4666</v>
      </c>
      <c r="J842" s="128" t="s">
        <v>4666</v>
      </c>
    </row>
    <row r="843" spans="1:10">
      <c r="A843" s="83" t="s">
        <v>120</v>
      </c>
      <c r="B843" s="129" t="s">
        <v>4666</v>
      </c>
      <c r="C843" s="129" t="s">
        <v>4666</v>
      </c>
      <c r="D843" s="128" t="s">
        <v>4666</v>
      </c>
      <c r="E843" s="128" t="s">
        <v>4666</v>
      </c>
      <c r="F843" s="128" t="s">
        <v>4666</v>
      </c>
      <c r="G843" s="128" t="s">
        <v>4666</v>
      </c>
      <c r="H843" s="128" t="s">
        <v>4666</v>
      </c>
      <c r="I843" s="128" t="s">
        <v>4666</v>
      </c>
      <c r="J843" s="128" t="s">
        <v>4666</v>
      </c>
    </row>
    <row r="844" spans="1:10">
      <c r="A844" s="83" t="s">
        <v>204</v>
      </c>
      <c r="B844" s="129" t="s">
        <v>4666</v>
      </c>
      <c r="C844" s="129" t="s">
        <v>4666</v>
      </c>
      <c r="D844" s="128" t="s">
        <v>4666</v>
      </c>
      <c r="E844" s="128" t="s">
        <v>4666</v>
      </c>
      <c r="F844" s="128" t="s">
        <v>4666</v>
      </c>
      <c r="G844" s="128" t="s">
        <v>4666</v>
      </c>
      <c r="H844" s="128" t="s">
        <v>4666</v>
      </c>
      <c r="I844" s="128" t="s">
        <v>4666</v>
      </c>
      <c r="J844" s="128" t="s">
        <v>4666</v>
      </c>
    </row>
    <row r="845" spans="1:10">
      <c r="A845" s="83" t="s">
        <v>212</v>
      </c>
      <c r="B845" s="129" t="s">
        <v>4666</v>
      </c>
      <c r="C845" s="129" t="s">
        <v>4666</v>
      </c>
      <c r="D845" s="128" t="s">
        <v>4666</v>
      </c>
      <c r="E845" s="128" t="s">
        <v>4666</v>
      </c>
      <c r="F845" s="128" t="s">
        <v>4666</v>
      </c>
      <c r="G845" s="128" t="s">
        <v>4666</v>
      </c>
      <c r="H845" s="128" t="s">
        <v>4666</v>
      </c>
      <c r="I845" s="128" t="s">
        <v>4666</v>
      </c>
      <c r="J845" s="128" t="s">
        <v>4666</v>
      </c>
    </row>
    <row r="847" spans="1:10" hidden="1">
      <c r="A847" s="1"/>
      <c r="B847" s="1"/>
      <c r="C847" s="1"/>
    </row>
    <row r="848" spans="1:10" hidden="1">
      <c r="A848" s="1"/>
      <c r="B848" s="1"/>
      <c r="C848" s="1"/>
    </row>
    <row r="849" s="1" customFormat="1" hidden="1"/>
    <row r="850" s="1" customFormat="1" hidden="1"/>
    <row r="851" s="1" customFormat="1" hidden="1"/>
    <row r="852" s="1" customFormat="1" hidden="1"/>
    <row r="853" s="1" customFormat="1" hidden="1"/>
    <row r="854" s="1" customFormat="1" hidden="1"/>
    <row r="855" s="1" customFormat="1" hidden="1"/>
    <row r="856" s="1" customFormat="1" hidden="1"/>
    <row r="857" s="1" customFormat="1" hidden="1"/>
    <row r="858" s="1" customFormat="1" hidden="1"/>
    <row r="859" s="1" customFormat="1" hidden="1"/>
    <row r="860" s="1" customFormat="1" hidden="1"/>
    <row r="861" s="1" customFormat="1" hidden="1"/>
    <row r="862" s="1" customFormat="1" hidden="1"/>
    <row r="863" s="1" customFormat="1" hidden="1"/>
    <row r="864" s="1" customFormat="1" hidden="1"/>
    <row r="865" s="1" customFormat="1" hidden="1"/>
    <row r="866" s="1" customFormat="1" hidden="1"/>
    <row r="867" s="1" customFormat="1" hidden="1"/>
    <row r="868" s="1" customFormat="1" hidden="1"/>
    <row r="869" s="1" customFormat="1" hidden="1"/>
    <row r="870" s="1" customFormat="1" hidden="1"/>
    <row r="871" s="1" customFormat="1" hidden="1"/>
    <row r="872" s="1" customFormat="1" hidden="1"/>
    <row r="873" s="1" customFormat="1" hidden="1"/>
    <row r="874" s="1" customFormat="1" hidden="1"/>
    <row r="875" s="1" customFormat="1" hidden="1"/>
    <row r="876" s="1" customFormat="1" hidden="1"/>
    <row r="877" s="1" customFormat="1" hidden="1"/>
    <row r="878" s="1" customFormat="1" hidden="1"/>
    <row r="879" s="1" customFormat="1" hidden="1"/>
    <row r="880" s="1" customFormat="1" hidden="1"/>
    <row r="881" s="1" customFormat="1" hidden="1"/>
    <row r="882" s="1" customFormat="1" hidden="1"/>
    <row r="883" s="1" customFormat="1" hidden="1"/>
    <row r="884" s="1" customFormat="1" hidden="1"/>
    <row r="885" s="1" customFormat="1" hidden="1"/>
    <row r="886" s="1" customFormat="1" hidden="1"/>
    <row r="887" s="1" customFormat="1" hidden="1"/>
    <row r="888" s="1" customFormat="1" hidden="1"/>
    <row r="889" s="1" customFormat="1" hidden="1"/>
    <row r="890" s="1" customFormat="1" hidden="1"/>
    <row r="891" s="1" customFormat="1" hidden="1"/>
    <row r="892" s="1" customFormat="1" hidden="1"/>
    <row r="893" s="1" customFormat="1" hidden="1"/>
    <row r="894" s="1" customFormat="1" hidden="1"/>
    <row r="895" s="1" customFormat="1" hidden="1"/>
    <row r="896" s="1" customFormat="1" hidden="1"/>
    <row r="897" s="1" customFormat="1" hidden="1"/>
    <row r="898" s="1" customFormat="1" hidden="1"/>
    <row r="899" s="1" customFormat="1" hidden="1"/>
    <row r="900" s="1" customFormat="1" hidden="1"/>
    <row r="901" s="1" customFormat="1" hidden="1"/>
    <row r="902" s="1" customFormat="1" hidden="1"/>
    <row r="903" s="1" customFormat="1" hidden="1"/>
    <row r="904" s="1" customFormat="1" hidden="1"/>
    <row r="905" s="1" customFormat="1" hidden="1"/>
    <row r="906" s="1" customFormat="1" hidden="1"/>
    <row r="907" s="1" customFormat="1" hidden="1"/>
    <row r="908" s="1" customFormat="1" hidden="1"/>
    <row r="909" s="1" customFormat="1" hidden="1"/>
    <row r="910" s="1" customFormat="1" hidden="1"/>
    <row r="911" s="1" customFormat="1" hidden="1"/>
    <row r="912" s="1" customFormat="1" hidden="1"/>
    <row r="913" s="1" customFormat="1" hidden="1"/>
    <row r="914" s="1" customFormat="1" hidden="1"/>
    <row r="915" s="1" customFormat="1" hidden="1"/>
    <row r="916" s="1" customFormat="1" hidden="1"/>
    <row r="917" s="1" customFormat="1" hidden="1"/>
    <row r="918" s="1" customFormat="1" hidden="1"/>
    <row r="919" s="1" customFormat="1" hidden="1"/>
    <row r="920" s="1" customFormat="1" hidden="1"/>
    <row r="921" s="1" customFormat="1" hidden="1"/>
    <row r="922" s="1" customFormat="1" hidden="1"/>
    <row r="923" s="1" customFormat="1" hidden="1"/>
    <row r="924" s="1" customFormat="1" hidden="1"/>
    <row r="925" s="1" customFormat="1" hidden="1"/>
    <row r="926" s="1" customFormat="1" hidden="1"/>
    <row r="927" s="1" customFormat="1" hidden="1"/>
    <row r="928" s="1" customFormat="1" hidden="1"/>
    <row r="929" s="1" customFormat="1" hidden="1"/>
    <row r="930" s="1" customFormat="1" hidden="1"/>
    <row r="931" s="1" customFormat="1" hidden="1"/>
    <row r="932" s="1" customFormat="1" hidden="1"/>
    <row r="933" s="1" customFormat="1" hidden="1"/>
    <row r="934" s="1" customFormat="1" hidden="1"/>
    <row r="935" s="1" customFormat="1" hidden="1"/>
    <row r="936" s="1" customFormat="1" hidden="1"/>
    <row r="937" s="1" customFormat="1" hidden="1"/>
    <row r="938" s="1" customFormat="1" hidden="1"/>
    <row r="939" s="1" customFormat="1" hidden="1"/>
    <row r="940" s="1" customFormat="1" hidden="1"/>
    <row r="941" s="1" customFormat="1" hidden="1"/>
    <row r="942" s="1" customFormat="1" hidden="1"/>
    <row r="943" s="1" customFormat="1" hidden="1"/>
    <row r="944" s="1" customFormat="1" hidden="1"/>
    <row r="945" s="1" customFormat="1" hidden="1"/>
    <row r="946" s="1" customFormat="1" hidden="1"/>
    <row r="947" s="1" customFormat="1" hidden="1"/>
    <row r="948" s="1" customFormat="1" hidden="1"/>
    <row r="949" s="1" customFormat="1" hidden="1"/>
    <row r="950" s="1" customFormat="1" hidden="1"/>
    <row r="951" s="1" customFormat="1" hidden="1"/>
    <row r="952" s="1" customFormat="1" hidden="1"/>
    <row r="953" s="1" customFormat="1" hidden="1"/>
    <row r="954" s="1" customFormat="1" hidden="1"/>
    <row r="955" s="1" customFormat="1" hidden="1"/>
    <row r="956" s="1" customFormat="1" hidden="1"/>
    <row r="957" s="1" customFormat="1" hidden="1"/>
    <row r="958" s="1" customFormat="1" hidden="1"/>
    <row r="959" s="1" customFormat="1" hidden="1"/>
    <row r="960" s="1" customFormat="1" hidden="1"/>
    <row r="961" s="1" customFormat="1" hidden="1"/>
    <row r="962" s="1" customFormat="1" hidden="1"/>
    <row r="963" s="1" customFormat="1" hidden="1"/>
    <row r="964" s="1" customFormat="1" hidden="1"/>
    <row r="965" s="1" customFormat="1" hidden="1"/>
    <row r="966" s="1" customFormat="1" hidden="1"/>
    <row r="967" s="1" customFormat="1" hidden="1"/>
    <row r="968" s="1" customFormat="1" hidden="1"/>
    <row r="969" s="1" customFormat="1" hidden="1"/>
    <row r="970" s="1" customFormat="1" hidden="1"/>
    <row r="971" s="1" customFormat="1" hidden="1"/>
    <row r="972" s="1" customFormat="1" hidden="1"/>
    <row r="973" s="1" customFormat="1" hidden="1"/>
    <row r="974" s="1" customFormat="1" hidden="1"/>
    <row r="975" s="1" customFormat="1" hidden="1"/>
    <row r="976" s="1" customFormat="1" hidden="1"/>
    <row r="977" s="1" customFormat="1" hidden="1"/>
    <row r="978" s="1" customFormat="1" hidden="1"/>
    <row r="979" s="1" customFormat="1" hidden="1"/>
    <row r="980" s="1" customFormat="1" hidden="1"/>
    <row r="981" s="1" customFormat="1" hidden="1"/>
    <row r="982" s="1" customFormat="1" hidden="1"/>
    <row r="983" s="1" customFormat="1" hidden="1"/>
    <row r="984" s="1" customFormat="1" hidden="1"/>
    <row r="985" s="1" customFormat="1" hidden="1"/>
    <row r="986" s="1" customFormat="1" hidden="1"/>
    <row r="987" s="1" customFormat="1" hidden="1"/>
    <row r="988" s="1" customFormat="1" hidden="1"/>
    <row r="989" s="1" customFormat="1" hidden="1"/>
    <row r="990" s="1" customFormat="1" hidden="1"/>
    <row r="991" s="1" customFormat="1" hidden="1"/>
    <row r="992" s="1" customFormat="1" hidden="1"/>
    <row r="993" s="1" customFormat="1" hidden="1"/>
    <row r="994" s="1" customFormat="1" hidden="1"/>
    <row r="995" s="1" customFormat="1" hidden="1"/>
    <row r="996" s="1" customFormat="1" hidden="1"/>
    <row r="997" s="1" customFormat="1" hidden="1"/>
    <row r="998" s="1" customFormat="1" hidden="1"/>
    <row r="999" s="1" customFormat="1" hidden="1"/>
    <row r="1000" s="1" customFormat="1" hidden="1"/>
    <row r="1001" s="1" customFormat="1" hidden="1"/>
    <row r="1002" s="1" customFormat="1" hidden="1"/>
    <row r="1003" s="1" customFormat="1" hidden="1"/>
    <row r="1004" s="1" customFormat="1" hidden="1"/>
    <row r="1005" s="1" customFormat="1" hidden="1"/>
    <row r="1006" s="1" customFormat="1" hidden="1"/>
    <row r="1007" s="1" customFormat="1" hidden="1"/>
    <row r="1008" s="1" customFormat="1" hidden="1"/>
    <row r="1009" s="1" customFormat="1" hidden="1"/>
    <row r="1010" s="1" customFormat="1" hidden="1"/>
    <row r="1011" s="1" customFormat="1" hidden="1"/>
    <row r="1012" s="1" customFormat="1" hidden="1"/>
    <row r="1013" s="1" customFormat="1" hidden="1"/>
    <row r="1014" s="1" customFormat="1" hidden="1"/>
    <row r="1015" s="1" customFormat="1" hidden="1"/>
    <row r="1016" s="1" customFormat="1" hidden="1"/>
    <row r="1017" s="1" customFormat="1" hidden="1"/>
    <row r="1018" s="1" customFormat="1" hidden="1"/>
    <row r="1019" s="1" customFormat="1" hidden="1"/>
    <row r="1020" s="1" customFormat="1" hidden="1"/>
    <row r="1021" s="1" customFormat="1" hidden="1"/>
    <row r="1022" s="1" customFormat="1" hidden="1"/>
    <row r="1023" s="1" customFormat="1" hidden="1"/>
    <row r="1024" s="1" customFormat="1" hidden="1"/>
    <row r="1025" s="1" customFormat="1" hidden="1"/>
    <row r="1026" s="1" customFormat="1" hidden="1"/>
    <row r="1027" s="1" customFormat="1" hidden="1"/>
    <row r="1028" s="1" customFormat="1" hidden="1"/>
    <row r="1029" s="1" customFormat="1" hidden="1"/>
    <row r="1030" s="1" customFormat="1" hidden="1"/>
    <row r="1031" s="1" customFormat="1" hidden="1"/>
    <row r="1032" s="1" customFormat="1" hidden="1"/>
    <row r="1033" s="1" customFormat="1" hidden="1"/>
    <row r="1034" s="1" customFormat="1" hidden="1"/>
    <row r="1035" s="1" customFormat="1" hidden="1"/>
    <row r="1036" s="1" customFormat="1" hidden="1"/>
    <row r="1037" s="1" customFormat="1" hidden="1"/>
    <row r="1038" s="1" customFormat="1" hidden="1"/>
    <row r="1039" s="1" customFormat="1" hidden="1"/>
    <row r="1040" s="1" customFormat="1" hidden="1"/>
    <row r="1041" s="1" customFormat="1" hidden="1"/>
    <row r="1042" s="1" customFormat="1" hidden="1"/>
    <row r="1043" s="1" customFormat="1" hidden="1"/>
    <row r="1044" s="1" customFormat="1" hidden="1"/>
    <row r="1045" s="1" customFormat="1" hidden="1"/>
    <row r="1046" s="1" customFormat="1" hidden="1"/>
    <row r="1047" s="1" customFormat="1" hidden="1"/>
    <row r="1048" s="1" customFormat="1" hidden="1"/>
    <row r="1049" s="1" customFormat="1" hidden="1"/>
    <row r="1050" s="1" customFormat="1" hidden="1"/>
    <row r="1051" s="1" customFormat="1" hidden="1"/>
    <row r="1052" s="1" customFormat="1" hidden="1"/>
    <row r="1053" s="1" customFormat="1" hidden="1"/>
    <row r="1054" s="1" customFormat="1" hidden="1"/>
    <row r="1055" s="1" customFormat="1" hidden="1"/>
    <row r="1056" s="1" customFormat="1" hidden="1"/>
    <row r="1057" s="1" customFormat="1" hidden="1"/>
    <row r="1058" s="1" customFormat="1" hidden="1"/>
    <row r="1059" s="1" customFormat="1" hidden="1"/>
    <row r="1060" s="1" customFormat="1" hidden="1"/>
    <row r="1061" s="1" customFormat="1" hidden="1"/>
    <row r="1062" s="1" customFormat="1" hidden="1"/>
    <row r="1063" s="1" customFormat="1" hidden="1"/>
    <row r="1064" s="1" customFormat="1" hidden="1"/>
    <row r="1065" s="1" customFormat="1" hidden="1"/>
    <row r="1066" s="1" customFormat="1" hidden="1"/>
    <row r="1067" s="1" customFormat="1" hidden="1"/>
    <row r="1068" s="1" customFormat="1" hidden="1"/>
    <row r="1069" s="1" customFormat="1" hidden="1"/>
    <row r="1070" s="1" customFormat="1" hidden="1"/>
    <row r="1071" s="1" customFormat="1" hidden="1"/>
    <row r="1072" s="1" customFormat="1" hidden="1"/>
    <row r="1073" s="1" customFormat="1" hidden="1"/>
    <row r="1074" s="1" customFormat="1" hidden="1"/>
    <row r="1075" s="1" customFormat="1" hidden="1"/>
    <row r="1076" s="1" customFormat="1" hidden="1"/>
    <row r="1077" s="1" customFormat="1" hidden="1"/>
    <row r="1078" s="1" customFormat="1" hidden="1"/>
    <row r="1082" s="1" customFormat="1" hidden="1"/>
    <row r="1083" s="1" customFormat="1" hidden="1"/>
    <row r="1084" s="1" customFormat="1" hidden="1"/>
    <row r="1085" s="1" customFormat="1" hidden="1"/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B5:B836 B838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1.71093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154</v>
      </c>
      <c r="B1" s="36" t="s" vm="1">
        <v>231</v>
      </c>
    </row>
    <row r="2" spans="1:16">
      <c r="A2" s="36" t="s">
        <v>153</v>
      </c>
      <c r="B2" s="36" t="s">
        <v>232</v>
      </c>
    </row>
    <row r="3" spans="1:16">
      <c r="A3" s="36" t="s">
        <v>155</v>
      </c>
      <c r="B3" s="36" t="s">
        <v>233</v>
      </c>
    </row>
    <row r="4" spans="1:16">
      <c r="A4" s="36" t="s">
        <v>156</v>
      </c>
      <c r="B4" s="36" t="s">
        <v>234</v>
      </c>
    </row>
    <row r="5" spans="1:16" ht="18.75">
      <c r="A5" s="157" t="s">
        <v>110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/>
    </row>
    <row r="6" spans="1:16" s="3" customFormat="1">
      <c r="A6" s="37" t="s">
        <v>124</v>
      </c>
      <c r="B6" s="38" t="s">
        <v>50</v>
      </c>
      <c r="C6" s="38" t="s">
        <v>57</v>
      </c>
      <c r="D6" s="38" t="s">
        <v>14</v>
      </c>
      <c r="E6" s="38" t="s">
        <v>74</v>
      </c>
      <c r="F6" s="38" t="s">
        <v>112</v>
      </c>
      <c r="G6" s="38" t="s">
        <v>17</v>
      </c>
      <c r="H6" s="38" t="s">
        <v>111</v>
      </c>
      <c r="I6" s="38" t="s">
        <v>16</v>
      </c>
      <c r="J6" s="38" t="s">
        <v>18</v>
      </c>
      <c r="K6" s="38" t="s">
        <v>206</v>
      </c>
      <c r="L6" s="38" t="s">
        <v>205</v>
      </c>
      <c r="M6" s="38" t="s">
        <v>119</v>
      </c>
      <c r="N6" s="38" t="s">
        <v>65</v>
      </c>
      <c r="O6" s="38" t="s">
        <v>157</v>
      </c>
      <c r="P6" s="40" t="s">
        <v>159</v>
      </c>
    </row>
    <row r="7" spans="1:16" s="3" customFormat="1">
      <c r="A7" s="121" t="s">
        <v>4666</v>
      </c>
      <c r="B7" s="122" t="s">
        <v>4666</v>
      </c>
      <c r="C7" s="122" t="s">
        <v>4666</v>
      </c>
      <c r="D7" s="122" t="s">
        <v>4666</v>
      </c>
      <c r="E7" s="122" t="s">
        <v>4666</v>
      </c>
      <c r="F7" s="12" t="s">
        <v>21</v>
      </c>
      <c r="G7" s="12" t="s">
        <v>20</v>
      </c>
      <c r="H7" s="122" t="s">
        <v>4666</v>
      </c>
      <c r="I7" s="12" t="s">
        <v>19</v>
      </c>
      <c r="J7" s="12" t="s">
        <v>19</v>
      </c>
      <c r="K7" s="12" t="s">
        <v>213</v>
      </c>
      <c r="L7" s="122" t="s">
        <v>4666</v>
      </c>
      <c r="M7" s="12" t="s">
        <v>209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23" t="s">
        <v>4666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121</v>
      </c>
    </row>
    <row r="9" spans="1:16" s="4" customFormat="1" ht="20.25">
      <c r="A9" s="85" t="s">
        <v>4351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126" t="s">
        <v>4666</v>
      </c>
      <c r="I9" s="126" t="s">
        <v>4666</v>
      </c>
      <c r="J9" s="126" t="s">
        <v>4666</v>
      </c>
      <c r="K9" s="126" t="s">
        <v>4666</v>
      </c>
      <c r="L9" s="126" t="s">
        <v>4666</v>
      </c>
      <c r="M9" s="86">
        <v>0</v>
      </c>
      <c r="N9" s="126" t="s">
        <v>4666</v>
      </c>
      <c r="O9" s="87">
        <v>0</v>
      </c>
      <c r="P9" s="87">
        <v>0</v>
      </c>
    </row>
    <row r="10" spans="1:16">
      <c r="A10" s="83" t="s">
        <v>221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126" t="s">
        <v>4666</v>
      </c>
      <c r="I10" s="126" t="s">
        <v>4666</v>
      </c>
      <c r="J10" s="126" t="s">
        <v>4666</v>
      </c>
      <c r="K10" s="126" t="s">
        <v>4666</v>
      </c>
      <c r="L10" s="126" t="s">
        <v>4666</v>
      </c>
      <c r="M10" s="126" t="s">
        <v>4666</v>
      </c>
      <c r="N10" s="126" t="s">
        <v>4666</v>
      </c>
      <c r="O10" s="126" t="s">
        <v>4666</v>
      </c>
      <c r="P10" s="126" t="s">
        <v>4666</v>
      </c>
    </row>
    <row r="11" spans="1:16">
      <c r="A11" s="83" t="s">
        <v>120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126" t="s">
        <v>4666</v>
      </c>
      <c r="H11" s="126" t="s">
        <v>4666</v>
      </c>
      <c r="I11" s="126" t="s">
        <v>4666</v>
      </c>
      <c r="J11" s="126" t="s">
        <v>4666</v>
      </c>
      <c r="K11" s="126" t="s">
        <v>4666</v>
      </c>
      <c r="L11" s="126" t="s">
        <v>4666</v>
      </c>
      <c r="M11" s="126" t="s">
        <v>4666</v>
      </c>
      <c r="N11" s="126" t="s">
        <v>4666</v>
      </c>
      <c r="O11" s="126" t="s">
        <v>4666</v>
      </c>
      <c r="P11" s="126" t="s">
        <v>4666</v>
      </c>
    </row>
    <row r="12" spans="1:16">
      <c r="A12" s="83" t="s">
        <v>204</v>
      </c>
      <c r="B12" s="126" t="s">
        <v>4666</v>
      </c>
      <c r="C12" s="126" t="s">
        <v>4666</v>
      </c>
      <c r="D12" s="126" t="s">
        <v>4666</v>
      </c>
      <c r="E12" s="126" t="s">
        <v>4666</v>
      </c>
      <c r="F12" s="126" t="s">
        <v>4666</v>
      </c>
      <c r="G12" s="126" t="s">
        <v>4666</v>
      </c>
      <c r="H12" s="126" t="s">
        <v>4666</v>
      </c>
      <c r="I12" s="126" t="s">
        <v>4666</v>
      </c>
      <c r="J12" s="126" t="s">
        <v>4666</v>
      </c>
      <c r="K12" s="126" t="s">
        <v>4666</v>
      </c>
      <c r="L12" s="126" t="s">
        <v>4666</v>
      </c>
      <c r="M12" s="126" t="s">
        <v>4666</v>
      </c>
      <c r="N12" s="126" t="s">
        <v>4666</v>
      </c>
      <c r="O12" s="126" t="s">
        <v>4666</v>
      </c>
      <c r="P12" s="126" t="s">
        <v>4666</v>
      </c>
    </row>
    <row r="13" spans="1:16">
      <c r="A13" s="83" t="s">
        <v>212</v>
      </c>
      <c r="B13" s="126" t="s">
        <v>4666</v>
      </c>
      <c r="C13" s="126" t="s">
        <v>4666</v>
      </c>
      <c r="D13" s="126" t="s">
        <v>4666</v>
      </c>
      <c r="E13" s="126" t="s">
        <v>4666</v>
      </c>
      <c r="F13" s="126" t="s">
        <v>4666</v>
      </c>
      <c r="G13" s="126" t="s">
        <v>4666</v>
      </c>
      <c r="H13" s="126" t="s">
        <v>4666</v>
      </c>
      <c r="I13" s="126" t="s">
        <v>4666</v>
      </c>
      <c r="J13" s="126" t="s">
        <v>4666</v>
      </c>
      <c r="K13" s="126" t="s">
        <v>4666</v>
      </c>
      <c r="L13" s="126" t="s">
        <v>4666</v>
      </c>
      <c r="M13" s="126" t="s">
        <v>4666</v>
      </c>
      <c r="N13" s="126" t="s">
        <v>4666</v>
      </c>
      <c r="O13" s="126" t="s">
        <v>4666</v>
      </c>
      <c r="P13" s="126" t="s">
        <v>4666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A111" s="1"/>
      <c r="B111" s="1"/>
      <c r="C111" s="1"/>
    </row>
    <row r="112" spans="1:16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="1" customFormat="1" hidden="1"/>
    <row r="370" s="1" customFormat="1" hidden="1"/>
    <row r="371" s="1" customFormat="1" hidden="1"/>
    <row r="372" s="1" customFormat="1" hidden="1"/>
    <row r="373" s="1" customFormat="1" hidden="1"/>
    <row r="374" s="1" customFormat="1" hidden="1"/>
    <row r="375" s="1" customFormat="1" hidden="1"/>
    <row r="376" s="1" customFormat="1" hidden="1"/>
    <row r="377" s="1" customFormat="1" hidden="1"/>
    <row r="378" s="1" customFormat="1" hidden="1"/>
    <row r="379" s="1" customFormat="1" hidden="1"/>
    <row r="380" s="1" customFormat="1" hidden="1"/>
    <row r="381" s="1" customFormat="1" hidden="1"/>
    <row r="382" s="1" customFormat="1" hidden="1"/>
    <row r="383" s="1" customFormat="1" hidden="1"/>
    <row r="384" s="1" customFormat="1" hidden="1"/>
    <row r="385" s="1" customFormat="1" hidden="1"/>
    <row r="386" s="1" customFormat="1" hidden="1"/>
    <row r="387" s="1" customFormat="1" hidden="1"/>
    <row r="388" s="1" customFormat="1" hidden="1"/>
    <row r="389" s="1" customFormat="1" hidden="1"/>
    <row r="390" s="1" customFormat="1" hidden="1"/>
    <row r="391" s="1" customFormat="1" hidden="1"/>
    <row r="392" s="1" customFormat="1" hidden="1"/>
    <row r="393" s="1" customFormat="1" hidden="1"/>
    <row r="394" s="1" customFormat="1" hidden="1"/>
    <row r="395" s="1" customFormat="1" hidden="1"/>
    <row r="396" s="1" customFormat="1" hidden="1"/>
    <row r="397" s="1" customFormat="1" hidden="1"/>
    <row r="398" s="1" customFormat="1" hidden="1"/>
    <row r="399" s="1" customFormat="1" hidden="1"/>
    <row r="400" s="1" customFormat="1" hidden="1"/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408" s="1" customFormat="1" hidden="1"/>
    <row r="409" s="1" customFormat="1" hidden="1"/>
    <row r="410" s="1" customFormat="1" hidden="1"/>
    <row r="411" s="1" customFormat="1" hidden="1"/>
    <row r="412" s="1" customFormat="1" hidden="1"/>
    <row r="413" s="1" customFormat="1" hidden="1"/>
    <row r="414" s="1" customFormat="1" hidden="1"/>
    <row r="415" s="1" customFormat="1" hidden="1"/>
    <row r="416" s="1" customFormat="1" hidden="1"/>
    <row r="417" s="1" customFormat="1" hidden="1"/>
    <row r="418" s="1" customFormat="1" hidden="1"/>
    <row r="419" s="1" customFormat="1" hidden="1"/>
    <row r="420" s="1" customFormat="1" hidden="1"/>
    <row r="421" s="1" customFormat="1" hidden="1"/>
    <row r="422" s="1" customFormat="1" hidden="1"/>
    <row r="423" s="1" customFormat="1" hidden="1"/>
    <row r="424" s="1" customFormat="1" hidden="1"/>
    <row r="425" s="1" customFormat="1" hidden="1"/>
    <row r="426" s="1" customFormat="1" hidden="1"/>
    <row r="427" s="1" customFormat="1" hidden="1"/>
    <row r="428" s="1" customFormat="1" hidden="1"/>
    <row r="429" s="1" customFormat="1" hidden="1"/>
    <row r="430" s="1" customFormat="1" hidden="1"/>
    <row r="431" s="1" customFormat="1" hidden="1"/>
    <row r="432" s="1" customFormat="1" hidden="1"/>
    <row r="433" s="1" customFormat="1" hidden="1"/>
    <row r="434" s="1" customFormat="1" hidden="1"/>
    <row r="435" s="1" customFormat="1" hidden="1"/>
    <row r="436" s="1" customFormat="1" hidden="1"/>
    <row r="437" s="1" customFormat="1" hidden="1"/>
    <row r="438" s="1" customFormat="1" hidden="1"/>
    <row r="439" s="1" customFormat="1" hidden="1"/>
    <row r="440" s="1" customFormat="1" hidden="1"/>
    <row r="441" s="1" customFormat="1" hidden="1"/>
    <row r="442" s="1" customFormat="1" hidden="1"/>
    <row r="443" s="1" customFormat="1" hidden="1"/>
    <row r="444" s="1" customFormat="1" hidden="1"/>
    <row r="445" s="1" customFormat="1" hidden="1"/>
    <row r="446" s="1" customFormat="1" hidden="1"/>
    <row r="447" s="1" customFormat="1" hidden="1"/>
    <row r="448" s="1" customFormat="1" hidden="1"/>
    <row r="449" s="1" customFormat="1" hidden="1"/>
    <row r="450" s="1" customFormat="1" hidden="1"/>
    <row r="451" s="1" customFormat="1" hidden="1"/>
    <row r="452" s="1" customFormat="1" hidden="1"/>
    <row r="453" s="1" customFormat="1" hidden="1"/>
    <row r="454" s="1" customFormat="1" hidden="1"/>
    <row r="455" s="1" customFormat="1" hidden="1"/>
    <row r="456" s="1" customFormat="1" hidden="1"/>
    <row r="457" s="1" customFormat="1" hidden="1"/>
    <row r="458" s="1" customFormat="1" hidden="1"/>
    <row r="459" s="1" customFormat="1" hidden="1"/>
    <row r="460" s="1" customFormat="1" hidden="1"/>
    <row r="461" s="1" customFormat="1" hidden="1"/>
    <row r="462" s="1" customFormat="1" hidden="1"/>
    <row r="463" s="1" customFormat="1" hidden="1"/>
    <row r="464" s="1" customFormat="1" hidden="1"/>
    <row r="465" s="1" customFormat="1" hidden="1"/>
    <row r="466" s="1" customFormat="1" hidden="1"/>
    <row r="467" s="1" customFormat="1" hidden="1"/>
    <row r="468" s="1" customFormat="1" hidden="1"/>
    <row r="469" s="1" customFormat="1" hidden="1"/>
    <row r="470" s="1" customFormat="1" hidden="1"/>
    <row r="471" s="1" customFormat="1" hidden="1"/>
    <row r="472" s="1" customFormat="1" hidden="1"/>
    <row r="473" s="1" customFormat="1" hidden="1"/>
    <row r="474" s="1" customFormat="1" hidden="1"/>
    <row r="475" s="1" customFormat="1" hidden="1"/>
    <row r="476" s="1" customFormat="1" hidden="1"/>
    <row r="477" s="1" customFormat="1" hidden="1"/>
    <row r="478" s="1" customFormat="1" hidden="1"/>
    <row r="479" s="1" customFormat="1" hidden="1"/>
    <row r="480" s="1" customFormat="1" hidden="1"/>
    <row r="481" s="1" customFormat="1" hidden="1"/>
    <row r="482" s="1" customFormat="1" hidden="1"/>
    <row r="483" s="1" customFormat="1" hidden="1"/>
    <row r="484" s="1" customFormat="1" hidden="1"/>
    <row r="485" s="1" customFormat="1" hidden="1"/>
    <row r="486" s="1" customFormat="1" hidden="1"/>
    <row r="487" s="1" customFormat="1" hidden="1"/>
    <row r="488" s="1" customFormat="1" hidden="1"/>
    <row r="489" s="1" customFormat="1" hidden="1"/>
    <row r="490" s="1" customFormat="1" hidden="1"/>
    <row r="491" s="1" customFormat="1" hidden="1"/>
    <row r="492" s="1" customFormat="1" hidden="1"/>
    <row r="493" s="1" customFormat="1" hidden="1"/>
    <row r="494" s="1" customFormat="1" hidden="1"/>
    <row r="495" s="1" customFormat="1" hidden="1"/>
    <row r="496" s="1" customFormat="1" hidden="1"/>
    <row r="497" s="1" customFormat="1" hidden="1"/>
    <row r="498" s="1" customFormat="1" hidden="1"/>
    <row r="499" s="1" customFormat="1" hidden="1"/>
    <row r="500" s="1" customFormat="1" hidden="1"/>
    <row r="501" s="1" customFormat="1" hidden="1"/>
    <row r="502" s="1" customFormat="1" hidden="1"/>
    <row r="503" s="1" customFormat="1" hidden="1"/>
    <row r="504" s="1" customFormat="1" hidden="1"/>
    <row r="505" s="1" customFormat="1" hidden="1"/>
    <row r="506" s="1" customFormat="1" hidden="1"/>
    <row r="507" s="1" customFormat="1" hidden="1"/>
    <row r="508" s="1" customFormat="1" hidden="1"/>
    <row r="509" s="1" customFormat="1" hidden="1"/>
    <row r="510" s="1" customFormat="1" hidden="1"/>
    <row r="511" s="1" customFormat="1" hidden="1"/>
    <row r="512" s="1" customFormat="1" hidden="1"/>
    <row r="513" s="1" customFormat="1" hidden="1"/>
    <row r="514" s="1" customFormat="1" hidden="1"/>
    <row r="515" s="1" customFormat="1" hidden="1"/>
    <row r="516" s="1" customFormat="1" hidden="1"/>
    <row r="517" s="1" customFormat="1" hidden="1"/>
    <row r="518" s="1" customFormat="1" hidden="1"/>
    <row r="519" s="1" customFormat="1" hidden="1"/>
    <row r="520" s="1" customFormat="1" hidden="1"/>
    <row r="521" s="1" customFormat="1" hidden="1"/>
    <row r="522" s="1" customFormat="1" hidden="1"/>
    <row r="523" s="1" customFormat="1" hidden="1"/>
    <row r="524" s="1" customFormat="1" hidden="1"/>
    <row r="525" s="1" customFormat="1" hidden="1"/>
    <row r="526" s="1" customFormat="1" hidden="1"/>
    <row r="527" s="1" customFormat="1" hidden="1"/>
    <row r="528" s="1" customFormat="1" hidden="1"/>
    <row r="529" s="1" customFormat="1" hidden="1"/>
    <row r="530" s="1" customFormat="1" hidden="1"/>
    <row r="531" s="1" customFormat="1" hidden="1"/>
    <row r="532" s="1" customFormat="1" hidden="1"/>
    <row r="533" s="1" customFormat="1" hidden="1"/>
    <row r="534" s="1" customFormat="1" hidden="1"/>
    <row r="535" s="1" customFormat="1" hidden="1"/>
    <row r="536" s="1" customFormat="1" hidden="1"/>
    <row r="537" s="1" customFormat="1" hidden="1"/>
    <row r="538" s="1" customFormat="1" hidden="1"/>
    <row r="539" s="1" customFormat="1" hidden="1"/>
    <row r="540" s="1" customFormat="1" hidden="1"/>
    <row r="541" s="1" customFormat="1" hidden="1"/>
    <row r="542" s="1" customFormat="1" hidden="1"/>
    <row r="543" s="1" customFormat="1" hidden="1"/>
    <row r="544" s="1" customFormat="1" hidden="1"/>
    <row r="545" s="1" customFormat="1" hidden="1"/>
    <row r="546" s="1" customFormat="1" hidden="1"/>
    <row r="547" s="1" customFormat="1" hidden="1"/>
    <row r="548" s="1" customFormat="1" hidden="1"/>
    <row r="549" s="1" customFormat="1" hidden="1"/>
    <row r="550" s="1" customFormat="1" hidden="1"/>
    <row r="551" s="1" customFormat="1" hidden="1"/>
    <row r="552" s="1" customFormat="1" hidden="1"/>
    <row r="553" s="1" customFormat="1" hidden="1"/>
    <row r="554" s="1" customFormat="1" hidden="1"/>
    <row r="555" s="1" customFormat="1" hidden="1"/>
    <row r="556" s="1" customFormat="1" hidden="1"/>
    <row r="557" s="1" customFormat="1" hidden="1"/>
    <row r="558" s="1" customFormat="1" hidden="1"/>
    <row r="559" s="1" customFormat="1" hidden="1"/>
    <row r="560" s="1" customFormat="1" hidden="1"/>
    <row r="561" s="1" customFormat="1" hidden="1"/>
    <row r="562" s="1" customFormat="1" hidden="1"/>
    <row r="563" s="1" customFormat="1" hidden="1"/>
    <row r="564" s="1" customFormat="1" hidden="1"/>
    <row r="10000" spans="52:52" hidden="1">
      <c r="AZ10000"/>
    </row>
  </sheetData>
  <sheetProtection sheet="1" objects="1" scenarios="1"/>
  <mergeCells count="1">
    <mergeCell ref="A5:P5"/>
  </mergeCells>
  <phoneticPr fontId="4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7109375" style="2" bestFit="1" customWidth="1"/>
    <col min="2" max="2" width="41.7109375" style="2" bestFit="1" customWidth="1"/>
    <col min="3" max="3" width="13" style="2" customWidth="1"/>
    <col min="4" max="4" width="15.42578125" style="2" bestFit="1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44" style="1" bestFit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5.7109375" style="1" bestFit="1" customWidth="1"/>
    <col min="14" max="14" width="10.85546875" style="1" customWidth="1"/>
    <col min="15" max="15" width="15.7109375" style="1" bestFit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154</v>
      </c>
      <c r="B1" s="36" t="s" vm="1">
        <v>231</v>
      </c>
    </row>
    <row r="2" spans="1:17">
      <c r="A2" s="36" t="s">
        <v>153</v>
      </c>
      <c r="B2" s="36" t="s">
        <v>232</v>
      </c>
    </row>
    <row r="3" spans="1:17">
      <c r="A3" s="36" t="s">
        <v>155</v>
      </c>
      <c r="B3" s="36" t="s">
        <v>233</v>
      </c>
    </row>
    <row r="4" spans="1:17">
      <c r="A4" s="36" t="s">
        <v>156</v>
      </c>
      <c r="B4" s="36" t="s">
        <v>234</v>
      </c>
    </row>
    <row r="5" spans="1:17" s="3" customFormat="1">
      <c r="A5" s="37" t="s">
        <v>124</v>
      </c>
      <c r="B5" s="38" t="s">
        <v>185</v>
      </c>
      <c r="C5" s="38" t="s">
        <v>50</v>
      </c>
      <c r="D5" s="38" t="s">
        <v>125</v>
      </c>
      <c r="E5" s="38" t="s">
        <v>14</v>
      </c>
      <c r="F5" s="38" t="s">
        <v>112</v>
      </c>
      <c r="G5" s="38" t="s">
        <v>74</v>
      </c>
      <c r="H5" s="38" t="s">
        <v>17</v>
      </c>
      <c r="I5" s="38" t="s">
        <v>230</v>
      </c>
      <c r="J5" s="38" t="s">
        <v>111</v>
      </c>
      <c r="K5" s="38" t="s">
        <v>37</v>
      </c>
      <c r="L5" s="38" t="s">
        <v>18</v>
      </c>
      <c r="M5" s="38" t="s">
        <v>206</v>
      </c>
      <c r="N5" s="38" t="s">
        <v>205</v>
      </c>
      <c r="O5" s="38" t="s">
        <v>119</v>
      </c>
      <c r="P5" s="38" t="s">
        <v>157</v>
      </c>
      <c r="Q5" s="40" t="s">
        <v>159</v>
      </c>
    </row>
    <row r="6" spans="1:17" s="3" customFormat="1">
      <c r="A6" s="121" t="s">
        <v>4666</v>
      </c>
      <c r="B6" s="148" t="s">
        <v>4666</v>
      </c>
      <c r="C6" s="122" t="s">
        <v>4666</v>
      </c>
      <c r="D6" s="122" t="s">
        <v>4666</v>
      </c>
      <c r="E6" s="122" t="s">
        <v>4666</v>
      </c>
      <c r="F6" s="12" t="s">
        <v>21</v>
      </c>
      <c r="G6" s="122" t="s">
        <v>4666</v>
      </c>
      <c r="H6" s="12" t="s">
        <v>20</v>
      </c>
      <c r="I6" s="122" t="s">
        <v>4666</v>
      </c>
      <c r="J6" s="122" t="s">
        <v>4666</v>
      </c>
      <c r="K6" s="12" t="s">
        <v>19</v>
      </c>
      <c r="L6" s="12" t="s">
        <v>19</v>
      </c>
      <c r="M6" s="12" t="s">
        <v>213</v>
      </c>
      <c r="N6" s="122" t="s">
        <v>4666</v>
      </c>
      <c r="O6" s="12" t="s">
        <v>209</v>
      </c>
      <c r="P6" s="12" t="s">
        <v>19</v>
      </c>
      <c r="Q6" s="13" t="s">
        <v>19</v>
      </c>
    </row>
    <row r="7" spans="1:17" s="4" customFormat="1" ht="20.25">
      <c r="A7" s="123" t="s">
        <v>4666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121</v>
      </c>
      <c r="Q7" s="15" t="s">
        <v>122</v>
      </c>
    </row>
    <row r="8" spans="1:17" s="4" customFormat="1" ht="20.25">
      <c r="A8" s="59" t="s">
        <v>43</v>
      </c>
      <c r="B8" s="124" t="s">
        <v>4666</v>
      </c>
      <c r="C8" s="124" t="s">
        <v>4666</v>
      </c>
      <c r="D8" s="124" t="s">
        <v>4666</v>
      </c>
      <c r="E8" s="124" t="s">
        <v>4666</v>
      </c>
      <c r="F8" s="124" t="s">
        <v>4666</v>
      </c>
      <c r="G8" s="124" t="s">
        <v>4666</v>
      </c>
      <c r="H8" s="61">
        <v>4.0170862442997946</v>
      </c>
      <c r="I8" s="124" t="s">
        <v>4666</v>
      </c>
      <c r="J8" s="124" t="s">
        <v>4666</v>
      </c>
      <c r="K8" s="124" t="s">
        <v>4666</v>
      </c>
      <c r="L8" s="60">
        <v>7.1647978065109599E-2</v>
      </c>
      <c r="M8" s="124" t="s">
        <v>4666</v>
      </c>
      <c r="N8" s="124" t="s">
        <v>4666</v>
      </c>
      <c r="O8" s="61">
        <f>O9+O293</f>
        <v>2625853.1224930831</v>
      </c>
      <c r="P8" s="62">
        <f>IFERROR(O8/$O$8,0)</f>
        <v>1</v>
      </c>
      <c r="Q8" s="62">
        <f>O8/'סכום נכסי הקרן'!$C$41</f>
        <v>2.1789376403117549E-2</v>
      </c>
    </row>
    <row r="9" spans="1:17">
      <c r="A9" s="63" t="s">
        <v>41</v>
      </c>
      <c r="B9" s="125" t="s">
        <v>4666</v>
      </c>
      <c r="C9" s="125" t="s">
        <v>4666</v>
      </c>
      <c r="D9" s="125" t="s">
        <v>4666</v>
      </c>
      <c r="E9" s="125" t="s">
        <v>4666</v>
      </c>
      <c r="F9" s="125" t="s">
        <v>4666</v>
      </c>
      <c r="G9" s="125" t="s">
        <v>4666</v>
      </c>
      <c r="H9" s="66">
        <v>4.3586976249348393</v>
      </c>
      <c r="I9" s="125" t="s">
        <v>4666</v>
      </c>
      <c r="J9" s="125" t="s">
        <v>4666</v>
      </c>
      <c r="K9" s="125" t="s">
        <v>4666</v>
      </c>
      <c r="L9" s="65">
        <v>4.886038967633375E-2</v>
      </c>
      <c r="M9" s="125" t="s">
        <v>4666</v>
      </c>
      <c r="N9" s="125" t="s">
        <v>4666</v>
      </c>
      <c r="O9" s="66">
        <f>O10+O15+O52+O290</f>
        <v>1690510.903484232</v>
      </c>
      <c r="P9" s="67">
        <f t="shared" ref="P9:P58" si="0">IFERROR(O9/$O$8,0)</f>
        <v>0.64379492097379676</v>
      </c>
      <c r="Q9" s="67">
        <f>O9/'סכום נכסי הקרן'!$C$41</f>
        <v>1.4027889859513375E-2</v>
      </c>
    </row>
    <row r="10" spans="1:17">
      <c r="A10" s="68" t="s">
        <v>93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125" t="s">
        <v>4666</v>
      </c>
      <c r="H10" s="66">
        <v>2.5810843012810469</v>
      </c>
      <c r="I10" s="125" t="s">
        <v>4666</v>
      </c>
      <c r="J10" s="125" t="s">
        <v>4666</v>
      </c>
      <c r="K10" s="125" t="s">
        <v>4666</v>
      </c>
      <c r="L10" s="65">
        <v>4.964605881975797E-2</v>
      </c>
      <c r="M10" s="125" t="s">
        <v>4666</v>
      </c>
      <c r="N10" s="125" t="s">
        <v>4666</v>
      </c>
      <c r="O10" s="66">
        <v>593714.25353999995</v>
      </c>
      <c r="P10" s="67">
        <f t="shared" si="0"/>
        <v>0.22610337511044998</v>
      </c>
      <c r="Q10" s="67">
        <f>O10/'סכום נכסי הקרן'!$C$41</f>
        <v>4.9266515462968747E-3</v>
      </c>
    </row>
    <row r="11" spans="1:17">
      <c r="A11" s="97" t="s">
        <v>4361</v>
      </c>
      <c r="B11" s="70" t="s">
        <v>4032</v>
      </c>
      <c r="C11" s="54" t="s">
        <v>4033</v>
      </c>
      <c r="D11" s="126" t="s">
        <v>4666</v>
      </c>
      <c r="E11" s="54" t="s">
        <v>320</v>
      </c>
      <c r="F11" s="126" t="s">
        <v>4666</v>
      </c>
      <c r="G11" s="54" t="s">
        <v>4031</v>
      </c>
      <c r="H11" s="72">
        <v>2.429561593200174</v>
      </c>
      <c r="I11" s="70" t="s">
        <v>29</v>
      </c>
      <c r="J11" s="70" t="s">
        <v>141</v>
      </c>
      <c r="K11" s="71">
        <v>6.9599867149454597E-2</v>
      </c>
      <c r="L11" s="71">
        <v>6.9599867149454597E-2</v>
      </c>
      <c r="M11" s="72">
        <v>208762684.62999931</v>
      </c>
      <c r="N11" s="79">
        <v>105.4664635158465</v>
      </c>
      <c r="O11" s="72">
        <v>220174.62061999991</v>
      </c>
      <c r="P11" s="73">
        <f t="shared" si="0"/>
        <v>8.3848795172122154E-2</v>
      </c>
      <c r="Q11" s="73">
        <f>O11/'סכום נכסי הקרן'!$C$41</f>
        <v>1.8270129589532753E-3</v>
      </c>
    </row>
    <row r="12" spans="1:17">
      <c r="A12" s="97" t="s">
        <v>4362</v>
      </c>
      <c r="B12" s="70" t="s">
        <v>4032</v>
      </c>
      <c r="C12" s="54" t="s">
        <v>4034</v>
      </c>
      <c r="D12" s="126" t="s">
        <v>4666</v>
      </c>
      <c r="E12" s="54" t="s">
        <v>320</v>
      </c>
      <c r="F12" s="126" t="s">
        <v>4666</v>
      </c>
      <c r="G12" s="54" t="s">
        <v>4031</v>
      </c>
      <c r="H12" s="72">
        <v>2.6701240172228555</v>
      </c>
      <c r="I12" s="70" t="s">
        <v>29</v>
      </c>
      <c r="J12" s="70" t="s">
        <v>141</v>
      </c>
      <c r="K12" s="71">
        <v>3.810226466233041E-2</v>
      </c>
      <c r="L12" s="71">
        <v>3.810226466233041E-2</v>
      </c>
      <c r="M12" s="72">
        <v>361572294.77999938</v>
      </c>
      <c r="N12" s="79">
        <v>103.16307056295877</v>
      </c>
      <c r="O12" s="72">
        <v>373009.08160000003</v>
      </c>
      <c r="P12" s="73">
        <f t="shared" si="0"/>
        <v>0.14205253081552835</v>
      </c>
      <c r="Q12" s="73">
        <f>O12/'סכום נכסי הקרן'!$C$41</f>
        <v>3.0952360629550022E-3</v>
      </c>
    </row>
    <row r="13" spans="1:17">
      <c r="A13" s="69" t="s">
        <v>4035</v>
      </c>
      <c r="B13" s="70" t="s">
        <v>4032</v>
      </c>
      <c r="C13" s="54" t="s">
        <v>4036</v>
      </c>
      <c r="D13" s="126" t="s">
        <v>4666</v>
      </c>
      <c r="E13" s="54" t="s">
        <v>2253</v>
      </c>
      <c r="F13" s="126" t="s">
        <v>4666</v>
      </c>
      <c r="G13" s="54" t="s">
        <v>4031</v>
      </c>
      <c r="H13" s="72">
        <v>1.04</v>
      </c>
      <c r="I13" s="70" t="s">
        <v>29</v>
      </c>
      <c r="J13" s="70" t="s">
        <v>141</v>
      </c>
      <c r="K13" s="71">
        <v>4.590000000000001E-2</v>
      </c>
      <c r="L13" s="71">
        <v>4.590000000000001E-2</v>
      </c>
      <c r="M13" s="72">
        <v>941205.56999999983</v>
      </c>
      <c r="N13" s="79">
        <v>56.369334915856903</v>
      </c>
      <c r="O13" s="72">
        <v>530.55131999999992</v>
      </c>
      <c r="P13" s="73">
        <f t="shared" si="0"/>
        <v>2.0204912279947885E-4</v>
      </c>
      <c r="Q13" s="73">
        <f>O13/'סכום נכסי הקרן'!$C$41</f>
        <v>4.4025243885975645E-6</v>
      </c>
    </row>
    <row r="14" spans="1:17">
      <c r="A14" s="127" t="s">
        <v>4666</v>
      </c>
      <c r="B14" s="126" t="s">
        <v>4666</v>
      </c>
      <c r="C14" s="126" t="s">
        <v>4666</v>
      </c>
      <c r="D14" s="126" t="s">
        <v>4666</v>
      </c>
      <c r="E14" s="126" t="s">
        <v>4666</v>
      </c>
      <c r="F14" s="126" t="s">
        <v>4666</v>
      </c>
      <c r="G14" s="126" t="s">
        <v>4666</v>
      </c>
      <c r="H14" s="126" t="s">
        <v>4666</v>
      </c>
      <c r="I14" s="126" t="s">
        <v>4666</v>
      </c>
      <c r="J14" s="126" t="s">
        <v>4666</v>
      </c>
      <c r="K14" s="126" t="s">
        <v>4666</v>
      </c>
      <c r="L14" s="126" t="s">
        <v>4666</v>
      </c>
      <c r="M14" s="126" t="s">
        <v>4666</v>
      </c>
      <c r="N14" s="126" t="s">
        <v>4666</v>
      </c>
      <c r="O14" s="126" t="s">
        <v>4666</v>
      </c>
      <c r="P14" s="126" t="s">
        <v>4666</v>
      </c>
      <c r="Q14" s="126" t="s">
        <v>4666</v>
      </c>
    </row>
    <row r="15" spans="1:17">
      <c r="A15" s="68" t="s">
        <v>38</v>
      </c>
      <c r="B15" s="125" t="s">
        <v>4666</v>
      </c>
      <c r="C15" s="125" t="s">
        <v>4666</v>
      </c>
      <c r="D15" s="125" t="s">
        <v>4666</v>
      </c>
      <c r="E15" s="125" t="s">
        <v>4666</v>
      </c>
      <c r="F15" s="125" t="s">
        <v>4666</v>
      </c>
      <c r="G15" s="125" t="s">
        <v>4666</v>
      </c>
      <c r="H15" s="66">
        <v>9.7678277800649802</v>
      </c>
      <c r="I15" s="125" t="s">
        <v>4666</v>
      </c>
      <c r="J15" s="125" t="s">
        <v>4666</v>
      </c>
      <c r="K15" s="125" t="s">
        <v>4666</v>
      </c>
      <c r="L15" s="65">
        <v>4.6207150197986067E-2</v>
      </c>
      <c r="M15" s="125" t="s">
        <v>4666</v>
      </c>
      <c r="N15" s="125" t="s">
        <v>4666</v>
      </c>
      <c r="O15" s="66">
        <f>SUM(O16:O50)</f>
        <v>194881.79423841802</v>
      </c>
      <c r="P15" s="67">
        <f t="shared" si="0"/>
        <v>7.4216563207232994E-2</v>
      </c>
      <c r="Q15" s="67">
        <f>O15/'סכום נכסי הקרן'!$C$41</f>
        <v>1.6171326310681648E-3</v>
      </c>
    </row>
    <row r="16" spans="1:17">
      <c r="A16" s="69" t="s">
        <v>4550</v>
      </c>
      <c r="B16" s="70" t="s">
        <v>4032</v>
      </c>
      <c r="C16" s="54">
        <v>6028</v>
      </c>
      <c r="D16" s="126" t="s">
        <v>4666</v>
      </c>
      <c r="E16" s="54" t="s">
        <v>668</v>
      </c>
      <c r="F16" s="78">
        <v>43100</v>
      </c>
      <c r="G16" s="126" t="s">
        <v>4666</v>
      </c>
      <c r="H16" s="72">
        <v>7.4400000000023336</v>
      </c>
      <c r="I16" s="70" t="s">
        <v>29</v>
      </c>
      <c r="J16" s="70" t="s">
        <v>141</v>
      </c>
      <c r="K16" s="71">
        <v>6.4500000000022692E-2</v>
      </c>
      <c r="L16" s="71">
        <v>6.4500000000022692E-2</v>
      </c>
      <c r="M16" s="72">
        <v>4736440.7523380006</v>
      </c>
      <c r="N16" s="79">
        <v>113.97</v>
      </c>
      <c r="O16" s="72">
        <v>5398.1215249350016</v>
      </c>
      <c r="P16" s="73">
        <f t="shared" si="0"/>
        <v>2.0557591278410206E-3</v>
      </c>
      <c r="Q16" s="73">
        <f>O16/'סכום נכסי הקרן'!$C$41</f>
        <v>4.4793709430672651E-5</v>
      </c>
    </row>
    <row r="17" spans="1:17">
      <c r="A17" s="69" t="s">
        <v>4550</v>
      </c>
      <c r="B17" s="70" t="s">
        <v>4032</v>
      </c>
      <c r="C17" s="54">
        <v>6869</v>
      </c>
      <c r="D17" s="126" t="s">
        <v>4666</v>
      </c>
      <c r="E17" s="54" t="s">
        <v>668</v>
      </c>
      <c r="F17" s="78">
        <v>43555</v>
      </c>
      <c r="G17" s="126" t="s">
        <v>4666</v>
      </c>
      <c r="H17" s="72">
        <v>3.3700000000007115</v>
      </c>
      <c r="I17" s="70" t="s">
        <v>29</v>
      </c>
      <c r="J17" s="70" t="s">
        <v>141</v>
      </c>
      <c r="K17" s="71">
        <v>5.7400000000014231E-2</v>
      </c>
      <c r="L17" s="71">
        <v>5.7400000000014231E-2</v>
      </c>
      <c r="M17" s="72">
        <v>936479.3548379998</v>
      </c>
      <c r="N17" s="79">
        <v>100.54</v>
      </c>
      <c r="O17" s="72">
        <v>941.53634280900008</v>
      </c>
      <c r="P17" s="73">
        <f t="shared" si="0"/>
        <v>3.5856397859567645E-4</v>
      </c>
      <c r="Q17" s="73">
        <f>O17/'סכום נכסי הקרן'!$C$41</f>
        <v>7.8128854942205787E-6</v>
      </c>
    </row>
    <row r="18" spans="1:17">
      <c r="A18" s="69" t="s">
        <v>4550</v>
      </c>
      <c r="B18" s="70" t="s">
        <v>4032</v>
      </c>
      <c r="C18" s="54">
        <v>6870</v>
      </c>
      <c r="D18" s="126" t="s">
        <v>4666</v>
      </c>
      <c r="E18" s="54" t="s">
        <v>668</v>
      </c>
      <c r="F18" s="78">
        <v>43555</v>
      </c>
      <c r="G18" s="126" t="s">
        <v>4666</v>
      </c>
      <c r="H18" s="72">
        <v>5.2400000000006566</v>
      </c>
      <c r="I18" s="70" t="s">
        <v>29</v>
      </c>
      <c r="J18" s="70" t="s">
        <v>141</v>
      </c>
      <c r="K18" s="71">
        <v>4.4200000000005311E-2</v>
      </c>
      <c r="L18" s="71">
        <v>4.4200000000005311E-2</v>
      </c>
      <c r="M18" s="72">
        <v>11157677.269654999</v>
      </c>
      <c r="N18" s="79">
        <v>101.54</v>
      </c>
      <c r="O18" s="72">
        <v>11329.505499519</v>
      </c>
      <c r="P18" s="73">
        <f t="shared" si="0"/>
        <v>4.3145998542227469E-3</v>
      </c>
      <c r="Q18" s="73">
        <f>O18/'סכום נכסי הקרן'!$C$41</f>
        <v>9.4012440252495532E-5</v>
      </c>
    </row>
    <row r="19" spans="1:17">
      <c r="A19" s="69" t="s">
        <v>4550</v>
      </c>
      <c r="B19" s="70" t="s">
        <v>4032</v>
      </c>
      <c r="C19" s="54">
        <v>6868</v>
      </c>
      <c r="D19" s="126" t="s">
        <v>4666</v>
      </c>
      <c r="E19" s="54" t="s">
        <v>668</v>
      </c>
      <c r="F19" s="78">
        <v>43555</v>
      </c>
      <c r="G19" s="126" t="s">
        <v>4666</v>
      </c>
      <c r="H19" s="72">
        <v>5.6699999999900532</v>
      </c>
      <c r="I19" s="70" t="s">
        <v>29</v>
      </c>
      <c r="J19" s="70" t="s">
        <v>141</v>
      </c>
      <c r="K19" s="71">
        <v>1.889999999994995E-2</v>
      </c>
      <c r="L19" s="71">
        <v>1.889999999994995E-2</v>
      </c>
      <c r="M19" s="72">
        <v>1187139.2100669998</v>
      </c>
      <c r="N19" s="79">
        <v>132.97999999999999</v>
      </c>
      <c r="O19" s="72">
        <v>1578.6575310100004</v>
      </c>
      <c r="P19" s="73">
        <f t="shared" si="0"/>
        <v>6.0119795638499533E-4</v>
      </c>
      <c r="Q19" s="73">
        <f>O19/'סכום נכסי הקרן'!$C$41</f>
        <v>1.3099728564457712E-5</v>
      </c>
    </row>
    <row r="20" spans="1:17">
      <c r="A20" s="69" t="s">
        <v>4550</v>
      </c>
      <c r="B20" s="70" t="s">
        <v>4032</v>
      </c>
      <c r="C20" s="54">
        <v>6867</v>
      </c>
      <c r="D20" s="126" t="s">
        <v>4666</v>
      </c>
      <c r="E20" s="54" t="s">
        <v>668</v>
      </c>
      <c r="F20" s="78">
        <v>43555</v>
      </c>
      <c r="G20" s="126" t="s">
        <v>4666</v>
      </c>
      <c r="H20" s="72">
        <v>4.9800000000024385</v>
      </c>
      <c r="I20" s="70" t="s">
        <v>29</v>
      </c>
      <c r="J20" s="70" t="s">
        <v>141</v>
      </c>
      <c r="K20" s="71">
        <v>3.8700000000014903E-2</v>
      </c>
      <c r="L20" s="71">
        <v>3.8700000000014903E-2</v>
      </c>
      <c r="M20" s="72">
        <v>2858386.7898479998</v>
      </c>
      <c r="N20" s="79">
        <v>124.32</v>
      </c>
      <c r="O20" s="72">
        <v>3553.5460217329992</v>
      </c>
      <c r="P20" s="73">
        <f t="shared" si="0"/>
        <v>1.3532919991957242E-3</v>
      </c>
      <c r="Q20" s="73">
        <f>O20/'סכום נכסי הקרן'!$C$41</f>
        <v>2.9487388753803086E-5</v>
      </c>
    </row>
    <row r="21" spans="1:17">
      <c r="A21" s="69" t="s">
        <v>4550</v>
      </c>
      <c r="B21" s="70" t="s">
        <v>4032</v>
      </c>
      <c r="C21" s="54">
        <v>6866</v>
      </c>
      <c r="D21" s="126" t="s">
        <v>4666</v>
      </c>
      <c r="E21" s="54" t="s">
        <v>668</v>
      </c>
      <c r="F21" s="78">
        <v>43555</v>
      </c>
      <c r="G21" s="126" t="s">
        <v>4666</v>
      </c>
      <c r="H21" s="72">
        <v>5.889999999998329</v>
      </c>
      <c r="I21" s="70" t="s">
        <v>29</v>
      </c>
      <c r="J21" s="70" t="s">
        <v>141</v>
      </c>
      <c r="K21" s="71">
        <v>3.6599999999990342E-2</v>
      </c>
      <c r="L21" s="71">
        <v>3.6599999999990342E-2</v>
      </c>
      <c r="M21" s="72">
        <v>4408890.0548609998</v>
      </c>
      <c r="N21" s="79">
        <v>121.64</v>
      </c>
      <c r="O21" s="72">
        <v>5362.9732337729993</v>
      </c>
      <c r="P21" s="73">
        <f t="shared" si="0"/>
        <v>2.0423736529030199E-3</v>
      </c>
      <c r="Q21" s="73">
        <f>O21/'סכום נכסי הקרן'!$C$41</f>
        <v>4.4502048278914058E-5</v>
      </c>
    </row>
    <row r="22" spans="1:17">
      <c r="A22" s="69" t="s">
        <v>4550</v>
      </c>
      <c r="B22" s="70" t="s">
        <v>4032</v>
      </c>
      <c r="C22" s="54">
        <v>6865</v>
      </c>
      <c r="D22" s="126" t="s">
        <v>4666</v>
      </c>
      <c r="E22" s="54" t="s">
        <v>668</v>
      </c>
      <c r="F22" s="78">
        <v>43555</v>
      </c>
      <c r="G22" s="126" t="s">
        <v>4666</v>
      </c>
      <c r="H22" s="72">
        <v>3.9700000000008107</v>
      </c>
      <c r="I22" s="70" t="s">
        <v>29</v>
      </c>
      <c r="J22" s="70" t="s">
        <v>141</v>
      </c>
      <c r="K22" s="71">
        <v>2.7700000000014158E-2</v>
      </c>
      <c r="L22" s="71">
        <v>2.7700000000014158E-2</v>
      </c>
      <c r="M22" s="72">
        <v>2144025.0025630002</v>
      </c>
      <c r="N22" s="79">
        <v>123.23</v>
      </c>
      <c r="O22" s="72">
        <v>2642.0822511379997</v>
      </c>
      <c r="P22" s="73">
        <f t="shared" si="0"/>
        <v>1.0061805165360916E-3</v>
      </c>
      <c r="Q22" s="73">
        <f>O22/'סכום נכסי הקרן'!$C$41</f>
        <v>2.1924046004288146E-5</v>
      </c>
    </row>
    <row r="23" spans="1:17">
      <c r="A23" s="69" t="s">
        <v>4550</v>
      </c>
      <c r="B23" s="70" t="s">
        <v>4032</v>
      </c>
      <c r="C23" s="54">
        <v>5212</v>
      </c>
      <c r="D23" s="126" t="s">
        <v>4666</v>
      </c>
      <c r="E23" s="54" t="s">
        <v>668</v>
      </c>
      <c r="F23" s="78">
        <v>42643</v>
      </c>
      <c r="G23" s="126" t="s">
        <v>4666</v>
      </c>
      <c r="H23" s="72">
        <v>6.9399999999988751</v>
      </c>
      <c r="I23" s="70" t="s">
        <v>29</v>
      </c>
      <c r="J23" s="70" t="s">
        <v>141</v>
      </c>
      <c r="K23" s="71">
        <v>4.8499999999995762E-2</v>
      </c>
      <c r="L23" s="71">
        <v>4.8499999999995762E-2</v>
      </c>
      <c r="M23" s="72">
        <v>10449099.871175999</v>
      </c>
      <c r="N23" s="79">
        <v>100.21</v>
      </c>
      <c r="O23" s="72">
        <v>10471.042981336999</v>
      </c>
      <c r="P23" s="73">
        <f t="shared" si="0"/>
        <v>3.9876727649547283E-3</v>
      </c>
      <c r="Q23" s="73">
        <f>O23/'סכום נכסי הקרן'!$C$41</f>
        <v>8.6888902848059063E-5</v>
      </c>
    </row>
    <row r="24" spans="1:17">
      <c r="A24" s="69" t="s">
        <v>4551</v>
      </c>
      <c r="B24" s="70" t="s">
        <v>4032</v>
      </c>
      <c r="C24" s="54" t="s">
        <v>4037</v>
      </c>
      <c r="D24" s="126" t="s">
        <v>4666</v>
      </c>
      <c r="E24" s="54" t="s">
        <v>668</v>
      </c>
      <c r="F24" s="78">
        <v>45107</v>
      </c>
      <c r="G24" s="126" t="s">
        <v>4666</v>
      </c>
      <c r="H24" s="72">
        <v>9.2000000000013511</v>
      </c>
      <c r="I24" s="70" t="s">
        <v>29</v>
      </c>
      <c r="J24" s="70" t="s">
        <v>141</v>
      </c>
      <c r="K24" s="71">
        <v>7.0600000000010502E-2</v>
      </c>
      <c r="L24" s="71">
        <v>7.0600000000010502E-2</v>
      </c>
      <c r="M24" s="72">
        <v>8562816.4114060011</v>
      </c>
      <c r="N24" s="79">
        <v>105.04</v>
      </c>
      <c r="O24" s="72">
        <v>8994.3823579590025</v>
      </c>
      <c r="P24" s="73">
        <f t="shared" si="0"/>
        <v>3.4253181493332724E-3</v>
      </c>
      <c r="Q24" s="73">
        <f>O24/'סכום נכסי הקרן'!$C$41</f>
        <v>7.4635546456252691E-5</v>
      </c>
    </row>
    <row r="25" spans="1:17">
      <c r="A25" s="69" t="s">
        <v>4551</v>
      </c>
      <c r="B25" s="70" t="s">
        <v>4032</v>
      </c>
      <c r="C25" s="54" t="s">
        <v>4038</v>
      </c>
      <c r="D25" s="126" t="s">
        <v>4666</v>
      </c>
      <c r="E25" s="54" t="s">
        <v>668</v>
      </c>
      <c r="F25" s="78">
        <v>45107</v>
      </c>
      <c r="G25" s="126" t="s">
        <v>4666</v>
      </c>
      <c r="H25" s="72">
        <v>8.9999999999976907</v>
      </c>
      <c r="I25" s="70" t="s">
        <v>29</v>
      </c>
      <c r="J25" s="70" t="s">
        <v>141</v>
      </c>
      <c r="K25" s="71">
        <v>7.1399999999984934E-2</v>
      </c>
      <c r="L25" s="71">
        <v>7.1399999999984934E-2</v>
      </c>
      <c r="M25" s="72">
        <v>6622874.3183780005</v>
      </c>
      <c r="N25" s="79">
        <v>104.73</v>
      </c>
      <c r="O25" s="72">
        <v>6936.136273346001</v>
      </c>
      <c r="P25" s="73">
        <f t="shared" si="0"/>
        <v>2.641479149740323E-3</v>
      </c>
      <c r="Q25" s="73">
        <f>O25/'סכום נכסי הקרן'!$C$41</f>
        <v>5.7556183454678799E-5</v>
      </c>
    </row>
    <row r="26" spans="1:17">
      <c r="A26" s="69" t="s">
        <v>4551</v>
      </c>
      <c r="B26" s="70" t="s">
        <v>4032</v>
      </c>
      <c r="C26" s="54" t="s">
        <v>4039</v>
      </c>
      <c r="D26" s="126" t="s">
        <v>4666</v>
      </c>
      <c r="E26" s="54" t="s">
        <v>668</v>
      </c>
      <c r="F26" s="78">
        <v>45107</v>
      </c>
      <c r="G26" s="126" t="s">
        <v>4666</v>
      </c>
      <c r="H26" s="72">
        <v>8.3999999999870401</v>
      </c>
      <c r="I26" s="70" t="s">
        <v>29</v>
      </c>
      <c r="J26" s="70" t="s">
        <v>141</v>
      </c>
      <c r="K26" s="71">
        <v>7.1899999999870415E-2</v>
      </c>
      <c r="L26" s="71">
        <v>7.1899999999870415E-2</v>
      </c>
      <c r="M26" s="72">
        <v>531218.58123300003</v>
      </c>
      <c r="N26" s="79">
        <v>101.69</v>
      </c>
      <c r="O26" s="72">
        <v>540.19617479999999</v>
      </c>
      <c r="P26" s="73">
        <f t="shared" si="0"/>
        <v>2.0572215946607005E-4</v>
      </c>
      <c r="Q26" s="73">
        <f>O26/'סכום נכסי הקרן'!$C$41</f>
        <v>4.4825575670683725E-6</v>
      </c>
    </row>
    <row r="27" spans="1:17">
      <c r="A27" s="69" t="s">
        <v>4551</v>
      </c>
      <c r="B27" s="70" t="s">
        <v>4032</v>
      </c>
      <c r="C27" s="54" t="s">
        <v>4040</v>
      </c>
      <c r="D27" s="126" t="s">
        <v>4666</v>
      </c>
      <c r="E27" s="54" t="s">
        <v>668</v>
      </c>
      <c r="F27" s="78">
        <v>45107</v>
      </c>
      <c r="G27" s="126" t="s">
        <v>4666</v>
      </c>
      <c r="H27" s="72">
        <v>7.410000000002781</v>
      </c>
      <c r="I27" s="70" t="s">
        <v>29</v>
      </c>
      <c r="J27" s="70" t="s">
        <v>141</v>
      </c>
      <c r="K27" s="71">
        <v>7.0600000000033719E-2</v>
      </c>
      <c r="L27" s="71">
        <v>7.0600000000033719E-2</v>
      </c>
      <c r="M27" s="72">
        <v>4182331.8684140001</v>
      </c>
      <c r="N27" s="79">
        <v>80.819999999999993</v>
      </c>
      <c r="O27" s="72">
        <v>3380.1606159600001</v>
      </c>
      <c r="P27" s="73">
        <f t="shared" si="0"/>
        <v>1.2872618757711585E-3</v>
      </c>
      <c r="Q27" s="73">
        <f>O27/'סכום נכסי הקרן'!$C$41</f>
        <v>2.8048633540560917E-5</v>
      </c>
    </row>
    <row r="28" spans="1:17">
      <c r="A28" s="69" t="s">
        <v>4551</v>
      </c>
      <c r="B28" s="70" t="s">
        <v>4032</v>
      </c>
      <c r="C28" s="54" t="s">
        <v>4041</v>
      </c>
      <c r="D28" s="126" t="s">
        <v>4666</v>
      </c>
      <c r="E28" s="54" t="s">
        <v>668</v>
      </c>
      <c r="F28" s="78">
        <v>45107</v>
      </c>
      <c r="G28" s="126" t="s">
        <v>4666</v>
      </c>
      <c r="H28" s="72">
        <v>11.189999999986176</v>
      </c>
      <c r="I28" s="70" t="s">
        <v>29</v>
      </c>
      <c r="J28" s="70" t="s">
        <v>141</v>
      </c>
      <c r="K28" s="71">
        <v>3.5399999999950263E-2</v>
      </c>
      <c r="L28" s="71">
        <v>3.5399999999950263E-2</v>
      </c>
      <c r="M28" s="72">
        <v>316276.07749000011</v>
      </c>
      <c r="N28" s="79">
        <v>141.12</v>
      </c>
      <c r="O28" s="72">
        <v>446.328734543</v>
      </c>
      <c r="P28" s="73">
        <f t="shared" si="0"/>
        <v>1.6997475247939185E-4</v>
      </c>
      <c r="Q28" s="73">
        <f>O28/'סכום נכסי הקרן'!$C$41</f>
        <v>3.7036438608002071E-6</v>
      </c>
    </row>
    <row r="29" spans="1:17">
      <c r="A29" s="69" t="s">
        <v>4551</v>
      </c>
      <c r="B29" s="70" t="s">
        <v>4032</v>
      </c>
      <c r="C29" s="54" t="s">
        <v>4042</v>
      </c>
      <c r="D29" s="126" t="s">
        <v>4666</v>
      </c>
      <c r="E29" s="54" t="s">
        <v>668</v>
      </c>
      <c r="F29" s="78">
        <v>45107</v>
      </c>
      <c r="G29" s="126" t="s">
        <v>4666</v>
      </c>
      <c r="H29" s="72">
        <v>10.419999999995165</v>
      </c>
      <c r="I29" s="70" t="s">
        <v>29</v>
      </c>
      <c r="J29" s="70" t="s">
        <v>141</v>
      </c>
      <c r="K29" s="71">
        <v>3.1799999999981204E-2</v>
      </c>
      <c r="L29" s="71">
        <v>3.1799999999981204E-2</v>
      </c>
      <c r="M29" s="72">
        <v>1574178.3885459998</v>
      </c>
      <c r="N29" s="79">
        <v>141.91999999999999</v>
      </c>
      <c r="O29" s="72">
        <v>2234.0740647900002</v>
      </c>
      <c r="P29" s="73">
        <f t="shared" si="0"/>
        <v>8.5079932523753911E-4</v>
      </c>
      <c r="Q29" s="73">
        <f>O29/'סכום נכסי הקרן'!$C$41</f>
        <v>1.8538386741119169E-5</v>
      </c>
    </row>
    <row r="30" spans="1:17">
      <c r="A30" s="69" t="s">
        <v>4551</v>
      </c>
      <c r="B30" s="70" t="s">
        <v>4032</v>
      </c>
      <c r="C30" s="54" t="s">
        <v>4043</v>
      </c>
      <c r="D30" s="126" t="s">
        <v>4666</v>
      </c>
      <c r="E30" s="54" t="s">
        <v>668</v>
      </c>
      <c r="F30" s="78">
        <v>45107</v>
      </c>
      <c r="G30" s="126" t="s">
        <v>4666</v>
      </c>
      <c r="H30" s="72">
        <v>10.510000000001034</v>
      </c>
      <c r="I30" s="70" t="s">
        <v>29</v>
      </c>
      <c r="J30" s="70" t="s">
        <v>141</v>
      </c>
      <c r="K30" s="71">
        <v>3.4300000000002821E-2</v>
      </c>
      <c r="L30" s="71">
        <v>3.4300000000002821E-2</v>
      </c>
      <c r="M30" s="72">
        <v>1228462.3923989998</v>
      </c>
      <c r="N30" s="79">
        <v>129.63999999999999</v>
      </c>
      <c r="O30" s="72">
        <v>1592.5784785850001</v>
      </c>
      <c r="P30" s="73">
        <f t="shared" si="0"/>
        <v>6.0649945152794625E-4</v>
      </c>
      <c r="Q30" s="73">
        <f>O30/'סכום נכסי הקרן'!$C$41</f>
        <v>1.3215244837626769E-5</v>
      </c>
    </row>
    <row r="31" spans="1:17">
      <c r="A31" s="69" t="s">
        <v>4551</v>
      </c>
      <c r="B31" s="70" t="s">
        <v>4032</v>
      </c>
      <c r="C31" s="54" t="s">
        <v>4044</v>
      </c>
      <c r="D31" s="126" t="s">
        <v>4666</v>
      </c>
      <c r="E31" s="54" t="s">
        <v>668</v>
      </c>
      <c r="F31" s="78">
        <v>45107</v>
      </c>
      <c r="G31" s="126" t="s">
        <v>4666</v>
      </c>
      <c r="H31" s="72">
        <v>10.010000000000996</v>
      </c>
      <c r="I31" s="70" t="s">
        <v>29</v>
      </c>
      <c r="J31" s="70" t="s">
        <v>141</v>
      </c>
      <c r="K31" s="71">
        <v>3.3900000000002956E-2</v>
      </c>
      <c r="L31" s="71">
        <v>3.3900000000002956E-2</v>
      </c>
      <c r="M31" s="72">
        <v>4645520.8418300003</v>
      </c>
      <c r="N31" s="79">
        <v>103.45</v>
      </c>
      <c r="O31" s="72">
        <v>4805.7905864219993</v>
      </c>
      <c r="P31" s="73">
        <f t="shared" si="0"/>
        <v>1.8301825586722847E-3</v>
      </c>
      <c r="Q31" s="73">
        <f>O31/'סכום נכסי הקרן'!$C$41</f>
        <v>3.9878536657331184E-5</v>
      </c>
    </row>
    <row r="32" spans="1:17">
      <c r="A32" s="69" t="s">
        <v>4550</v>
      </c>
      <c r="B32" s="70" t="s">
        <v>4032</v>
      </c>
      <c r="C32" s="54">
        <v>5211</v>
      </c>
      <c r="D32" s="126" t="s">
        <v>4666</v>
      </c>
      <c r="E32" s="54" t="s">
        <v>668</v>
      </c>
      <c r="F32" s="78">
        <v>42643</v>
      </c>
      <c r="G32" s="126" t="s">
        <v>4666</v>
      </c>
      <c r="H32" s="72">
        <v>4.4900000000010101</v>
      </c>
      <c r="I32" s="70" t="s">
        <v>29</v>
      </c>
      <c r="J32" s="70" t="s">
        <v>141</v>
      </c>
      <c r="K32" s="71">
        <v>4.9800000000007193E-2</v>
      </c>
      <c r="L32" s="71">
        <v>4.9800000000007193E-2</v>
      </c>
      <c r="M32" s="72">
        <v>8022494.7296230011</v>
      </c>
      <c r="N32" s="79">
        <v>95.69</v>
      </c>
      <c r="O32" s="72">
        <v>7676.7252064760005</v>
      </c>
      <c r="P32" s="73">
        <f t="shared" si="0"/>
        <v>2.9235166052194992E-3</v>
      </c>
      <c r="Q32" s="73">
        <f>O32/'סכום נכסי הקרן'!$C$41</f>
        <v>6.3701603731892081E-5</v>
      </c>
    </row>
    <row r="33" spans="1:17">
      <c r="A33" s="69" t="s">
        <v>4550</v>
      </c>
      <c r="B33" s="70" t="s">
        <v>4032</v>
      </c>
      <c r="C33" s="54">
        <v>6027</v>
      </c>
      <c r="D33" s="126" t="s">
        <v>4666</v>
      </c>
      <c r="E33" s="54" t="s">
        <v>668</v>
      </c>
      <c r="F33" s="78">
        <v>43100</v>
      </c>
      <c r="G33" s="126" t="s">
        <v>4666</v>
      </c>
      <c r="H33" s="72">
        <v>8.1599999999992026</v>
      </c>
      <c r="I33" s="70" t="s">
        <v>29</v>
      </c>
      <c r="J33" s="70" t="s">
        <v>141</v>
      </c>
      <c r="K33" s="71">
        <v>4.7699999999995225E-2</v>
      </c>
      <c r="L33" s="71">
        <v>4.7699999999995225E-2</v>
      </c>
      <c r="M33" s="72">
        <v>17614685.354290001</v>
      </c>
      <c r="N33" s="79">
        <v>101.57</v>
      </c>
      <c r="O33" s="72">
        <v>17891.235913989</v>
      </c>
      <c r="P33" s="73">
        <f t="shared" si="0"/>
        <v>6.8134945403962241E-3</v>
      </c>
      <c r="Q33" s="73">
        <f>O33/'סכום נכסי הקרן'!$C$41</f>
        <v>1.4846179716127974E-4</v>
      </c>
    </row>
    <row r="34" spans="1:17">
      <c r="A34" s="69" t="s">
        <v>4550</v>
      </c>
      <c r="B34" s="70" t="s">
        <v>4032</v>
      </c>
      <c r="C34" s="54">
        <v>5025</v>
      </c>
      <c r="D34" s="126" t="s">
        <v>4666</v>
      </c>
      <c r="E34" s="54" t="s">
        <v>668</v>
      </c>
      <c r="F34" s="78">
        <v>42551</v>
      </c>
      <c r="G34" s="126" t="s">
        <v>4666</v>
      </c>
      <c r="H34" s="72">
        <v>7.6299999999989181</v>
      </c>
      <c r="I34" s="70" t="s">
        <v>29</v>
      </c>
      <c r="J34" s="70" t="s">
        <v>141</v>
      </c>
      <c r="K34" s="71">
        <v>5.0799999999991963E-2</v>
      </c>
      <c r="L34" s="71">
        <v>5.0799999999991963E-2</v>
      </c>
      <c r="M34" s="72">
        <v>11159733.540069001</v>
      </c>
      <c r="N34" s="79">
        <v>98.9</v>
      </c>
      <c r="O34" s="72">
        <v>11036.976470711001</v>
      </c>
      <c r="P34" s="73">
        <f t="shared" si="0"/>
        <v>4.2031964302070646E-3</v>
      </c>
      <c r="Q34" s="73">
        <f>O34/'סכום נכסי הקרן'!$C$41</f>
        <v>9.1585029114021738E-5</v>
      </c>
    </row>
    <row r="35" spans="1:17">
      <c r="A35" s="69" t="s">
        <v>4550</v>
      </c>
      <c r="B35" s="70" t="s">
        <v>4032</v>
      </c>
      <c r="C35" s="54">
        <v>5024</v>
      </c>
      <c r="D35" s="126" t="s">
        <v>4666</v>
      </c>
      <c r="E35" s="54" t="s">
        <v>668</v>
      </c>
      <c r="F35" s="78">
        <v>42551</v>
      </c>
      <c r="G35" s="126" t="s">
        <v>4666</v>
      </c>
      <c r="H35" s="72">
        <v>5.3300000000010268</v>
      </c>
      <c r="I35" s="70" t="s">
        <v>29</v>
      </c>
      <c r="J35" s="70" t="s">
        <v>141</v>
      </c>
      <c r="K35" s="71">
        <v>5.1200000000005651E-2</v>
      </c>
      <c r="L35" s="71">
        <v>5.1200000000005651E-2</v>
      </c>
      <c r="M35" s="72">
        <v>7294683.661718999</v>
      </c>
      <c r="N35" s="79">
        <v>96.79</v>
      </c>
      <c r="O35" s="72">
        <v>7060.5243155749995</v>
      </c>
      <c r="P35" s="73">
        <f t="shared" si="0"/>
        <v>2.6888496752139257E-3</v>
      </c>
      <c r="Q35" s="73">
        <f>O35/'סכום נכסי הקרן'!$C$41</f>
        <v>5.8588357664636605E-5</v>
      </c>
    </row>
    <row r="36" spans="1:17">
      <c r="A36" s="69" t="s">
        <v>4550</v>
      </c>
      <c r="B36" s="70" t="s">
        <v>4032</v>
      </c>
      <c r="C36" s="54">
        <v>6026</v>
      </c>
      <c r="D36" s="126" t="s">
        <v>4666</v>
      </c>
      <c r="E36" s="54" t="s">
        <v>668</v>
      </c>
      <c r="F36" s="78">
        <v>43100</v>
      </c>
      <c r="G36" s="126" t="s">
        <v>4666</v>
      </c>
      <c r="H36" s="72">
        <v>6.0000000000001483</v>
      </c>
      <c r="I36" s="70" t="s">
        <v>29</v>
      </c>
      <c r="J36" s="70" t="s">
        <v>141</v>
      </c>
      <c r="K36" s="71">
        <v>4.9299999999999983E-2</v>
      </c>
      <c r="L36" s="71">
        <v>4.9299999999999983E-2</v>
      </c>
      <c r="M36" s="72">
        <v>21500583.185300998</v>
      </c>
      <c r="N36" s="79">
        <v>93.88</v>
      </c>
      <c r="O36" s="72">
        <v>20184.747493871</v>
      </c>
      <c r="P36" s="73">
        <f t="shared" si="0"/>
        <v>7.6869293720079994E-3</v>
      </c>
      <c r="Q36" s="73">
        <f>O36/'סכום נכסי הקרן'!$C$41</f>
        <v>1.6749339747086233E-4</v>
      </c>
    </row>
    <row r="37" spans="1:17">
      <c r="A37" s="69" t="s">
        <v>4550</v>
      </c>
      <c r="B37" s="70" t="s">
        <v>4032</v>
      </c>
      <c r="C37" s="54">
        <v>5023</v>
      </c>
      <c r="D37" s="126" t="s">
        <v>4666</v>
      </c>
      <c r="E37" s="54" t="s">
        <v>668</v>
      </c>
      <c r="F37" s="78">
        <v>42551</v>
      </c>
      <c r="G37" s="126" t="s">
        <v>4666</v>
      </c>
      <c r="H37" s="72">
        <v>7.2599999999981302</v>
      </c>
      <c r="I37" s="70" t="s">
        <v>29</v>
      </c>
      <c r="J37" s="70" t="s">
        <v>141</v>
      </c>
      <c r="K37" s="71">
        <v>5.6199999999988377E-2</v>
      </c>
      <c r="L37" s="71">
        <v>5.6199999999988377E-2</v>
      </c>
      <c r="M37" s="72">
        <v>5920034.8453239985</v>
      </c>
      <c r="N37" s="79">
        <v>114.79</v>
      </c>
      <c r="O37" s="72">
        <v>6795.6049155450009</v>
      </c>
      <c r="P37" s="73">
        <f t="shared" si="0"/>
        <v>2.5879607878040792E-3</v>
      </c>
      <c r="Q37" s="73">
        <f>O37/'סכום נכסי הקרן'!$C$41</f>
        <v>5.6390051721971711E-5</v>
      </c>
    </row>
    <row r="38" spans="1:17">
      <c r="A38" s="69" t="s">
        <v>4550</v>
      </c>
      <c r="B38" s="70" t="s">
        <v>4032</v>
      </c>
      <c r="C38" s="54">
        <v>5210</v>
      </c>
      <c r="D38" s="126" t="s">
        <v>4666</v>
      </c>
      <c r="E38" s="54" t="s">
        <v>668</v>
      </c>
      <c r="F38" s="78">
        <v>42643</v>
      </c>
      <c r="G38" s="126" t="s">
        <v>4666</v>
      </c>
      <c r="H38" s="72">
        <v>6.8399999999995851</v>
      </c>
      <c r="I38" s="70" t="s">
        <v>29</v>
      </c>
      <c r="J38" s="70" t="s">
        <v>141</v>
      </c>
      <c r="K38" s="71">
        <v>4.4999999999991519E-2</v>
      </c>
      <c r="L38" s="71">
        <v>4.4999999999991519E-2</v>
      </c>
      <c r="M38" s="72">
        <v>4435147.1622010004</v>
      </c>
      <c r="N38" s="79">
        <v>119.75</v>
      </c>
      <c r="O38" s="72">
        <v>5311.0864753550004</v>
      </c>
      <c r="P38" s="73">
        <f t="shared" si="0"/>
        <v>2.0226136907126229E-3</v>
      </c>
      <c r="Q38" s="73">
        <f>O38/'סכום נכסי הקרן'!$C$41</f>
        <v>4.4071491025036127E-5</v>
      </c>
    </row>
    <row r="39" spans="1:17">
      <c r="A39" s="69" t="s">
        <v>4550</v>
      </c>
      <c r="B39" s="70" t="s">
        <v>4032</v>
      </c>
      <c r="C39" s="54">
        <v>6025</v>
      </c>
      <c r="D39" s="126" t="s">
        <v>4666</v>
      </c>
      <c r="E39" s="54" t="s">
        <v>668</v>
      </c>
      <c r="F39" s="78">
        <v>43100</v>
      </c>
      <c r="G39" s="126" t="s">
        <v>4666</v>
      </c>
      <c r="H39" s="72">
        <v>7.7100000000007407</v>
      </c>
      <c r="I39" s="70" t="s">
        <v>29</v>
      </c>
      <c r="J39" s="70" t="s">
        <v>141</v>
      </c>
      <c r="K39" s="71">
        <v>5.0500000000000454E-2</v>
      </c>
      <c r="L39" s="71">
        <v>5.0500000000000454E-2</v>
      </c>
      <c r="M39" s="72">
        <v>5678190.9649649998</v>
      </c>
      <c r="N39" s="79">
        <v>120.63</v>
      </c>
      <c r="O39" s="72">
        <v>6849.600932813999</v>
      </c>
      <c r="P39" s="73">
        <f t="shared" si="0"/>
        <v>2.6085240161150872E-3</v>
      </c>
      <c r="Q39" s="73">
        <f>O39/'סכום נכסי הקרן'!$C$41</f>
        <v>5.6838111643703505E-5</v>
      </c>
    </row>
    <row r="40" spans="1:17">
      <c r="A40" s="69" t="s">
        <v>4550</v>
      </c>
      <c r="B40" s="70" t="s">
        <v>4032</v>
      </c>
      <c r="C40" s="54">
        <v>5022</v>
      </c>
      <c r="D40" s="126" t="s">
        <v>4666</v>
      </c>
      <c r="E40" s="54" t="s">
        <v>668</v>
      </c>
      <c r="F40" s="78">
        <v>42551</v>
      </c>
      <c r="G40" s="126" t="s">
        <v>4666</v>
      </c>
      <c r="H40" s="72">
        <v>6.8099999999993681</v>
      </c>
      <c r="I40" s="70" t="s">
        <v>29</v>
      </c>
      <c r="J40" s="70" t="s">
        <v>141</v>
      </c>
      <c r="K40" s="71">
        <v>2.5799999999999327E-2</v>
      </c>
      <c r="L40" s="71">
        <v>2.5799999999999327E-2</v>
      </c>
      <c r="M40" s="72">
        <v>3947271.7399559999</v>
      </c>
      <c r="N40" s="79">
        <v>114.1</v>
      </c>
      <c r="O40" s="72">
        <v>4503.8358558849995</v>
      </c>
      <c r="P40" s="73">
        <f t="shared" si="0"/>
        <v>1.7151895577498597E-3</v>
      </c>
      <c r="Q40" s="73">
        <f>O40/'סכום נכסי הקרן'!$C$41</f>
        <v>3.7372910876508423E-5</v>
      </c>
    </row>
    <row r="41" spans="1:17">
      <c r="A41" s="69" t="s">
        <v>4550</v>
      </c>
      <c r="B41" s="70" t="s">
        <v>4032</v>
      </c>
      <c r="C41" s="54">
        <v>6024</v>
      </c>
      <c r="D41" s="126" t="s">
        <v>4666</v>
      </c>
      <c r="E41" s="54" t="s">
        <v>668</v>
      </c>
      <c r="F41" s="78">
        <v>43100</v>
      </c>
      <c r="G41" s="126" t="s">
        <v>4666</v>
      </c>
      <c r="H41" s="72">
        <v>7.090000000003104</v>
      </c>
      <c r="I41" s="70" t="s">
        <v>29</v>
      </c>
      <c r="J41" s="70" t="s">
        <v>141</v>
      </c>
      <c r="K41" s="71">
        <v>2.3500000000011366E-2</v>
      </c>
      <c r="L41" s="71">
        <v>2.3500000000011366E-2</v>
      </c>
      <c r="M41" s="72">
        <v>4099754.5119380001</v>
      </c>
      <c r="N41" s="79">
        <f>O41/M41*100000</f>
        <v>114.72943100631029</v>
      </c>
      <c r="O41" s="72">
        <v>4703.6250242020005</v>
      </c>
      <c r="P41" s="73">
        <f t="shared" si="0"/>
        <v>1.7912749894160886E-3</v>
      </c>
      <c r="Q41" s="73">
        <f>O41/'סכום נכסי הקרן'!$C$41</f>
        <v>3.9030764985877559E-5</v>
      </c>
    </row>
    <row r="42" spans="1:17">
      <c r="A42" s="69" t="s">
        <v>4550</v>
      </c>
      <c r="B42" s="70" t="s">
        <v>4032</v>
      </c>
      <c r="C42" s="54">
        <v>5209</v>
      </c>
      <c r="D42" s="126" t="s">
        <v>4666</v>
      </c>
      <c r="E42" s="54" t="s">
        <v>668</v>
      </c>
      <c r="F42" s="78">
        <v>42643</v>
      </c>
      <c r="G42" s="126" t="s">
        <v>4666</v>
      </c>
      <c r="H42" s="72">
        <v>5.8800000000007273</v>
      </c>
      <c r="I42" s="70" t="s">
        <v>29</v>
      </c>
      <c r="J42" s="70" t="s">
        <v>141</v>
      </c>
      <c r="K42" s="71">
        <v>2.350000000000322E-2</v>
      </c>
      <c r="L42" s="71">
        <v>2.350000000000322E-2</v>
      </c>
      <c r="M42" s="72">
        <v>2969387.5491199996</v>
      </c>
      <c r="N42" s="79">
        <v>114.91</v>
      </c>
      <c r="O42" s="72">
        <v>3412.1242293540004</v>
      </c>
      <c r="P42" s="73">
        <f t="shared" si="0"/>
        <v>1.2994345342950493E-3</v>
      </c>
      <c r="Q42" s="73">
        <f>O42/'סכום נכסי הקרן'!$C$41</f>
        <v>2.831386817896459E-5</v>
      </c>
    </row>
    <row r="43" spans="1:17">
      <c r="A43" s="69" t="s">
        <v>4551</v>
      </c>
      <c r="B43" s="70" t="s">
        <v>4032</v>
      </c>
      <c r="C43" s="54">
        <v>9902</v>
      </c>
      <c r="D43" s="126" t="s">
        <v>4666</v>
      </c>
      <c r="E43" s="54" t="s">
        <v>668</v>
      </c>
      <c r="F43" s="78">
        <v>45286</v>
      </c>
      <c r="G43" s="126" t="s">
        <v>4666</v>
      </c>
      <c r="H43" s="72" t="s">
        <v>4363</v>
      </c>
      <c r="I43" s="70" t="s">
        <v>29</v>
      </c>
      <c r="J43" s="70" t="s">
        <v>141</v>
      </c>
      <c r="K43" s="98">
        <v>4.4699999999999997E-2</v>
      </c>
      <c r="L43" s="98">
        <v>4.4699999999999997E-2</v>
      </c>
      <c r="M43" s="72">
        <v>1014241.5768630001</v>
      </c>
      <c r="N43" s="79">
        <v>104.551463</v>
      </c>
      <c r="O43" s="72">
        <v>1060.404407495</v>
      </c>
      <c r="P43" s="73">
        <f t="shared" si="0"/>
        <v>4.0383233868321333E-4</v>
      </c>
      <c r="Q43" s="73">
        <f>O43/'סכום נכסי הקרן'!$C$41</f>
        <v>8.7992548313197828E-6</v>
      </c>
    </row>
    <row r="44" spans="1:17">
      <c r="A44" s="69" t="s">
        <v>4551</v>
      </c>
      <c r="B44" s="70" t="s">
        <v>4032</v>
      </c>
      <c r="C44" s="54">
        <v>9903</v>
      </c>
      <c r="D44" s="126" t="s">
        <v>4666</v>
      </c>
      <c r="E44" s="54" t="s">
        <v>668</v>
      </c>
      <c r="F44" s="78">
        <v>45286</v>
      </c>
      <c r="G44" s="126" t="s">
        <v>4666</v>
      </c>
      <c r="H44" s="72" t="s">
        <v>4364</v>
      </c>
      <c r="I44" s="70" t="s">
        <v>29</v>
      </c>
      <c r="J44" s="70" t="s">
        <v>141</v>
      </c>
      <c r="K44" s="98">
        <v>7.9500000000000001E-2</v>
      </c>
      <c r="L44" s="98">
        <v>7.9500000000000001E-2</v>
      </c>
      <c r="M44" s="72">
        <v>10204877.765897</v>
      </c>
      <c r="N44" s="79">
        <v>103.45296500000001</v>
      </c>
      <c r="O44" s="72">
        <v>10557.248623018</v>
      </c>
      <c r="P44" s="73">
        <f t="shared" si="0"/>
        <v>4.0205023398241536E-3</v>
      </c>
      <c r="Q44" s="73">
        <f>O44/'סכום נכסי הקרן'!$C$41</f>
        <v>8.7604238812043312E-5</v>
      </c>
    </row>
    <row r="45" spans="1:17">
      <c r="A45" s="69" t="s">
        <v>4551</v>
      </c>
      <c r="B45" s="70" t="s">
        <v>4032</v>
      </c>
      <c r="C45" s="54">
        <v>9901</v>
      </c>
      <c r="D45" s="126" t="s">
        <v>4666</v>
      </c>
      <c r="E45" s="54" t="s">
        <v>668</v>
      </c>
      <c r="F45" s="78">
        <v>45286</v>
      </c>
      <c r="G45" s="126" t="s">
        <v>4666</v>
      </c>
      <c r="H45" s="72" t="s">
        <v>4365</v>
      </c>
      <c r="I45" s="70" t="s">
        <v>29</v>
      </c>
      <c r="J45" s="70" t="s">
        <v>141</v>
      </c>
      <c r="K45" s="98">
        <v>7.6600000000000001E-2</v>
      </c>
      <c r="L45" s="98">
        <v>7.6600000000000001E-2</v>
      </c>
      <c r="M45" s="72">
        <v>2046421.1551459997</v>
      </c>
      <c r="N45" s="79">
        <v>104.248654</v>
      </c>
      <c r="O45" s="72">
        <v>2133.3665098690008</v>
      </c>
      <c r="P45" s="73">
        <f t="shared" si="0"/>
        <v>8.1244700687733171E-4</v>
      </c>
      <c r="Q45" s="73">
        <f>O45/'סכום נכסי הקרן'!$C$41</f>
        <v>1.7702713640436412E-5</v>
      </c>
    </row>
    <row r="46" spans="1:17">
      <c r="A46" s="69" t="s">
        <v>4551</v>
      </c>
      <c r="B46" s="70" t="s">
        <v>4032</v>
      </c>
      <c r="C46" s="54">
        <v>9900</v>
      </c>
      <c r="D46" s="126" t="s">
        <v>4666</v>
      </c>
      <c r="E46" s="54" t="s">
        <v>668</v>
      </c>
      <c r="F46" s="78">
        <v>45286</v>
      </c>
      <c r="G46" s="126" t="s">
        <v>4666</v>
      </c>
      <c r="H46" s="72" t="s">
        <v>4366</v>
      </c>
      <c r="I46" s="70" t="s">
        <v>29</v>
      </c>
      <c r="J46" s="70" t="s">
        <v>141</v>
      </c>
      <c r="K46" s="98">
        <v>7.1099999999999997E-2</v>
      </c>
      <c r="L46" s="98">
        <v>7.1099999999999997E-2</v>
      </c>
      <c r="M46" s="72">
        <v>3756721.3634450003</v>
      </c>
      <c r="N46" s="79">
        <v>85.123093999999995</v>
      </c>
      <c r="O46" s="72">
        <v>3197.8374571370009</v>
      </c>
      <c r="P46" s="73">
        <f t="shared" si="0"/>
        <v>1.2178280002580093E-3</v>
      </c>
      <c r="Q46" s="73">
        <f>O46/'סכום נכסי הקרן'!$C$41</f>
        <v>2.6535712691877701E-5</v>
      </c>
    </row>
    <row r="47" spans="1:17">
      <c r="A47" s="69" t="s">
        <v>4551</v>
      </c>
      <c r="B47" s="70" t="s">
        <v>4032</v>
      </c>
      <c r="C47" s="54">
        <v>9897</v>
      </c>
      <c r="D47" s="126" t="s">
        <v>4666</v>
      </c>
      <c r="E47" s="54" t="s">
        <v>668</v>
      </c>
      <c r="F47" s="78">
        <v>45286</v>
      </c>
      <c r="G47" s="126" t="s">
        <v>4666</v>
      </c>
      <c r="H47" s="72" t="s">
        <v>4367</v>
      </c>
      <c r="I47" s="70" t="s">
        <v>29</v>
      </c>
      <c r="J47" s="70" t="s">
        <v>141</v>
      </c>
      <c r="K47" s="71">
        <v>4.6600000000000003E-2</v>
      </c>
      <c r="L47" s="71">
        <v>4.6600000000000003E-2</v>
      </c>
      <c r="M47" s="72">
        <v>3246814.1543900003</v>
      </c>
      <c r="N47" s="79">
        <v>139.14890399999999</v>
      </c>
      <c r="O47" s="72">
        <v>4517.9059279150006</v>
      </c>
      <c r="P47" s="73">
        <f t="shared" si="0"/>
        <v>1.7205478437520266E-3</v>
      </c>
      <c r="Q47" s="73">
        <f>O47/'סכום נכסי הקרן'!$C$41</f>
        <v>3.7489664587085193E-5</v>
      </c>
    </row>
    <row r="48" spans="1:17">
      <c r="A48" s="69" t="s">
        <v>4551</v>
      </c>
      <c r="B48" s="70" t="s">
        <v>4032</v>
      </c>
      <c r="C48" s="54">
        <v>9896</v>
      </c>
      <c r="D48" s="126" t="s">
        <v>4666</v>
      </c>
      <c r="E48" s="54" t="s">
        <v>668</v>
      </c>
      <c r="F48" s="78">
        <v>45286</v>
      </c>
      <c r="G48" s="126" t="s">
        <v>4666</v>
      </c>
      <c r="H48" s="72" t="s">
        <v>4368</v>
      </c>
      <c r="I48" s="70" t="s">
        <v>29</v>
      </c>
      <c r="J48" s="70" t="s">
        <v>141</v>
      </c>
      <c r="K48" s="71">
        <v>4.4600000000000001E-2</v>
      </c>
      <c r="L48" s="71">
        <v>4.4600000000000001E-2</v>
      </c>
      <c r="M48" s="72">
        <v>4984758.0513290009</v>
      </c>
      <c r="N48" s="79">
        <v>105.39944300000001</v>
      </c>
      <c r="O48" s="72">
        <v>5253.9078643359999</v>
      </c>
      <c r="P48" s="73">
        <f t="shared" si="0"/>
        <v>2.0008384396411872E-3</v>
      </c>
      <c r="Q48" s="73">
        <f>O48/'סכום נכסי הקרן'!$C$41</f>
        <v>4.3597021883168227E-5</v>
      </c>
    </row>
    <row r="49" spans="1:17">
      <c r="A49" s="69" t="s">
        <v>4551</v>
      </c>
      <c r="B49" s="70" t="s">
        <v>4032</v>
      </c>
      <c r="C49" s="54">
        <v>9898</v>
      </c>
      <c r="D49" s="126" t="s">
        <v>4666</v>
      </c>
      <c r="E49" s="54" t="s">
        <v>668</v>
      </c>
      <c r="F49" s="78">
        <v>45286</v>
      </c>
      <c r="G49" s="126" t="s">
        <v>4666</v>
      </c>
      <c r="H49" s="72" t="s">
        <v>4369</v>
      </c>
      <c r="I49" s="70" t="s">
        <v>29</v>
      </c>
      <c r="J49" s="70" t="s">
        <v>141</v>
      </c>
      <c r="K49" s="71">
        <v>2.5899999999999999E-2</v>
      </c>
      <c r="L49" s="71">
        <v>2.5899999999999999E-2</v>
      </c>
      <c r="M49" s="72">
        <v>914206.14840399998</v>
      </c>
      <c r="N49" s="79">
        <v>130.05219399999999</v>
      </c>
      <c r="O49" s="72">
        <v>1188.9449823089999</v>
      </c>
      <c r="P49" s="73">
        <f t="shared" si="0"/>
        <v>4.5278426737751848E-4</v>
      </c>
      <c r="Q49" s="73">
        <f>O49/'סכום נכסי הקרן'!$C$41</f>
        <v>9.8658868312985681E-6</v>
      </c>
    </row>
    <row r="50" spans="1:17">
      <c r="A50" s="69" t="s">
        <v>4551</v>
      </c>
      <c r="B50" s="70" t="s">
        <v>4032</v>
      </c>
      <c r="C50" s="54">
        <v>9899</v>
      </c>
      <c r="D50" s="126" t="s">
        <v>4666</v>
      </c>
      <c r="E50" s="54" t="s">
        <v>668</v>
      </c>
      <c r="F50" s="78">
        <v>45286</v>
      </c>
      <c r="G50" s="126" t="s">
        <v>4666</v>
      </c>
      <c r="H50" s="72" t="s">
        <v>4370</v>
      </c>
      <c r="I50" s="70" t="s">
        <v>29</v>
      </c>
      <c r="J50" s="70" t="s">
        <v>141</v>
      </c>
      <c r="K50" s="71">
        <v>2.9899999999999999E-2</v>
      </c>
      <c r="L50" s="71">
        <v>2.9899999999999999E-2</v>
      </c>
      <c r="M50" s="72">
        <v>1064146.1374130002</v>
      </c>
      <c r="N50" s="79">
        <v>125.826601</v>
      </c>
      <c r="O50" s="72">
        <v>1338.978959903</v>
      </c>
      <c r="P50" s="73">
        <f t="shared" si="0"/>
        <v>5.0992149882005719E-4</v>
      </c>
      <c r="Q50" s="73">
        <f>O50/'סכום נכסי הקרן'!$C$41</f>
        <v>1.1110871473832087E-5</v>
      </c>
    </row>
    <row r="51" spans="1:17">
      <c r="A51" s="127" t="s">
        <v>4666</v>
      </c>
      <c r="B51" s="126" t="s">
        <v>4666</v>
      </c>
      <c r="C51" s="126" t="s">
        <v>4666</v>
      </c>
      <c r="D51" s="126" t="s">
        <v>4666</v>
      </c>
      <c r="E51" s="126" t="s">
        <v>4666</v>
      </c>
      <c r="F51" s="126" t="s">
        <v>4666</v>
      </c>
      <c r="G51" s="126" t="s">
        <v>4666</v>
      </c>
      <c r="H51" s="126" t="s">
        <v>4666</v>
      </c>
      <c r="I51" s="126" t="s">
        <v>4666</v>
      </c>
      <c r="J51" s="126" t="s">
        <v>4666</v>
      </c>
      <c r="K51" s="126" t="s">
        <v>4666</v>
      </c>
      <c r="L51" s="126" t="s">
        <v>4666</v>
      </c>
      <c r="M51" s="126" t="s">
        <v>4666</v>
      </c>
      <c r="N51" s="126" t="s">
        <v>4666</v>
      </c>
      <c r="O51" s="126" t="s">
        <v>4666</v>
      </c>
      <c r="P51" s="126" t="s">
        <v>4666</v>
      </c>
      <c r="Q51" s="126" t="s">
        <v>4666</v>
      </c>
    </row>
    <row r="52" spans="1:17">
      <c r="A52" s="68" t="s">
        <v>40</v>
      </c>
      <c r="B52" s="125" t="s">
        <v>4666</v>
      </c>
      <c r="C52" s="125" t="s">
        <v>4666</v>
      </c>
      <c r="D52" s="125" t="s">
        <v>4666</v>
      </c>
      <c r="E52" s="125" t="s">
        <v>4666</v>
      </c>
      <c r="F52" s="125" t="s">
        <v>4666</v>
      </c>
      <c r="G52" s="125" t="s">
        <v>4666</v>
      </c>
      <c r="H52" s="66">
        <v>4.3865696248770387</v>
      </c>
      <c r="I52" s="125" t="s">
        <v>4666</v>
      </c>
      <c r="J52" s="125" t="s">
        <v>4666</v>
      </c>
      <c r="K52" s="125" t="s">
        <v>4666</v>
      </c>
      <c r="L52" s="65">
        <v>4.8904880875674961E-2</v>
      </c>
      <c r="M52" s="125" t="s">
        <v>4666</v>
      </c>
      <c r="N52" s="125" t="s">
        <v>4666</v>
      </c>
      <c r="O52" s="66">
        <f>SUM(O53:O288)</f>
        <v>876126.53095763922</v>
      </c>
      <c r="P52" s="67">
        <f t="shared" si="0"/>
        <v>0.33365405073601828</v>
      </c>
      <c r="Q52" s="67">
        <f>O52/'סכום נכסי הקרן'!$C$41</f>
        <v>7.2701136999119825E-3</v>
      </c>
    </row>
    <row r="53" spans="1:17">
      <c r="A53" s="69" t="s">
        <v>4552</v>
      </c>
      <c r="B53" s="70" t="s">
        <v>4045</v>
      </c>
      <c r="C53" s="54" t="s">
        <v>4046</v>
      </c>
      <c r="D53" s="126" t="s">
        <v>4666</v>
      </c>
      <c r="E53" s="54" t="s">
        <v>362</v>
      </c>
      <c r="F53" s="78">
        <v>42368</v>
      </c>
      <c r="G53" s="54" t="s">
        <v>334</v>
      </c>
      <c r="H53" s="72">
        <v>6.8199999999904533</v>
      </c>
      <c r="I53" s="70" t="s">
        <v>137</v>
      </c>
      <c r="J53" s="70" t="s">
        <v>141</v>
      </c>
      <c r="K53" s="71">
        <v>3.1699999999999999E-2</v>
      </c>
      <c r="L53" s="71">
        <v>2.3899999999965647E-2</v>
      </c>
      <c r="M53" s="72">
        <v>995849.21271200001</v>
      </c>
      <c r="N53" s="79">
        <v>118.66</v>
      </c>
      <c r="O53" s="72">
        <v>1181.6747728540001</v>
      </c>
      <c r="P53" s="73">
        <f t="shared" si="0"/>
        <v>4.5001556360169679E-4</v>
      </c>
      <c r="Q53" s="73">
        <f>O53/'סכום נכסי הקרן'!$C$41</f>
        <v>9.8055585025784576E-6</v>
      </c>
    </row>
    <row r="54" spans="1:17">
      <c r="A54" s="69" t="s">
        <v>4552</v>
      </c>
      <c r="B54" s="70" t="s">
        <v>4045</v>
      </c>
      <c r="C54" s="54" t="s">
        <v>4047</v>
      </c>
      <c r="D54" s="126" t="s">
        <v>4666</v>
      </c>
      <c r="E54" s="54" t="s">
        <v>362</v>
      </c>
      <c r="F54" s="78">
        <v>42388</v>
      </c>
      <c r="G54" s="54" t="s">
        <v>334</v>
      </c>
      <c r="H54" s="72">
        <v>6.8199999999978997</v>
      </c>
      <c r="I54" s="70" t="s">
        <v>137</v>
      </c>
      <c r="J54" s="70" t="s">
        <v>141</v>
      </c>
      <c r="K54" s="71">
        <v>3.1899999999999998E-2</v>
      </c>
      <c r="L54" s="71">
        <v>2.4099999999974406E-2</v>
      </c>
      <c r="M54" s="72">
        <v>1394188.9091109999</v>
      </c>
      <c r="N54" s="79">
        <v>118.83</v>
      </c>
      <c r="O54" s="72">
        <v>1656.7146794640003</v>
      </c>
      <c r="P54" s="73">
        <f t="shared" si="0"/>
        <v>6.309243518887505E-4</v>
      </c>
      <c r="Q54" s="73">
        <f>O54/'סכום נכסי הקרן'!$C$41</f>
        <v>1.3747448185196974E-5</v>
      </c>
    </row>
    <row r="55" spans="1:17">
      <c r="A55" s="69" t="s">
        <v>4552</v>
      </c>
      <c r="B55" s="70" t="s">
        <v>4045</v>
      </c>
      <c r="C55" s="54" t="s">
        <v>4048</v>
      </c>
      <c r="D55" s="126" t="s">
        <v>4666</v>
      </c>
      <c r="E55" s="54" t="s">
        <v>362</v>
      </c>
      <c r="F55" s="78">
        <v>42509</v>
      </c>
      <c r="G55" s="54" t="s">
        <v>334</v>
      </c>
      <c r="H55" s="72">
        <v>6.8799999999901091</v>
      </c>
      <c r="I55" s="70" t="s">
        <v>137</v>
      </c>
      <c r="J55" s="70" t="s">
        <v>141</v>
      </c>
      <c r="K55" s="71">
        <v>2.7400000000000001E-2</v>
      </c>
      <c r="L55" s="71">
        <v>2.5899999999972452E-2</v>
      </c>
      <c r="M55" s="72">
        <v>1394188.9091109999</v>
      </c>
      <c r="N55" s="79">
        <v>114.57</v>
      </c>
      <c r="O55" s="72">
        <v>1597.32222376</v>
      </c>
      <c r="P55" s="73">
        <f t="shared" si="0"/>
        <v>6.0830600541870474E-4</v>
      </c>
      <c r="Q55" s="73">
        <f>O55/'סכום נכסי הקרן'!$C$41</f>
        <v>1.325460852034502E-5</v>
      </c>
    </row>
    <row r="56" spans="1:17">
      <c r="A56" s="69" t="s">
        <v>4552</v>
      </c>
      <c r="B56" s="70" t="s">
        <v>4045</v>
      </c>
      <c r="C56" s="54" t="s">
        <v>4049</v>
      </c>
      <c r="D56" s="126" t="s">
        <v>4666</v>
      </c>
      <c r="E56" s="54" t="s">
        <v>362</v>
      </c>
      <c r="F56" s="78">
        <v>42723</v>
      </c>
      <c r="G56" s="54" t="s">
        <v>334</v>
      </c>
      <c r="H56" s="72">
        <v>6.7900000000497158</v>
      </c>
      <c r="I56" s="70" t="s">
        <v>137</v>
      </c>
      <c r="J56" s="70" t="s">
        <v>141</v>
      </c>
      <c r="K56" s="71">
        <v>3.15E-2</v>
      </c>
      <c r="L56" s="71">
        <v>2.7500000000140631E-2</v>
      </c>
      <c r="M56" s="72">
        <v>199169.84022500002</v>
      </c>
      <c r="N56" s="79">
        <v>116.04</v>
      </c>
      <c r="O56" s="72">
        <v>231.11669236899996</v>
      </c>
      <c r="P56" s="73">
        <f t="shared" si="0"/>
        <v>8.8015849168886158E-5</v>
      </c>
      <c r="Q56" s="73">
        <f>O56/'סכום נכסי הקרן'!$C$41</f>
        <v>1.9178104669808817E-6</v>
      </c>
    </row>
    <row r="57" spans="1:17">
      <c r="A57" s="69" t="s">
        <v>4552</v>
      </c>
      <c r="B57" s="70" t="s">
        <v>4045</v>
      </c>
      <c r="C57" s="54" t="s">
        <v>4050</v>
      </c>
      <c r="D57" s="126" t="s">
        <v>4666</v>
      </c>
      <c r="E57" s="54" t="s">
        <v>362</v>
      </c>
      <c r="F57" s="78">
        <v>42918</v>
      </c>
      <c r="G57" s="54" t="s">
        <v>334</v>
      </c>
      <c r="H57" s="72">
        <v>6.7599999999949505</v>
      </c>
      <c r="I57" s="70" t="s">
        <v>137</v>
      </c>
      <c r="J57" s="70" t="s">
        <v>141</v>
      </c>
      <c r="K57" s="71">
        <v>3.1899999999999998E-2</v>
      </c>
      <c r="L57" s="71">
        <v>2.9899999999990906E-2</v>
      </c>
      <c r="M57" s="72">
        <v>995849.21271200001</v>
      </c>
      <c r="N57" s="79">
        <v>113.75</v>
      </c>
      <c r="O57" s="72">
        <v>1132.778473197</v>
      </c>
      <c r="P57" s="73">
        <f t="shared" si="0"/>
        <v>4.3139445367054567E-4</v>
      </c>
      <c r="Q57" s="73">
        <f>O57/'סכום נכסי הקרן'!$C$41</f>
        <v>9.3998161292447745E-6</v>
      </c>
    </row>
    <row r="58" spans="1:17">
      <c r="A58" s="69" t="s">
        <v>4552</v>
      </c>
      <c r="B58" s="70" t="s">
        <v>4045</v>
      </c>
      <c r="C58" s="54" t="s">
        <v>4051</v>
      </c>
      <c r="D58" s="126" t="s">
        <v>4666</v>
      </c>
      <c r="E58" s="54" t="s">
        <v>362</v>
      </c>
      <c r="F58" s="78">
        <v>43915</v>
      </c>
      <c r="G58" s="54" t="s">
        <v>334</v>
      </c>
      <c r="H58" s="72">
        <v>6.790000000005012</v>
      </c>
      <c r="I58" s="70" t="s">
        <v>137</v>
      </c>
      <c r="J58" s="70" t="s">
        <v>141</v>
      </c>
      <c r="K58" s="71">
        <v>2.6600000000000002E-2</v>
      </c>
      <c r="L58" s="71">
        <v>3.5600000000026888E-2</v>
      </c>
      <c r="M58" s="72">
        <v>2096524.6693760001</v>
      </c>
      <c r="N58" s="79">
        <v>105.04</v>
      </c>
      <c r="O58" s="72">
        <v>2202.1896930429998</v>
      </c>
      <c r="P58" s="73">
        <f t="shared" si="0"/>
        <v>8.3865684420008941E-4</v>
      </c>
      <c r="Q58" s="73">
        <f>O58/'סכום נכסי הקרן'!$C$41</f>
        <v>1.8273809651326458E-5</v>
      </c>
    </row>
    <row r="59" spans="1:17">
      <c r="A59" s="69" t="s">
        <v>4552</v>
      </c>
      <c r="B59" s="70" t="s">
        <v>4045</v>
      </c>
      <c r="C59" s="54" t="s">
        <v>4052</v>
      </c>
      <c r="D59" s="126" t="s">
        <v>4666</v>
      </c>
      <c r="E59" s="54" t="s">
        <v>362</v>
      </c>
      <c r="F59" s="78">
        <v>44168</v>
      </c>
      <c r="G59" s="54" t="s">
        <v>334</v>
      </c>
      <c r="H59" s="72">
        <v>6.9100000000050663</v>
      </c>
      <c r="I59" s="70" t="s">
        <v>137</v>
      </c>
      <c r="J59" s="70" t="s">
        <v>141</v>
      </c>
      <c r="K59" s="71">
        <v>1.89E-2</v>
      </c>
      <c r="L59" s="71">
        <v>3.8100000000030908E-2</v>
      </c>
      <c r="M59" s="72">
        <v>2123345.877198</v>
      </c>
      <c r="N59" s="79">
        <v>97.7</v>
      </c>
      <c r="O59" s="72">
        <v>2074.5087566389998</v>
      </c>
      <c r="P59" s="73">
        <f t="shared" ref="P59:P122" si="1">IFERROR(O59/$O$8,0)</f>
        <v>7.9003229040830111E-4</v>
      </c>
      <c r="Q59" s="73">
        <f>O59/'סכום נכסי הקרן'!$C$41</f>
        <v>1.7214310946323548E-5</v>
      </c>
    </row>
    <row r="60" spans="1:17">
      <c r="A60" s="69" t="s">
        <v>4552</v>
      </c>
      <c r="B60" s="70" t="s">
        <v>4045</v>
      </c>
      <c r="C60" s="54" t="s">
        <v>4053</v>
      </c>
      <c r="D60" s="126" t="s">
        <v>4666</v>
      </c>
      <c r="E60" s="54" t="s">
        <v>362</v>
      </c>
      <c r="F60" s="78">
        <v>44277</v>
      </c>
      <c r="G60" s="54" t="s">
        <v>334</v>
      </c>
      <c r="H60" s="72">
        <v>6.8200000000001806</v>
      </c>
      <c r="I60" s="70" t="s">
        <v>137</v>
      </c>
      <c r="J60" s="70" t="s">
        <v>141</v>
      </c>
      <c r="K60" s="71">
        <v>1.9E-2</v>
      </c>
      <c r="L60" s="71">
        <v>4.6200000000003821E-2</v>
      </c>
      <c r="M60" s="72">
        <v>3228908.5734230001</v>
      </c>
      <c r="N60" s="79">
        <v>92.75</v>
      </c>
      <c r="O60" s="72">
        <v>2994.8125758029996</v>
      </c>
      <c r="P60" s="73">
        <f t="shared" si="1"/>
        <v>1.1405103164946304E-3</v>
      </c>
      <c r="Q60" s="73">
        <f>O60/'סכום נכסי הקרן'!$C$41</f>
        <v>2.4851008577740226E-5</v>
      </c>
    </row>
    <row r="61" spans="1:17">
      <c r="A61" s="69" t="s">
        <v>4553</v>
      </c>
      <c r="B61" s="70" t="s">
        <v>4045</v>
      </c>
      <c r="C61" s="54" t="s">
        <v>4054</v>
      </c>
      <c r="D61" s="126" t="s">
        <v>4666</v>
      </c>
      <c r="E61" s="54" t="s">
        <v>339</v>
      </c>
      <c r="F61" s="78">
        <v>42186</v>
      </c>
      <c r="G61" s="54" t="s">
        <v>139</v>
      </c>
      <c r="H61" s="72">
        <v>1.94</v>
      </c>
      <c r="I61" s="70" t="s">
        <v>137</v>
      </c>
      <c r="J61" s="70" t="s">
        <v>140</v>
      </c>
      <c r="K61" s="71">
        <v>9.8519999999999996E-2</v>
      </c>
      <c r="L61" s="71">
        <v>5.8999999999999997E-2</v>
      </c>
      <c r="M61" s="72">
        <v>4251118.2499999991</v>
      </c>
      <c r="N61" s="79">
        <v>107.75</v>
      </c>
      <c r="O61" s="72">
        <v>16613.763350000001</v>
      </c>
      <c r="P61" s="73">
        <f t="shared" si="1"/>
        <v>6.3269964369622751E-3</v>
      </c>
      <c r="Q61" s="73">
        <f>O61/'סכום נכסי הקרן'!$C$41</f>
        <v>1.3786130686615461E-4</v>
      </c>
    </row>
    <row r="62" spans="1:17">
      <c r="A62" s="69" t="s">
        <v>4553</v>
      </c>
      <c r="B62" s="70" t="s">
        <v>4045</v>
      </c>
      <c r="C62" s="54" t="s">
        <v>4055</v>
      </c>
      <c r="D62" s="126" t="s">
        <v>4666</v>
      </c>
      <c r="E62" s="54" t="s">
        <v>339</v>
      </c>
      <c r="F62" s="78">
        <v>43100</v>
      </c>
      <c r="G62" s="54" t="s">
        <v>139</v>
      </c>
      <c r="H62" s="72">
        <v>1.9400000000000002</v>
      </c>
      <c r="I62" s="70" t="s">
        <v>137</v>
      </c>
      <c r="J62" s="70" t="s">
        <v>140</v>
      </c>
      <c r="K62" s="71">
        <v>9.8519999999999996E-2</v>
      </c>
      <c r="L62" s="71">
        <v>5.8999999999999997E-2</v>
      </c>
      <c r="M62" s="72">
        <v>8153088.2199999997</v>
      </c>
      <c r="N62" s="79">
        <v>107.75</v>
      </c>
      <c r="O62" s="72">
        <v>31863.022940000003</v>
      </c>
      <c r="P62" s="73">
        <f t="shared" si="1"/>
        <v>1.2134350800911537E-2</v>
      </c>
      <c r="Q62" s="73">
        <f>O62/'סכום נכסי הקרן'!$C$41</f>
        <v>2.6439993700853236E-4</v>
      </c>
    </row>
    <row r="63" spans="1:17">
      <c r="A63" s="69" t="s">
        <v>4553</v>
      </c>
      <c r="B63" s="70" t="s">
        <v>4045</v>
      </c>
      <c r="C63" s="54" t="s">
        <v>4056</v>
      </c>
      <c r="D63" s="126" t="s">
        <v>4666</v>
      </c>
      <c r="E63" s="54" t="s">
        <v>339</v>
      </c>
      <c r="F63" s="78">
        <v>38533</v>
      </c>
      <c r="G63" s="54" t="s">
        <v>139</v>
      </c>
      <c r="H63" s="72">
        <v>1.9500000000000002</v>
      </c>
      <c r="I63" s="70" t="s">
        <v>137</v>
      </c>
      <c r="J63" s="70" t="s">
        <v>141</v>
      </c>
      <c r="K63" s="71">
        <v>3.8450999999999999E-2</v>
      </c>
      <c r="L63" s="71">
        <v>1.8800000000000004E-2</v>
      </c>
      <c r="M63" s="72">
        <v>23937473.020000003</v>
      </c>
      <c r="N63" s="79">
        <v>148.19</v>
      </c>
      <c r="O63" s="72">
        <v>35472.955729999994</v>
      </c>
      <c r="P63" s="73">
        <f t="shared" si="1"/>
        <v>1.3509116494802513E-2</v>
      </c>
      <c r="Q63" s="73">
        <f>O63/'סכום נכסי הקרן'!$C$41</f>
        <v>2.9435522417881597E-4</v>
      </c>
    </row>
    <row r="64" spans="1:17">
      <c r="A64" s="69" t="s">
        <v>4554</v>
      </c>
      <c r="B64" s="70" t="s">
        <v>4032</v>
      </c>
      <c r="C64" s="54">
        <v>4069</v>
      </c>
      <c r="D64" s="126" t="s">
        <v>4666</v>
      </c>
      <c r="E64" s="54" t="s">
        <v>368</v>
      </c>
      <c r="F64" s="78">
        <v>42052</v>
      </c>
      <c r="G64" s="54" t="s">
        <v>139</v>
      </c>
      <c r="H64" s="72">
        <v>4.0100000000029086</v>
      </c>
      <c r="I64" s="70" t="s">
        <v>675</v>
      </c>
      <c r="J64" s="70" t="s">
        <v>141</v>
      </c>
      <c r="K64" s="71">
        <v>2.9779E-2</v>
      </c>
      <c r="L64" s="71">
        <v>2.0300000000009265E-2</v>
      </c>
      <c r="M64" s="72">
        <v>2945100.8535990007</v>
      </c>
      <c r="N64" s="79">
        <v>117.59</v>
      </c>
      <c r="O64" s="72">
        <v>3463.1441367929997</v>
      </c>
      <c r="P64" s="73">
        <f t="shared" si="1"/>
        <v>1.318864374830288E-3</v>
      </c>
      <c r="Q64" s="73">
        <f>O64/'סכום נכסי הקרן'!$C$41</f>
        <v>2.8737232287839455E-5</v>
      </c>
    </row>
    <row r="65" spans="1:17">
      <c r="A65" s="69" t="s">
        <v>4555</v>
      </c>
      <c r="B65" s="70" t="s">
        <v>4045</v>
      </c>
      <c r="C65" s="54" t="s">
        <v>4057</v>
      </c>
      <c r="D65" s="126" t="s">
        <v>4666</v>
      </c>
      <c r="E65" s="54" t="s">
        <v>368</v>
      </c>
      <c r="F65" s="78">
        <v>42122</v>
      </c>
      <c r="G65" s="54" t="s">
        <v>139</v>
      </c>
      <c r="H65" s="72">
        <v>4.1300000000002299</v>
      </c>
      <c r="I65" s="70" t="s">
        <v>338</v>
      </c>
      <c r="J65" s="70" t="s">
        <v>141</v>
      </c>
      <c r="K65" s="71">
        <v>2.98E-2</v>
      </c>
      <c r="L65" s="71">
        <v>2.640000000000222E-2</v>
      </c>
      <c r="M65" s="72">
        <v>19036406.473644</v>
      </c>
      <c r="N65" s="79">
        <v>114.6</v>
      </c>
      <c r="O65" s="72">
        <v>21815.722425569002</v>
      </c>
      <c r="P65" s="73">
        <f t="shared" si="1"/>
        <v>8.3080512914813533E-3</v>
      </c>
      <c r="Q65" s="73">
        <f>O65/'סכום נכסי הקרן'!$C$41</f>
        <v>1.8102725676649408E-4</v>
      </c>
    </row>
    <row r="66" spans="1:17">
      <c r="A66" s="69" t="s">
        <v>4553</v>
      </c>
      <c r="B66" s="70" t="s">
        <v>4045</v>
      </c>
      <c r="C66" s="54" t="s">
        <v>4058</v>
      </c>
      <c r="D66" s="126" t="s">
        <v>4666</v>
      </c>
      <c r="E66" s="54" t="s">
        <v>368</v>
      </c>
      <c r="F66" s="78">
        <v>39261</v>
      </c>
      <c r="G66" s="54" t="s">
        <v>139</v>
      </c>
      <c r="H66" s="72">
        <v>1.9299999999999997</v>
      </c>
      <c r="I66" s="70" t="s">
        <v>137</v>
      </c>
      <c r="J66" s="70" t="s">
        <v>141</v>
      </c>
      <c r="K66" s="71">
        <v>4.7039999999999998E-2</v>
      </c>
      <c r="L66" s="71">
        <v>4.3799999999999999E-2</v>
      </c>
      <c r="M66" s="72">
        <v>9298671.1099999994</v>
      </c>
      <c r="N66" s="79">
        <v>135.16999999999999</v>
      </c>
      <c r="O66" s="72">
        <v>12569.01376</v>
      </c>
      <c r="P66" s="73">
        <f t="shared" si="1"/>
        <v>4.7866400646455459E-3</v>
      </c>
      <c r="Q66" s="73">
        <f>O66/'סכום נכסי הקרן'!$C$41</f>
        <v>1.0429790207480473E-4</v>
      </c>
    </row>
    <row r="67" spans="1:17">
      <c r="A67" s="69" t="s">
        <v>4556</v>
      </c>
      <c r="B67" s="70" t="s">
        <v>4032</v>
      </c>
      <c r="C67" s="54">
        <v>4099</v>
      </c>
      <c r="D67" s="126" t="s">
        <v>4666</v>
      </c>
      <c r="E67" s="54" t="s">
        <v>368</v>
      </c>
      <c r="F67" s="78">
        <v>42052</v>
      </c>
      <c r="G67" s="54" t="s">
        <v>139</v>
      </c>
      <c r="H67" s="72">
        <v>3.9400000000027822</v>
      </c>
      <c r="I67" s="70" t="s">
        <v>675</v>
      </c>
      <c r="J67" s="70" t="s">
        <v>141</v>
      </c>
      <c r="K67" s="71">
        <v>2.9779E-2</v>
      </c>
      <c r="L67" s="71">
        <v>2.9200000000016938E-2</v>
      </c>
      <c r="M67" s="72">
        <v>2182709.3775790003</v>
      </c>
      <c r="N67" s="79">
        <v>113.58</v>
      </c>
      <c r="O67" s="72">
        <v>2479.1213446650004</v>
      </c>
      <c r="P67" s="73">
        <f t="shared" si="1"/>
        <v>9.4412034071091912E-4</v>
      </c>
      <c r="Q67" s="73">
        <f>O67/'סכום נכסי הקרן'!$C$41</f>
        <v>2.0571793473589801E-5</v>
      </c>
    </row>
    <row r="68" spans="1:17">
      <c r="A68" s="69" t="s">
        <v>4556</v>
      </c>
      <c r="B68" s="70" t="s">
        <v>4032</v>
      </c>
      <c r="C68" s="54" t="s">
        <v>4059</v>
      </c>
      <c r="D68" s="126" t="s">
        <v>4666</v>
      </c>
      <c r="E68" s="54" t="s">
        <v>368</v>
      </c>
      <c r="F68" s="78">
        <v>42054</v>
      </c>
      <c r="G68" s="54" t="s">
        <v>139</v>
      </c>
      <c r="H68" s="72">
        <v>3.9399999999654827</v>
      </c>
      <c r="I68" s="70" t="s">
        <v>675</v>
      </c>
      <c r="J68" s="70" t="s">
        <v>141</v>
      </c>
      <c r="K68" s="71">
        <v>2.9779E-2</v>
      </c>
      <c r="L68" s="71">
        <v>2.9199999999634865E-2</v>
      </c>
      <c r="M68" s="72">
        <v>61728.207932000005</v>
      </c>
      <c r="N68" s="79">
        <v>113.58</v>
      </c>
      <c r="O68" s="72">
        <v>70.110899443000008</v>
      </c>
      <c r="P68" s="73">
        <f t="shared" si="1"/>
        <v>2.6700236522153265E-5</v>
      </c>
      <c r="Q68" s="73">
        <f>O68/'סכום נכסי הקרן'!$C$41</f>
        <v>5.8178150363346377E-7</v>
      </c>
    </row>
    <row r="69" spans="1:17">
      <c r="A69" s="69" t="s">
        <v>4557</v>
      </c>
      <c r="B69" s="70" t="s">
        <v>4045</v>
      </c>
      <c r="C69" s="54" t="s">
        <v>4060</v>
      </c>
      <c r="D69" s="126" t="s">
        <v>4666</v>
      </c>
      <c r="E69" s="54" t="s">
        <v>2253</v>
      </c>
      <c r="F69" s="78">
        <v>40742</v>
      </c>
      <c r="G69" s="54" t="s">
        <v>4031</v>
      </c>
      <c r="H69" s="72">
        <v>2.9599999999994839</v>
      </c>
      <c r="I69" s="70" t="s">
        <v>355</v>
      </c>
      <c r="J69" s="70" t="s">
        <v>141</v>
      </c>
      <c r="K69" s="71">
        <v>4.4999999999999998E-2</v>
      </c>
      <c r="L69" s="71">
        <v>1.6599999999998009E-2</v>
      </c>
      <c r="M69" s="72">
        <v>7007700.4923440013</v>
      </c>
      <c r="N69" s="79">
        <v>126.06</v>
      </c>
      <c r="O69" s="72">
        <v>8833.9074247360004</v>
      </c>
      <c r="P69" s="73">
        <f t="shared" si="1"/>
        <v>3.364204703250408E-3</v>
      </c>
      <c r="Q69" s="73">
        <f>O69/'סכום נכסי הקרן'!$C$41</f>
        <v>7.330392257626152E-5</v>
      </c>
    </row>
    <row r="70" spans="1:17">
      <c r="A70" s="69" t="s">
        <v>4558</v>
      </c>
      <c r="B70" s="70" t="s">
        <v>4045</v>
      </c>
      <c r="C70" s="54" t="s">
        <v>4061</v>
      </c>
      <c r="D70" s="126" t="s">
        <v>4666</v>
      </c>
      <c r="E70" s="54" t="s">
        <v>2253</v>
      </c>
      <c r="F70" s="78">
        <v>41534</v>
      </c>
      <c r="G70" s="54" t="s">
        <v>4031</v>
      </c>
      <c r="H70" s="72">
        <v>5.2699999999993894</v>
      </c>
      <c r="I70" s="70" t="s">
        <v>561</v>
      </c>
      <c r="J70" s="70" t="s">
        <v>141</v>
      </c>
      <c r="K70" s="71">
        <v>3.9842000000000002E-2</v>
      </c>
      <c r="L70" s="71">
        <v>3.3599999999995668E-2</v>
      </c>
      <c r="M70" s="72">
        <v>21186736.531632006</v>
      </c>
      <c r="N70" s="79">
        <v>116.09</v>
      </c>
      <c r="O70" s="72">
        <v>24595.680696162995</v>
      </c>
      <c r="P70" s="73">
        <f t="shared" si="1"/>
        <v>9.3667389411373238E-3</v>
      </c>
      <c r="Q70" s="73">
        <f>O70/'סכום נכסי הקרן'!$C$41</f>
        <v>2.0409540045817986E-4</v>
      </c>
    </row>
    <row r="71" spans="1:17">
      <c r="A71" s="69" t="s">
        <v>4559</v>
      </c>
      <c r="B71" s="70" t="s">
        <v>4045</v>
      </c>
      <c r="C71" s="54" t="s">
        <v>4062</v>
      </c>
      <c r="D71" s="126" t="s">
        <v>4666</v>
      </c>
      <c r="E71" s="54" t="s">
        <v>475</v>
      </c>
      <c r="F71" s="78">
        <v>43431</v>
      </c>
      <c r="G71" s="54" t="s">
        <v>334</v>
      </c>
      <c r="H71" s="72">
        <v>7.6999999999917259</v>
      </c>
      <c r="I71" s="70" t="s">
        <v>338</v>
      </c>
      <c r="J71" s="70" t="s">
        <v>141</v>
      </c>
      <c r="K71" s="71">
        <v>3.6600000000000001E-2</v>
      </c>
      <c r="L71" s="71">
        <v>3.4199999999970324E-2</v>
      </c>
      <c r="M71" s="72">
        <v>619169.49649399996</v>
      </c>
      <c r="N71" s="79">
        <v>113.19</v>
      </c>
      <c r="O71" s="72">
        <v>700.83793052399994</v>
      </c>
      <c r="P71" s="73">
        <f t="shared" si="1"/>
        <v>2.6689913633044267E-4</v>
      </c>
      <c r="Q71" s="73">
        <f>O71/'סכום נכסי הקרן'!$C$41</f>
        <v>5.8155657431710013E-6</v>
      </c>
    </row>
    <row r="72" spans="1:17">
      <c r="A72" s="69" t="s">
        <v>4559</v>
      </c>
      <c r="B72" s="70" t="s">
        <v>4045</v>
      </c>
      <c r="C72" s="54" t="s">
        <v>4063</v>
      </c>
      <c r="D72" s="126" t="s">
        <v>4666</v>
      </c>
      <c r="E72" s="54" t="s">
        <v>475</v>
      </c>
      <c r="F72" s="78">
        <v>43276</v>
      </c>
      <c r="G72" s="54" t="s">
        <v>334</v>
      </c>
      <c r="H72" s="72">
        <v>7.750000000024758</v>
      </c>
      <c r="I72" s="70" t="s">
        <v>338</v>
      </c>
      <c r="J72" s="70" t="s">
        <v>141</v>
      </c>
      <c r="K72" s="71">
        <v>3.2599999999999997E-2</v>
      </c>
      <c r="L72" s="71">
        <v>3.5100000000126377E-2</v>
      </c>
      <c r="M72" s="72">
        <v>616896.52419800009</v>
      </c>
      <c r="N72" s="79">
        <v>109.68</v>
      </c>
      <c r="O72" s="72">
        <v>676.6121147949998</v>
      </c>
      <c r="P72" s="73">
        <f t="shared" si="1"/>
        <v>2.5767325255138376E-4</v>
      </c>
      <c r="Q72" s="73">
        <f>O72/'סכום נכסי הקרן'!$C$41</f>
        <v>5.6145394888576703E-6</v>
      </c>
    </row>
    <row r="73" spans="1:17">
      <c r="A73" s="69" t="s">
        <v>4559</v>
      </c>
      <c r="B73" s="70" t="s">
        <v>4045</v>
      </c>
      <c r="C73" s="54" t="s">
        <v>4064</v>
      </c>
      <c r="D73" s="126" t="s">
        <v>4666</v>
      </c>
      <c r="E73" s="54" t="s">
        <v>475</v>
      </c>
      <c r="F73" s="78">
        <v>43222</v>
      </c>
      <c r="G73" s="54" t="s">
        <v>334</v>
      </c>
      <c r="H73" s="72">
        <v>7.759999999998537</v>
      </c>
      <c r="I73" s="70" t="s">
        <v>338</v>
      </c>
      <c r="J73" s="70" t="s">
        <v>141</v>
      </c>
      <c r="K73" s="71">
        <v>3.2199999999999999E-2</v>
      </c>
      <c r="L73" s="71">
        <v>3.5099999999997668E-2</v>
      </c>
      <c r="M73" s="72">
        <v>2947944.1243059998</v>
      </c>
      <c r="N73" s="79">
        <v>110.26</v>
      </c>
      <c r="O73" s="72">
        <v>3250.4033867759999</v>
      </c>
      <c r="P73" s="73">
        <f t="shared" si="1"/>
        <v>1.2378466102818217E-3</v>
      </c>
      <c r="Q73" s="73">
        <f>O73/'סכום נכסי הקרן'!$C$41</f>
        <v>2.6971905720753771E-5</v>
      </c>
    </row>
    <row r="74" spans="1:17">
      <c r="A74" s="69" t="s">
        <v>4559</v>
      </c>
      <c r="B74" s="70" t="s">
        <v>4045</v>
      </c>
      <c r="C74" s="54" t="s">
        <v>4065</v>
      </c>
      <c r="D74" s="126" t="s">
        <v>4666</v>
      </c>
      <c r="E74" s="54" t="s">
        <v>475</v>
      </c>
      <c r="F74" s="78">
        <v>43922</v>
      </c>
      <c r="G74" s="54" t="s">
        <v>334</v>
      </c>
      <c r="H74" s="72">
        <v>7.8899999999972588</v>
      </c>
      <c r="I74" s="70" t="s">
        <v>338</v>
      </c>
      <c r="J74" s="70" t="s">
        <v>141</v>
      </c>
      <c r="K74" s="71">
        <v>2.7699999999999999E-2</v>
      </c>
      <c r="L74" s="71">
        <v>3.2599999999972956E-2</v>
      </c>
      <c r="M74" s="72">
        <v>709274.4640700001</v>
      </c>
      <c r="N74" s="79">
        <v>107.36</v>
      </c>
      <c r="O74" s="72">
        <v>761.47704258099986</v>
      </c>
      <c r="P74" s="73">
        <f t="shared" si="1"/>
        <v>2.8999224520906376E-4</v>
      </c>
      <c r="Q74" s="73">
        <f>O74/'סכום נכסי הקרן'!$C$41</f>
        <v>6.3187501848454516E-6</v>
      </c>
    </row>
    <row r="75" spans="1:17">
      <c r="A75" s="69" t="s">
        <v>4559</v>
      </c>
      <c r="B75" s="70" t="s">
        <v>4045</v>
      </c>
      <c r="C75" s="54" t="s">
        <v>4066</v>
      </c>
      <c r="D75" s="126" t="s">
        <v>4666</v>
      </c>
      <c r="E75" s="54" t="s">
        <v>475</v>
      </c>
      <c r="F75" s="78">
        <v>43978</v>
      </c>
      <c r="G75" s="54" t="s">
        <v>334</v>
      </c>
      <c r="H75" s="72">
        <v>7.919999999992605</v>
      </c>
      <c r="I75" s="70" t="s">
        <v>338</v>
      </c>
      <c r="J75" s="70" t="s">
        <v>141</v>
      </c>
      <c r="K75" s="71">
        <v>2.3E-2</v>
      </c>
      <c r="L75" s="71">
        <v>3.6799999999973111E-2</v>
      </c>
      <c r="M75" s="72">
        <v>297536.64265299996</v>
      </c>
      <c r="N75" s="79">
        <v>100</v>
      </c>
      <c r="O75" s="72">
        <v>297.53666150999999</v>
      </c>
      <c r="P75" s="73">
        <f t="shared" si="1"/>
        <v>1.1331047382707665E-4</v>
      </c>
      <c r="Q75" s="73">
        <f>O75/'סכום נכסי הקרן'!$C$41</f>
        <v>2.4689645646337727E-6</v>
      </c>
    </row>
    <row r="76" spans="1:17">
      <c r="A76" s="69" t="s">
        <v>4559</v>
      </c>
      <c r="B76" s="70" t="s">
        <v>4045</v>
      </c>
      <c r="C76" s="54" t="s">
        <v>4067</v>
      </c>
      <c r="D76" s="126" t="s">
        <v>4666</v>
      </c>
      <c r="E76" s="54" t="s">
        <v>475</v>
      </c>
      <c r="F76" s="78">
        <v>44010</v>
      </c>
      <c r="G76" s="54" t="s">
        <v>334</v>
      </c>
      <c r="H76" s="72">
        <v>7.9799999999865525</v>
      </c>
      <c r="I76" s="70" t="s">
        <v>338</v>
      </c>
      <c r="J76" s="70" t="s">
        <v>141</v>
      </c>
      <c r="K76" s="71">
        <v>2.2000000000000002E-2</v>
      </c>
      <c r="L76" s="71">
        <v>3.4299999999899349E-2</v>
      </c>
      <c r="M76" s="72">
        <v>466535.81233400002</v>
      </c>
      <c r="N76" s="79">
        <v>101.37</v>
      </c>
      <c r="O76" s="72">
        <v>472.92736023200001</v>
      </c>
      <c r="P76" s="73">
        <f t="shared" si="1"/>
        <v>1.8010427018209804E-4</v>
      </c>
      <c r="Q76" s="73">
        <f>O76/'סכום נכסי הקרן'!$C$41</f>
        <v>3.924359734806515E-6</v>
      </c>
    </row>
    <row r="77" spans="1:17">
      <c r="A77" s="69" t="s">
        <v>4559</v>
      </c>
      <c r="B77" s="70" t="s">
        <v>4045</v>
      </c>
      <c r="C77" s="54" t="s">
        <v>4068</v>
      </c>
      <c r="D77" s="126" t="s">
        <v>4666</v>
      </c>
      <c r="E77" s="54" t="s">
        <v>475</v>
      </c>
      <c r="F77" s="78">
        <v>44133</v>
      </c>
      <c r="G77" s="54" t="s">
        <v>334</v>
      </c>
      <c r="H77" s="72">
        <v>7.8900000000001302</v>
      </c>
      <c r="I77" s="70" t="s">
        <v>338</v>
      </c>
      <c r="J77" s="70" t="s">
        <v>141</v>
      </c>
      <c r="K77" s="71">
        <v>2.3799999999999998E-2</v>
      </c>
      <c r="L77" s="71">
        <v>3.679999999999934E-2</v>
      </c>
      <c r="M77" s="72">
        <v>606676.94244399981</v>
      </c>
      <c r="N77" s="79">
        <v>100.91</v>
      </c>
      <c r="O77" s="72">
        <v>612.19771362800009</v>
      </c>
      <c r="P77" s="73">
        <f t="shared" si="1"/>
        <v>2.3314240556103789E-4</v>
      </c>
      <c r="Q77" s="73">
        <f>O77/'סכום נכסי הקרן'!$C$41</f>
        <v>5.0800276302977407E-6</v>
      </c>
    </row>
    <row r="78" spans="1:17">
      <c r="A78" s="69" t="s">
        <v>4559</v>
      </c>
      <c r="B78" s="70" t="s">
        <v>4045</v>
      </c>
      <c r="C78" s="54" t="s">
        <v>4069</v>
      </c>
      <c r="D78" s="126" t="s">
        <v>4666</v>
      </c>
      <c r="E78" s="54" t="s">
        <v>475</v>
      </c>
      <c r="F78" s="78">
        <v>44251</v>
      </c>
      <c r="G78" s="54" t="s">
        <v>334</v>
      </c>
      <c r="H78" s="72">
        <v>7.8000000000011473</v>
      </c>
      <c r="I78" s="70" t="s">
        <v>338</v>
      </c>
      <c r="J78" s="70" t="s">
        <v>141</v>
      </c>
      <c r="K78" s="71">
        <v>2.3599999999999999E-2</v>
      </c>
      <c r="L78" s="71">
        <v>4.2300000000010912E-2</v>
      </c>
      <c r="M78" s="72">
        <v>1801296.9072449999</v>
      </c>
      <c r="N78" s="79">
        <v>96.74</v>
      </c>
      <c r="O78" s="72">
        <v>1742.5745948699998</v>
      </c>
      <c r="P78" s="73">
        <f t="shared" si="1"/>
        <v>6.6362226430072919E-4</v>
      </c>
      <c r="Q78" s="73">
        <f>O78/'סכום נכסי הקרן'!$C$41</f>
        <v>1.4459915306337747E-5</v>
      </c>
    </row>
    <row r="79" spans="1:17">
      <c r="A79" s="69" t="s">
        <v>4559</v>
      </c>
      <c r="B79" s="70" t="s">
        <v>4045</v>
      </c>
      <c r="C79" s="54" t="s">
        <v>4070</v>
      </c>
      <c r="D79" s="126" t="s">
        <v>4666</v>
      </c>
      <c r="E79" s="54" t="s">
        <v>475</v>
      </c>
      <c r="F79" s="78">
        <v>44294</v>
      </c>
      <c r="G79" s="54" t="s">
        <v>334</v>
      </c>
      <c r="H79" s="72">
        <v>7.7699999999914935</v>
      </c>
      <c r="I79" s="70" t="s">
        <v>338</v>
      </c>
      <c r="J79" s="70" t="s">
        <v>141</v>
      </c>
      <c r="K79" s="71">
        <v>2.3199999999999998E-2</v>
      </c>
      <c r="L79" s="71">
        <v>4.4299999999959587E-2</v>
      </c>
      <c r="M79" s="72">
        <v>1296011.3167600001</v>
      </c>
      <c r="N79" s="79">
        <v>94.71</v>
      </c>
      <c r="O79" s="72">
        <v>1227.4522435720003</v>
      </c>
      <c r="P79" s="73">
        <f t="shared" si="1"/>
        <v>4.6744893423688954E-4</v>
      </c>
      <c r="Q79" s="73">
        <f>O79/'סכום נכסי הקרן'!$C$41</f>
        <v>1.0185420777323729E-5</v>
      </c>
    </row>
    <row r="80" spans="1:17">
      <c r="A80" s="69" t="s">
        <v>4559</v>
      </c>
      <c r="B80" s="70" t="s">
        <v>4045</v>
      </c>
      <c r="C80" s="54" t="s">
        <v>4071</v>
      </c>
      <c r="D80" s="126" t="s">
        <v>4666</v>
      </c>
      <c r="E80" s="54" t="s">
        <v>475</v>
      </c>
      <c r="F80" s="78">
        <v>44602</v>
      </c>
      <c r="G80" s="54" t="s">
        <v>334</v>
      </c>
      <c r="H80" s="72">
        <v>7.6299999999983461</v>
      </c>
      <c r="I80" s="70" t="s">
        <v>338</v>
      </c>
      <c r="J80" s="70" t="s">
        <v>141</v>
      </c>
      <c r="K80" s="71">
        <v>2.0899999999999998E-2</v>
      </c>
      <c r="L80" s="71">
        <v>5.3699999999997396E-2</v>
      </c>
      <c r="M80" s="72">
        <v>1856771.8624009998</v>
      </c>
      <c r="N80" s="79">
        <v>84.42</v>
      </c>
      <c r="O80" s="72">
        <v>1567.4866596929999</v>
      </c>
      <c r="P80" s="73">
        <f t="shared" si="1"/>
        <v>5.9694376896631961E-4</v>
      </c>
      <c r="Q80" s="73">
        <f>O80/'סכום נכסי הקרן'!$C$41</f>
        <v>1.3007032473502778E-5</v>
      </c>
    </row>
    <row r="81" spans="1:17">
      <c r="A81" s="69" t="s">
        <v>4559</v>
      </c>
      <c r="B81" s="70" t="s">
        <v>4045</v>
      </c>
      <c r="C81" s="54" t="s">
        <v>4072</v>
      </c>
      <c r="D81" s="126" t="s">
        <v>4666</v>
      </c>
      <c r="E81" s="54" t="s">
        <v>475</v>
      </c>
      <c r="F81" s="78">
        <v>43500</v>
      </c>
      <c r="G81" s="54" t="s">
        <v>334</v>
      </c>
      <c r="H81" s="72">
        <v>7.759999999996352</v>
      </c>
      <c r="I81" s="70" t="s">
        <v>338</v>
      </c>
      <c r="J81" s="70" t="s">
        <v>141</v>
      </c>
      <c r="K81" s="71">
        <v>3.4500000000000003E-2</v>
      </c>
      <c r="L81" s="71">
        <v>3.2699999999968844E-2</v>
      </c>
      <c r="M81" s="72">
        <v>1162184.539688</v>
      </c>
      <c r="N81" s="79">
        <v>113.25</v>
      </c>
      <c r="O81" s="72">
        <v>1316.1739995299999</v>
      </c>
      <c r="P81" s="73">
        <f t="shared" si="1"/>
        <v>5.0123671741410085E-4</v>
      </c>
      <c r="Q81" s="73">
        <f>O81/'סכום נכסי הקרן'!$C$41</f>
        <v>1.092163550279891E-5</v>
      </c>
    </row>
    <row r="82" spans="1:17">
      <c r="A82" s="69" t="s">
        <v>4559</v>
      </c>
      <c r="B82" s="70" t="s">
        <v>4045</v>
      </c>
      <c r="C82" s="54" t="s">
        <v>4073</v>
      </c>
      <c r="D82" s="126" t="s">
        <v>4666</v>
      </c>
      <c r="E82" s="54" t="s">
        <v>475</v>
      </c>
      <c r="F82" s="78">
        <v>43556</v>
      </c>
      <c r="G82" s="54" t="s">
        <v>334</v>
      </c>
      <c r="H82" s="72">
        <v>7.8400000000043528</v>
      </c>
      <c r="I82" s="70" t="s">
        <v>338</v>
      </c>
      <c r="J82" s="70" t="s">
        <v>141</v>
      </c>
      <c r="K82" s="71">
        <v>3.0499999999999999E-2</v>
      </c>
      <c r="L82" s="71">
        <v>3.2800000000017107E-2</v>
      </c>
      <c r="M82" s="72">
        <v>1171976.9373950001</v>
      </c>
      <c r="N82" s="79">
        <v>109.75</v>
      </c>
      <c r="O82" s="72">
        <v>1286.2446869350001</v>
      </c>
      <c r="P82" s="73">
        <f t="shared" si="1"/>
        <v>4.8983877883991903E-4</v>
      </c>
      <c r="Q82" s="73">
        <f>O82/'סכום נכסי הקרן'!$C$41</f>
        <v>1.0673281528986448E-5</v>
      </c>
    </row>
    <row r="83" spans="1:17">
      <c r="A83" s="69" t="s">
        <v>4559</v>
      </c>
      <c r="B83" s="70" t="s">
        <v>4045</v>
      </c>
      <c r="C83" s="54" t="s">
        <v>4074</v>
      </c>
      <c r="D83" s="126" t="s">
        <v>4666</v>
      </c>
      <c r="E83" s="54" t="s">
        <v>475</v>
      </c>
      <c r="F83" s="78">
        <v>43647</v>
      </c>
      <c r="G83" s="54" t="s">
        <v>334</v>
      </c>
      <c r="H83" s="72">
        <v>7.8199999999994905</v>
      </c>
      <c r="I83" s="70" t="s">
        <v>338</v>
      </c>
      <c r="J83" s="70" t="s">
        <v>141</v>
      </c>
      <c r="K83" s="71">
        <v>2.8999999999999998E-2</v>
      </c>
      <c r="L83" s="71">
        <v>3.5100000000002705E-2</v>
      </c>
      <c r="M83" s="72">
        <v>1087950.2693370001</v>
      </c>
      <c r="N83" s="79">
        <v>105</v>
      </c>
      <c r="O83" s="72">
        <v>1142.3476926190003</v>
      </c>
      <c r="P83" s="73">
        <f t="shared" si="1"/>
        <v>4.3503868622111379E-4</v>
      </c>
      <c r="Q83" s="73">
        <f>O83/'סכום נכסי הקרן'!$C$41</f>
        <v>9.4792216839895977E-6</v>
      </c>
    </row>
    <row r="84" spans="1:17">
      <c r="A84" s="69" t="s">
        <v>4559</v>
      </c>
      <c r="B84" s="70" t="s">
        <v>4045</v>
      </c>
      <c r="C84" s="54" t="s">
        <v>4075</v>
      </c>
      <c r="D84" s="126" t="s">
        <v>4666</v>
      </c>
      <c r="E84" s="54" t="s">
        <v>475</v>
      </c>
      <c r="F84" s="78">
        <v>43703</v>
      </c>
      <c r="G84" s="54" t="s">
        <v>334</v>
      </c>
      <c r="H84" s="72">
        <v>7.9499999998635822</v>
      </c>
      <c r="I84" s="70" t="s">
        <v>338</v>
      </c>
      <c r="J84" s="70" t="s">
        <v>141</v>
      </c>
      <c r="K84" s="71">
        <v>2.3799999999999998E-2</v>
      </c>
      <c r="L84" s="71">
        <v>3.449999999946067E-2</v>
      </c>
      <c r="M84" s="72">
        <v>77256.59484000002</v>
      </c>
      <c r="N84" s="79">
        <v>102</v>
      </c>
      <c r="O84" s="72">
        <v>78.801727824999986</v>
      </c>
      <c r="P84" s="73">
        <f t="shared" si="1"/>
        <v>3.0009952632149766E-5</v>
      </c>
      <c r="Q84" s="73">
        <f>O84/'סכום נכסי הקרן'!$C$41</f>
        <v>6.5389815374163957E-7</v>
      </c>
    </row>
    <row r="85" spans="1:17">
      <c r="A85" s="69" t="s">
        <v>4559</v>
      </c>
      <c r="B85" s="70" t="s">
        <v>4045</v>
      </c>
      <c r="C85" s="54" t="s">
        <v>4076</v>
      </c>
      <c r="D85" s="126" t="s">
        <v>4666</v>
      </c>
      <c r="E85" s="54" t="s">
        <v>475</v>
      </c>
      <c r="F85" s="78">
        <v>43740</v>
      </c>
      <c r="G85" s="54" t="s">
        <v>334</v>
      </c>
      <c r="H85" s="72">
        <v>7.8699999999852022</v>
      </c>
      <c r="I85" s="70" t="s">
        <v>338</v>
      </c>
      <c r="J85" s="70" t="s">
        <v>141</v>
      </c>
      <c r="K85" s="71">
        <v>2.4300000000000002E-2</v>
      </c>
      <c r="L85" s="71">
        <v>3.779999999991248E-2</v>
      </c>
      <c r="M85" s="72">
        <v>1141701.9239769999</v>
      </c>
      <c r="N85" s="79">
        <v>99.67</v>
      </c>
      <c r="O85" s="72">
        <v>1137.9342934319998</v>
      </c>
      <c r="P85" s="73">
        <f t="shared" si="1"/>
        <v>4.3335793753445067E-4</v>
      </c>
      <c r="Q85" s="73">
        <f>O85/'סכום נכסי הקרן'!$C$41</f>
        <v>9.4425992182168484E-6</v>
      </c>
    </row>
    <row r="86" spans="1:17">
      <c r="A86" s="69" t="s">
        <v>4559</v>
      </c>
      <c r="B86" s="70" t="s">
        <v>4045</v>
      </c>
      <c r="C86" s="54" t="s">
        <v>4077</v>
      </c>
      <c r="D86" s="126" t="s">
        <v>4666</v>
      </c>
      <c r="E86" s="54" t="s">
        <v>475</v>
      </c>
      <c r="F86" s="78">
        <v>43831</v>
      </c>
      <c r="G86" s="54" t="s">
        <v>334</v>
      </c>
      <c r="H86" s="72">
        <v>7.8599999999994852</v>
      </c>
      <c r="I86" s="70" t="s">
        <v>338</v>
      </c>
      <c r="J86" s="70" t="s">
        <v>141</v>
      </c>
      <c r="K86" s="71">
        <v>2.3799999999999998E-2</v>
      </c>
      <c r="L86" s="71">
        <v>3.9199999999989708E-2</v>
      </c>
      <c r="M86" s="72">
        <v>1184970.144053</v>
      </c>
      <c r="N86" s="79">
        <v>98.42</v>
      </c>
      <c r="O86" s="72">
        <v>1166.2476356600002</v>
      </c>
      <c r="P86" s="73">
        <f t="shared" si="1"/>
        <v>4.441404683567073E-4</v>
      </c>
      <c r="Q86" s="73">
        <f>O86/'סכום נכסי הקרן'!$C$41</f>
        <v>9.6775438408812157E-6</v>
      </c>
    </row>
    <row r="87" spans="1:17">
      <c r="A87" s="69" t="s">
        <v>4560</v>
      </c>
      <c r="B87" s="70" t="s">
        <v>4045</v>
      </c>
      <c r="C87" s="54">
        <v>7936</v>
      </c>
      <c r="D87" s="126" t="s">
        <v>4666</v>
      </c>
      <c r="E87" s="54" t="s">
        <v>4078</v>
      </c>
      <c r="F87" s="78">
        <v>44087</v>
      </c>
      <c r="G87" s="54" t="s">
        <v>4031</v>
      </c>
      <c r="H87" s="72">
        <v>5.159999999998381</v>
      </c>
      <c r="I87" s="70" t="s">
        <v>355</v>
      </c>
      <c r="J87" s="70" t="s">
        <v>141</v>
      </c>
      <c r="K87" s="71">
        <v>1.7947999999999999E-2</v>
      </c>
      <c r="L87" s="71">
        <v>2.8999999999990395E-2</v>
      </c>
      <c r="M87" s="72">
        <v>5528734.7158969995</v>
      </c>
      <c r="N87" s="79">
        <v>105.5</v>
      </c>
      <c r="O87" s="72">
        <v>5832.8150268840009</v>
      </c>
      <c r="P87" s="73">
        <f t="shared" si="1"/>
        <v>2.2213028508411424E-3</v>
      </c>
      <c r="Q87" s="73">
        <f>O87/'סכום נכסי הקרן'!$C$41</f>
        <v>4.8400803922295728E-5</v>
      </c>
    </row>
    <row r="88" spans="1:17">
      <c r="A88" s="69" t="s">
        <v>4560</v>
      </c>
      <c r="B88" s="70" t="s">
        <v>4045</v>
      </c>
      <c r="C88" s="54">
        <v>7937</v>
      </c>
      <c r="D88" s="126" t="s">
        <v>4666</v>
      </c>
      <c r="E88" s="54" t="s">
        <v>4078</v>
      </c>
      <c r="F88" s="78">
        <v>44087</v>
      </c>
      <c r="G88" s="54" t="s">
        <v>4031</v>
      </c>
      <c r="H88" s="72">
        <v>6.5299999999812908</v>
      </c>
      <c r="I88" s="70" t="s">
        <v>355</v>
      </c>
      <c r="J88" s="70" t="s">
        <v>141</v>
      </c>
      <c r="K88" s="71">
        <v>7.5499999999999998E-2</v>
      </c>
      <c r="L88" s="71">
        <v>7.569999999968817E-2</v>
      </c>
      <c r="M88" s="72">
        <v>236189.67345900004</v>
      </c>
      <c r="N88" s="79">
        <v>101.83</v>
      </c>
      <c r="O88" s="72">
        <v>240.51217795000002</v>
      </c>
      <c r="P88" s="73">
        <f t="shared" si="1"/>
        <v>9.1593918901925771E-5</v>
      </c>
      <c r="Q88" s="73">
        <f>O88/'סכום נכסי הקרן'!$C$41</f>
        <v>1.995774375190684E-6</v>
      </c>
    </row>
    <row r="89" spans="1:17">
      <c r="A89" s="69" t="s">
        <v>4561</v>
      </c>
      <c r="B89" s="70" t="s">
        <v>4032</v>
      </c>
      <c r="C89" s="54">
        <v>8063</v>
      </c>
      <c r="D89" s="126" t="s">
        <v>4666</v>
      </c>
      <c r="E89" s="54" t="s">
        <v>479</v>
      </c>
      <c r="F89" s="78">
        <v>44147</v>
      </c>
      <c r="G89" s="54" t="s">
        <v>139</v>
      </c>
      <c r="H89" s="72">
        <v>7.6099999999986983</v>
      </c>
      <c r="I89" s="70" t="s">
        <v>624</v>
      </c>
      <c r="J89" s="70" t="s">
        <v>141</v>
      </c>
      <c r="K89" s="71">
        <v>1.6250000000000001E-2</v>
      </c>
      <c r="L89" s="71">
        <v>3.1199999999992629E-2</v>
      </c>
      <c r="M89" s="72">
        <v>4412814.3299050005</v>
      </c>
      <c r="N89" s="79">
        <v>99.62</v>
      </c>
      <c r="O89" s="72">
        <v>4396.0458747519997</v>
      </c>
      <c r="P89" s="73">
        <f t="shared" si="1"/>
        <v>1.6741400488456222E-3</v>
      </c>
      <c r="Q89" s="73">
        <f>O89/'סכום נכסי הקרן'!$C$41</f>
        <v>3.6478467675830861E-5</v>
      </c>
    </row>
    <row r="90" spans="1:17">
      <c r="A90" s="69" t="s">
        <v>4561</v>
      </c>
      <c r="B90" s="70" t="s">
        <v>4032</v>
      </c>
      <c r="C90" s="54">
        <v>8145</v>
      </c>
      <c r="D90" s="126" t="s">
        <v>4666</v>
      </c>
      <c r="E90" s="54" t="s">
        <v>479</v>
      </c>
      <c r="F90" s="78">
        <v>44185</v>
      </c>
      <c r="G90" s="54" t="s">
        <v>139</v>
      </c>
      <c r="H90" s="72">
        <v>7.6200000000122916</v>
      </c>
      <c r="I90" s="70" t="s">
        <v>624</v>
      </c>
      <c r="J90" s="70" t="s">
        <v>141</v>
      </c>
      <c r="K90" s="71">
        <v>1.4990000000000002E-2</v>
      </c>
      <c r="L90" s="71">
        <v>3.1900000000049264E-2</v>
      </c>
      <c r="M90" s="72">
        <v>2074376.351211</v>
      </c>
      <c r="N90" s="79">
        <v>97.96</v>
      </c>
      <c r="O90" s="72">
        <v>2032.0589790209999</v>
      </c>
      <c r="P90" s="73">
        <f t="shared" si="1"/>
        <v>7.7386620051760058E-4</v>
      </c>
      <c r="Q90" s="73">
        <f>O90/'סכום נכסי הקרן'!$C$41</f>
        <v>1.6862061928728441E-5</v>
      </c>
    </row>
    <row r="91" spans="1:17">
      <c r="A91" s="69" t="s">
        <v>4562</v>
      </c>
      <c r="B91" s="70" t="s">
        <v>4032</v>
      </c>
      <c r="C91" s="54" t="s">
        <v>4079</v>
      </c>
      <c r="D91" s="126" t="s">
        <v>4666</v>
      </c>
      <c r="E91" s="54" t="s">
        <v>475</v>
      </c>
      <c r="F91" s="78">
        <v>42901</v>
      </c>
      <c r="G91" s="54" t="s">
        <v>334</v>
      </c>
      <c r="H91" s="72">
        <v>0.46000000000012831</v>
      </c>
      <c r="I91" s="70" t="s">
        <v>165</v>
      </c>
      <c r="J91" s="70" t="s">
        <v>141</v>
      </c>
      <c r="K91" s="71">
        <v>0.04</v>
      </c>
      <c r="L91" s="71">
        <v>5.4799999999999988E-2</v>
      </c>
      <c r="M91" s="72">
        <v>3918299.6713589998</v>
      </c>
      <c r="N91" s="79">
        <v>99.54</v>
      </c>
      <c r="O91" s="72">
        <v>3900.2754060249995</v>
      </c>
      <c r="P91" s="73">
        <f t="shared" si="1"/>
        <v>1.4853364693612156E-3</v>
      </c>
      <c r="Q91" s="73">
        <f>O91/'סכום נכסי הקרן'!$C$41</f>
        <v>3.23645554161892E-5</v>
      </c>
    </row>
    <row r="92" spans="1:17">
      <c r="A92" s="69" t="s">
        <v>4563</v>
      </c>
      <c r="B92" s="70" t="s">
        <v>4032</v>
      </c>
      <c r="C92" s="54">
        <v>8224</v>
      </c>
      <c r="D92" s="126" t="s">
        <v>4666</v>
      </c>
      <c r="E92" s="54" t="s">
        <v>479</v>
      </c>
      <c r="F92" s="78">
        <v>44223</v>
      </c>
      <c r="G92" s="54" t="s">
        <v>139</v>
      </c>
      <c r="H92" s="72">
        <v>12.249999999998378</v>
      </c>
      <c r="I92" s="70" t="s">
        <v>355</v>
      </c>
      <c r="J92" s="70" t="s">
        <v>141</v>
      </c>
      <c r="K92" s="71">
        <v>2.1537000000000001E-2</v>
      </c>
      <c r="L92" s="71">
        <v>4.0699999999996628E-2</v>
      </c>
      <c r="M92" s="72">
        <v>9737355.9198679999</v>
      </c>
      <c r="N92" s="79">
        <v>88.6</v>
      </c>
      <c r="O92" s="72">
        <v>8627.2973592559993</v>
      </c>
      <c r="P92" s="73">
        <f t="shared" si="1"/>
        <v>3.285521678784882E-3</v>
      </c>
      <c r="Q92" s="73">
        <f>O92/'סכום נכסי הקרן'!$C$41</f>
        <v>7.1589468539646475E-5</v>
      </c>
    </row>
    <row r="93" spans="1:17">
      <c r="A93" s="69" t="s">
        <v>4563</v>
      </c>
      <c r="B93" s="70" t="s">
        <v>4032</v>
      </c>
      <c r="C93" s="54">
        <v>2963</v>
      </c>
      <c r="D93" s="126" t="s">
        <v>4666</v>
      </c>
      <c r="E93" s="54" t="s">
        <v>479</v>
      </c>
      <c r="F93" s="78">
        <v>41423</v>
      </c>
      <c r="G93" s="54" t="s">
        <v>139</v>
      </c>
      <c r="H93" s="72">
        <v>2.8399999999996748</v>
      </c>
      <c r="I93" s="70" t="s">
        <v>355</v>
      </c>
      <c r="J93" s="70" t="s">
        <v>141</v>
      </c>
      <c r="K93" s="71">
        <v>0.05</v>
      </c>
      <c r="L93" s="71">
        <v>2.0399999999999613E-2</v>
      </c>
      <c r="M93" s="72">
        <v>1708716.6681059999</v>
      </c>
      <c r="N93" s="79">
        <v>122.33</v>
      </c>
      <c r="O93" s="72">
        <v>2090.2731397769999</v>
      </c>
      <c r="P93" s="73">
        <f t="shared" si="1"/>
        <v>7.9603581855805267E-4</v>
      </c>
      <c r="Q93" s="73">
        <f>O93/'סכום נכסי הקרן'!$C$41</f>
        <v>1.7345124080925196E-5</v>
      </c>
    </row>
    <row r="94" spans="1:17">
      <c r="A94" s="69" t="s">
        <v>4563</v>
      </c>
      <c r="B94" s="70" t="s">
        <v>4032</v>
      </c>
      <c r="C94" s="54">
        <v>2968</v>
      </c>
      <c r="D94" s="126" t="s">
        <v>4666</v>
      </c>
      <c r="E94" s="54" t="s">
        <v>479</v>
      </c>
      <c r="F94" s="78">
        <v>41423</v>
      </c>
      <c r="G94" s="54" t="s">
        <v>139</v>
      </c>
      <c r="H94" s="72">
        <v>2.8399999999923251</v>
      </c>
      <c r="I94" s="70" t="s">
        <v>355</v>
      </c>
      <c r="J94" s="70" t="s">
        <v>141</v>
      </c>
      <c r="K94" s="71">
        <v>0.05</v>
      </c>
      <c r="L94" s="71">
        <v>2.039999999992622E-2</v>
      </c>
      <c r="M94" s="72">
        <v>549557.24436200003</v>
      </c>
      <c r="N94" s="79">
        <v>122.33</v>
      </c>
      <c r="O94" s="72">
        <v>672.27338879899992</v>
      </c>
      <c r="P94" s="73">
        <f t="shared" si="1"/>
        <v>2.5602094155240427E-4</v>
      </c>
      <c r="Q94" s="73">
        <f>O94/'סכום נכסי הקרן'!$C$41</f>
        <v>5.5785366625658953E-6</v>
      </c>
    </row>
    <row r="95" spans="1:17">
      <c r="A95" s="69" t="s">
        <v>4563</v>
      </c>
      <c r="B95" s="70" t="s">
        <v>4032</v>
      </c>
      <c r="C95" s="54">
        <v>4605</v>
      </c>
      <c r="D95" s="126" t="s">
        <v>4666</v>
      </c>
      <c r="E95" s="54" t="s">
        <v>479</v>
      </c>
      <c r="F95" s="78">
        <v>42352</v>
      </c>
      <c r="G95" s="54" t="s">
        <v>139</v>
      </c>
      <c r="H95" s="72">
        <v>5.1099999999981076</v>
      </c>
      <c r="I95" s="70" t="s">
        <v>355</v>
      </c>
      <c r="J95" s="70" t="s">
        <v>141</v>
      </c>
      <c r="K95" s="71">
        <v>0.05</v>
      </c>
      <c r="L95" s="71">
        <v>2.6099999999995582E-2</v>
      </c>
      <c r="M95" s="72">
        <v>2191510.796081</v>
      </c>
      <c r="N95" s="79">
        <v>125.93</v>
      </c>
      <c r="O95" s="72">
        <v>2759.7694798020002</v>
      </c>
      <c r="P95" s="73">
        <f t="shared" si="1"/>
        <v>1.0509991804803507E-3</v>
      </c>
      <c r="Q95" s="73">
        <f>O95/'סכום נכסי הקרן'!$C$41</f>
        <v>2.2900616742854437E-5</v>
      </c>
    </row>
    <row r="96" spans="1:17">
      <c r="A96" s="69" t="s">
        <v>4563</v>
      </c>
      <c r="B96" s="70" t="s">
        <v>4032</v>
      </c>
      <c r="C96" s="54">
        <v>4606</v>
      </c>
      <c r="D96" s="126" t="s">
        <v>4666</v>
      </c>
      <c r="E96" s="54" t="s">
        <v>479</v>
      </c>
      <c r="F96" s="78">
        <v>42352</v>
      </c>
      <c r="G96" s="54" t="s">
        <v>139</v>
      </c>
      <c r="H96" s="72">
        <v>6.8200000000002357</v>
      </c>
      <c r="I96" s="70" t="s">
        <v>355</v>
      </c>
      <c r="J96" s="70" t="s">
        <v>141</v>
      </c>
      <c r="K96" s="71">
        <v>4.0999999999999995E-2</v>
      </c>
      <c r="L96" s="71">
        <v>2.7100000000002612E-2</v>
      </c>
      <c r="M96" s="72">
        <v>6826551.4183499999</v>
      </c>
      <c r="N96" s="79">
        <v>122.83</v>
      </c>
      <c r="O96" s="72">
        <v>8385.053131011</v>
      </c>
      <c r="P96" s="73">
        <f t="shared" si="1"/>
        <v>3.1932681455731681E-3</v>
      </c>
      <c r="Q96" s="73">
        <f>O96/'סכום נכסי הקרן'!$C$41</f>
        <v>6.957932157997892E-5</v>
      </c>
    </row>
    <row r="97" spans="1:17">
      <c r="A97" s="69" t="s">
        <v>4563</v>
      </c>
      <c r="B97" s="70" t="s">
        <v>4032</v>
      </c>
      <c r="C97" s="54">
        <v>5150</v>
      </c>
      <c r="D97" s="126" t="s">
        <v>4666</v>
      </c>
      <c r="E97" s="54" t="s">
        <v>479</v>
      </c>
      <c r="F97" s="78">
        <v>42631</v>
      </c>
      <c r="G97" s="54" t="s">
        <v>139</v>
      </c>
      <c r="H97" s="72">
        <v>6.7799999999942653</v>
      </c>
      <c r="I97" s="70" t="s">
        <v>355</v>
      </c>
      <c r="J97" s="70" t="s">
        <v>141</v>
      </c>
      <c r="K97" s="71">
        <v>4.0999999999999995E-2</v>
      </c>
      <c r="L97" s="71">
        <v>2.9499999999980674E-2</v>
      </c>
      <c r="M97" s="72">
        <v>2025784.2343980002</v>
      </c>
      <c r="N97" s="79">
        <v>121.36</v>
      </c>
      <c r="O97" s="72">
        <v>2458.4917490449998</v>
      </c>
      <c r="P97" s="73">
        <f t="shared" si="1"/>
        <v>9.3626400044447868E-4</v>
      </c>
      <c r="Q97" s="73">
        <f>O97/'סכום נכסי הקרן'!$C$41</f>
        <v>2.0400608718373363E-5</v>
      </c>
    </row>
    <row r="98" spans="1:17">
      <c r="A98" s="69" t="s">
        <v>4564</v>
      </c>
      <c r="B98" s="70" t="s">
        <v>4045</v>
      </c>
      <c r="C98" s="54" t="s">
        <v>4080</v>
      </c>
      <c r="D98" s="126" t="s">
        <v>4666</v>
      </c>
      <c r="E98" s="54" t="s">
        <v>475</v>
      </c>
      <c r="F98" s="78">
        <v>42033</v>
      </c>
      <c r="G98" s="54" t="s">
        <v>334</v>
      </c>
      <c r="H98" s="72">
        <v>3.700000000018973</v>
      </c>
      <c r="I98" s="70" t="s">
        <v>338</v>
      </c>
      <c r="J98" s="70" t="s">
        <v>141</v>
      </c>
      <c r="K98" s="71">
        <v>5.0999999999999997E-2</v>
      </c>
      <c r="L98" s="71">
        <v>2.5500000000123327E-2</v>
      </c>
      <c r="M98" s="72">
        <v>429629.14555900008</v>
      </c>
      <c r="N98" s="79">
        <v>122.68</v>
      </c>
      <c r="O98" s="72">
        <v>527.06905994999988</v>
      </c>
      <c r="P98" s="73">
        <f t="shared" si="1"/>
        <v>2.0072297853795449E-4</v>
      </c>
      <c r="Q98" s="73">
        <f>O98/'סכום נכסי הקרן'!$C$41</f>
        <v>4.3736285321183759E-6</v>
      </c>
    </row>
    <row r="99" spans="1:17">
      <c r="A99" s="69" t="s">
        <v>4564</v>
      </c>
      <c r="B99" s="70" t="s">
        <v>4045</v>
      </c>
      <c r="C99" s="54" t="s">
        <v>4081</v>
      </c>
      <c r="D99" s="126" t="s">
        <v>4666</v>
      </c>
      <c r="E99" s="54" t="s">
        <v>475</v>
      </c>
      <c r="F99" s="78">
        <v>42054</v>
      </c>
      <c r="G99" s="54" t="s">
        <v>334</v>
      </c>
      <c r="H99" s="72">
        <v>3.7000000000089552</v>
      </c>
      <c r="I99" s="70" t="s">
        <v>338</v>
      </c>
      <c r="J99" s="70" t="s">
        <v>141</v>
      </c>
      <c r="K99" s="71">
        <v>5.0999999999999997E-2</v>
      </c>
      <c r="L99" s="71">
        <v>2.5600000000060085E-2</v>
      </c>
      <c r="M99" s="72">
        <v>839242.14948299993</v>
      </c>
      <c r="N99" s="79">
        <v>123.76</v>
      </c>
      <c r="O99" s="72">
        <v>1038.6461597709997</v>
      </c>
      <c r="P99" s="73">
        <f t="shared" si="1"/>
        <v>3.955461754025565E-4</v>
      </c>
      <c r="Q99" s="73">
        <f>O99/'סכום נכסי הקרן'!$C$41</f>
        <v>8.618704500659859E-6</v>
      </c>
    </row>
    <row r="100" spans="1:17">
      <c r="A100" s="69" t="s">
        <v>4564</v>
      </c>
      <c r="B100" s="70" t="s">
        <v>4045</v>
      </c>
      <c r="C100" s="54" t="s">
        <v>4082</v>
      </c>
      <c r="D100" s="126" t="s">
        <v>4666</v>
      </c>
      <c r="E100" s="54" t="s">
        <v>475</v>
      </c>
      <c r="F100" s="78">
        <v>42565</v>
      </c>
      <c r="G100" s="54" t="s">
        <v>334</v>
      </c>
      <c r="H100" s="72">
        <v>3.7000000000009421</v>
      </c>
      <c r="I100" s="70" t="s">
        <v>338</v>
      </c>
      <c r="J100" s="70" t="s">
        <v>141</v>
      </c>
      <c r="K100" s="71">
        <v>5.0999999999999997E-2</v>
      </c>
      <c r="L100" s="71">
        <v>2.5600000000007547E-2</v>
      </c>
      <c r="M100" s="72">
        <v>1024369.6799770001</v>
      </c>
      <c r="N100" s="79">
        <v>124.26</v>
      </c>
      <c r="O100" s="72">
        <v>1272.8818406340001</v>
      </c>
      <c r="P100" s="73">
        <f t="shared" si="1"/>
        <v>4.8474982463051039E-4</v>
      </c>
      <c r="Q100" s="73">
        <f>O100/'סכום נכסי הקרן'!$C$41</f>
        <v>1.0562396390219413E-5</v>
      </c>
    </row>
    <row r="101" spans="1:17">
      <c r="A101" s="69" t="s">
        <v>4564</v>
      </c>
      <c r="B101" s="70" t="s">
        <v>4045</v>
      </c>
      <c r="C101" s="54" t="s">
        <v>4083</v>
      </c>
      <c r="D101" s="126" t="s">
        <v>4666</v>
      </c>
      <c r="E101" s="54" t="s">
        <v>475</v>
      </c>
      <c r="F101" s="78">
        <v>40570</v>
      </c>
      <c r="G101" s="54" t="s">
        <v>334</v>
      </c>
      <c r="H101" s="72">
        <v>3.7199999999995592</v>
      </c>
      <c r="I101" s="70" t="s">
        <v>338</v>
      </c>
      <c r="J101" s="70" t="s">
        <v>141</v>
      </c>
      <c r="K101" s="71">
        <v>5.0999999999999997E-2</v>
      </c>
      <c r="L101" s="71">
        <v>2.259999999999927E-2</v>
      </c>
      <c r="M101" s="72">
        <v>5194008.674137</v>
      </c>
      <c r="N101" s="79">
        <v>130.84</v>
      </c>
      <c r="O101" s="72">
        <v>6795.841216374999</v>
      </c>
      <c r="P101" s="73">
        <f t="shared" si="1"/>
        <v>2.588050777921186E-3</v>
      </c>
      <c r="Q101" s="73">
        <f>O101/'סכום נכסי הקרן'!$C$41</f>
        <v>5.6392012550505907E-5</v>
      </c>
    </row>
    <row r="102" spans="1:17">
      <c r="A102" s="69" t="s">
        <v>4564</v>
      </c>
      <c r="B102" s="70" t="s">
        <v>4045</v>
      </c>
      <c r="C102" s="54" t="s">
        <v>4084</v>
      </c>
      <c r="D102" s="126" t="s">
        <v>4666</v>
      </c>
      <c r="E102" s="54" t="s">
        <v>475</v>
      </c>
      <c r="F102" s="78">
        <v>41207</v>
      </c>
      <c r="G102" s="54" t="s">
        <v>334</v>
      </c>
      <c r="H102" s="72">
        <v>3.720000000047083</v>
      </c>
      <c r="I102" s="70" t="s">
        <v>338</v>
      </c>
      <c r="J102" s="70" t="s">
        <v>141</v>
      </c>
      <c r="K102" s="71">
        <v>5.0999999999999997E-2</v>
      </c>
      <c r="L102" s="71">
        <v>2.2500000000458945E-2</v>
      </c>
      <c r="M102" s="72">
        <v>73829.320804000003</v>
      </c>
      <c r="N102" s="79">
        <v>125.43</v>
      </c>
      <c r="O102" s="72">
        <v>92.604121386999992</v>
      </c>
      <c r="P102" s="73">
        <f t="shared" si="1"/>
        <v>3.5266299014880989E-5</v>
      </c>
      <c r="Q102" s="73">
        <f>O102/'סכום נכסי הקרן'!$C$41</f>
        <v>7.6843066358013559E-7</v>
      </c>
    </row>
    <row r="103" spans="1:17">
      <c r="A103" s="69" t="s">
        <v>4564</v>
      </c>
      <c r="B103" s="70" t="s">
        <v>4045</v>
      </c>
      <c r="C103" s="54" t="s">
        <v>4085</v>
      </c>
      <c r="D103" s="126" t="s">
        <v>4666</v>
      </c>
      <c r="E103" s="54" t="s">
        <v>475</v>
      </c>
      <c r="F103" s="78">
        <v>41239</v>
      </c>
      <c r="G103" s="54" t="s">
        <v>334</v>
      </c>
      <c r="H103" s="72">
        <v>3.6999999999974058</v>
      </c>
      <c r="I103" s="70" t="s">
        <v>338</v>
      </c>
      <c r="J103" s="70" t="s">
        <v>141</v>
      </c>
      <c r="K103" s="71">
        <v>5.0999999999999997E-2</v>
      </c>
      <c r="L103" s="71">
        <v>2.5499999999973433E-2</v>
      </c>
      <c r="M103" s="72">
        <v>651083.90635000006</v>
      </c>
      <c r="N103" s="79">
        <v>124.29</v>
      </c>
      <c r="O103" s="72">
        <v>809.2322225129999</v>
      </c>
      <c r="P103" s="73">
        <f t="shared" si="1"/>
        <v>3.0817878409919767E-4</v>
      </c>
      <c r="Q103" s="73">
        <f>O103/'סכום נכסי הקרן'!$C$41</f>
        <v>6.7150235261925154E-6</v>
      </c>
    </row>
    <row r="104" spans="1:17">
      <c r="A104" s="69" t="s">
        <v>4564</v>
      </c>
      <c r="B104" s="70" t="s">
        <v>4045</v>
      </c>
      <c r="C104" s="54" t="s">
        <v>4086</v>
      </c>
      <c r="D104" s="126" t="s">
        <v>4666</v>
      </c>
      <c r="E104" s="54" t="s">
        <v>475</v>
      </c>
      <c r="F104" s="78">
        <v>41269</v>
      </c>
      <c r="G104" s="54" t="s">
        <v>334</v>
      </c>
      <c r="H104" s="72">
        <v>3.7199999999910633</v>
      </c>
      <c r="I104" s="70" t="s">
        <v>338</v>
      </c>
      <c r="J104" s="70" t="s">
        <v>141</v>
      </c>
      <c r="K104" s="71">
        <v>5.0999999999999997E-2</v>
      </c>
      <c r="L104" s="71">
        <v>2.2599999999821249E-2</v>
      </c>
      <c r="M104" s="72">
        <v>177260.97697300001</v>
      </c>
      <c r="N104" s="79">
        <v>126.24</v>
      </c>
      <c r="O104" s="72">
        <v>223.77426829999999</v>
      </c>
      <c r="P104" s="73">
        <f t="shared" si="1"/>
        <v>8.5219644001847413E-5</v>
      </c>
      <c r="Q104" s="73">
        <f>O104/'סכום נכסי הקרן'!$C$41</f>
        <v>1.8568829000959322E-6</v>
      </c>
    </row>
    <row r="105" spans="1:17">
      <c r="A105" s="69" t="s">
        <v>4564</v>
      </c>
      <c r="B105" s="70" t="s">
        <v>4045</v>
      </c>
      <c r="C105" s="54" t="s">
        <v>4087</v>
      </c>
      <c r="D105" s="126" t="s">
        <v>4666</v>
      </c>
      <c r="E105" s="54" t="s">
        <v>475</v>
      </c>
      <c r="F105" s="78">
        <v>41298</v>
      </c>
      <c r="G105" s="54" t="s">
        <v>334</v>
      </c>
      <c r="H105" s="72">
        <v>3.6999999999863538</v>
      </c>
      <c r="I105" s="70" t="s">
        <v>338</v>
      </c>
      <c r="J105" s="70" t="s">
        <v>141</v>
      </c>
      <c r="K105" s="71">
        <v>5.0999999999999997E-2</v>
      </c>
      <c r="L105" s="71">
        <v>2.5599999999917678E-2</v>
      </c>
      <c r="M105" s="72">
        <v>358685.57438900007</v>
      </c>
      <c r="N105" s="79">
        <v>124.63</v>
      </c>
      <c r="O105" s="72">
        <v>447.02985445299998</v>
      </c>
      <c r="P105" s="73">
        <f t="shared" si="1"/>
        <v>1.7024175900157474E-4</v>
      </c>
      <c r="Q105" s="73">
        <f>O105/'סכום נכסי הקרן'!$C$41</f>
        <v>3.7094617664141375E-6</v>
      </c>
    </row>
    <row r="106" spans="1:17">
      <c r="A106" s="69" t="s">
        <v>4564</v>
      </c>
      <c r="B106" s="70" t="s">
        <v>4045</v>
      </c>
      <c r="C106" s="54" t="s">
        <v>4088</v>
      </c>
      <c r="D106" s="126" t="s">
        <v>4666</v>
      </c>
      <c r="E106" s="54" t="s">
        <v>475</v>
      </c>
      <c r="F106" s="78">
        <v>41330</v>
      </c>
      <c r="G106" s="54" t="s">
        <v>334</v>
      </c>
      <c r="H106" s="72">
        <v>3.7000000000135387</v>
      </c>
      <c r="I106" s="70" t="s">
        <v>338</v>
      </c>
      <c r="J106" s="70" t="s">
        <v>141</v>
      </c>
      <c r="K106" s="71">
        <v>5.0999999999999997E-2</v>
      </c>
      <c r="L106" s="71">
        <v>2.5500000000095061E-2</v>
      </c>
      <c r="M106" s="72">
        <v>556023.79035700008</v>
      </c>
      <c r="N106" s="79">
        <v>124.86</v>
      </c>
      <c r="O106" s="72">
        <v>694.25131402800014</v>
      </c>
      <c r="P106" s="73">
        <f t="shared" si="1"/>
        <v>2.6439076431238165E-4</v>
      </c>
      <c r="Q106" s="73">
        <f>O106/'סכום נכסי הקרן'!$C$41</f>
        <v>5.7609098811104225E-6</v>
      </c>
    </row>
    <row r="107" spans="1:17">
      <c r="A107" s="69" t="s">
        <v>4564</v>
      </c>
      <c r="B107" s="70" t="s">
        <v>4045</v>
      </c>
      <c r="C107" s="54" t="s">
        <v>4089</v>
      </c>
      <c r="D107" s="126" t="s">
        <v>4666</v>
      </c>
      <c r="E107" s="54" t="s">
        <v>475</v>
      </c>
      <c r="F107" s="78">
        <v>41389</v>
      </c>
      <c r="G107" s="54" t="s">
        <v>334</v>
      </c>
      <c r="H107" s="72">
        <v>3.7199999999976523</v>
      </c>
      <c r="I107" s="70" t="s">
        <v>338</v>
      </c>
      <c r="J107" s="70" t="s">
        <v>141</v>
      </c>
      <c r="K107" s="71">
        <v>5.0999999999999997E-2</v>
      </c>
      <c r="L107" s="71">
        <v>2.2600000000040445E-2</v>
      </c>
      <c r="M107" s="72">
        <v>243379.96013899997</v>
      </c>
      <c r="N107" s="79">
        <v>125.97</v>
      </c>
      <c r="O107" s="72">
        <v>306.58575337599996</v>
      </c>
      <c r="P107" s="73">
        <f t="shared" si="1"/>
        <v>1.167566269224213E-4</v>
      </c>
      <c r="Q107" s="73">
        <f>O107/'סכום נכסי הקרן'!$C$41</f>
        <v>2.544054091571006E-6</v>
      </c>
    </row>
    <row r="108" spans="1:17">
      <c r="A108" s="69" t="s">
        <v>4564</v>
      </c>
      <c r="B108" s="70" t="s">
        <v>4045</v>
      </c>
      <c r="C108" s="54" t="s">
        <v>4090</v>
      </c>
      <c r="D108" s="126" t="s">
        <v>4666</v>
      </c>
      <c r="E108" s="54" t="s">
        <v>475</v>
      </c>
      <c r="F108" s="78">
        <v>41422</v>
      </c>
      <c r="G108" s="54" t="s">
        <v>334</v>
      </c>
      <c r="H108" s="72">
        <v>3.7200000000128797</v>
      </c>
      <c r="I108" s="70" t="s">
        <v>338</v>
      </c>
      <c r="J108" s="70" t="s">
        <v>141</v>
      </c>
      <c r="K108" s="71">
        <v>5.0999999999999997E-2</v>
      </c>
      <c r="L108" s="71">
        <v>2.2599999999867632E-2</v>
      </c>
      <c r="M108" s="72">
        <v>89139.030287000001</v>
      </c>
      <c r="N108" s="79">
        <v>125.43</v>
      </c>
      <c r="O108" s="72">
        <v>111.80708654799999</v>
      </c>
      <c r="P108" s="73">
        <f t="shared" si="1"/>
        <v>4.2579337583758745E-5</v>
      </c>
      <c r="Q108" s="73">
        <f>O108/'סכום נכסי הקרן'!$C$41</f>
        <v>9.2777721360792906E-7</v>
      </c>
    </row>
    <row r="109" spans="1:17">
      <c r="A109" s="69" t="s">
        <v>4564</v>
      </c>
      <c r="B109" s="70" t="s">
        <v>4045</v>
      </c>
      <c r="C109" s="54" t="s">
        <v>4091</v>
      </c>
      <c r="D109" s="126" t="s">
        <v>4666</v>
      </c>
      <c r="E109" s="54" t="s">
        <v>475</v>
      </c>
      <c r="F109" s="78">
        <v>41450</v>
      </c>
      <c r="G109" s="54" t="s">
        <v>334</v>
      </c>
      <c r="H109" s="72">
        <v>3.7199999999728242</v>
      </c>
      <c r="I109" s="70" t="s">
        <v>338</v>
      </c>
      <c r="J109" s="70" t="s">
        <v>141</v>
      </c>
      <c r="K109" s="71">
        <v>5.0999999999999997E-2</v>
      </c>
      <c r="L109" s="71">
        <v>2.2699999999932063E-2</v>
      </c>
      <c r="M109" s="72">
        <v>146849.69983200001</v>
      </c>
      <c r="N109" s="79">
        <v>125.29</v>
      </c>
      <c r="O109" s="72">
        <v>183.98800267499999</v>
      </c>
      <c r="P109" s="73">
        <f t="shared" si="1"/>
        <v>7.0067895686532123E-5</v>
      </c>
      <c r="Q109" s="73">
        <f>O109/'סכום נכסי הקרן'!$C$41</f>
        <v>1.5267357528882248E-6</v>
      </c>
    </row>
    <row r="110" spans="1:17">
      <c r="A110" s="69" t="s">
        <v>4564</v>
      </c>
      <c r="B110" s="70" t="s">
        <v>4045</v>
      </c>
      <c r="C110" s="54" t="s">
        <v>4092</v>
      </c>
      <c r="D110" s="126" t="s">
        <v>4666</v>
      </c>
      <c r="E110" s="54" t="s">
        <v>475</v>
      </c>
      <c r="F110" s="78">
        <v>41480</v>
      </c>
      <c r="G110" s="54" t="s">
        <v>334</v>
      </c>
      <c r="H110" s="72">
        <v>3.7099999999966866</v>
      </c>
      <c r="I110" s="70" t="s">
        <v>338</v>
      </c>
      <c r="J110" s="70" t="s">
        <v>141</v>
      </c>
      <c r="K110" s="71">
        <v>5.0999999999999997E-2</v>
      </c>
      <c r="L110" s="71">
        <v>2.3199999999952498E-2</v>
      </c>
      <c r="M110" s="72">
        <v>128962.95777500002</v>
      </c>
      <c r="N110" s="79">
        <v>124.07</v>
      </c>
      <c r="O110" s="72">
        <v>160.00435064300001</v>
      </c>
      <c r="P110" s="73">
        <f t="shared" si="1"/>
        <v>6.0934234772082718E-5</v>
      </c>
      <c r="Q110" s="73">
        <f>O110/'סכום נכסי הקרן'!$C$41</f>
        <v>1.3277189772848442E-6</v>
      </c>
    </row>
    <row r="111" spans="1:17">
      <c r="A111" s="69" t="s">
        <v>4564</v>
      </c>
      <c r="B111" s="70" t="s">
        <v>4045</v>
      </c>
      <c r="C111" s="54" t="s">
        <v>4093</v>
      </c>
      <c r="D111" s="126" t="s">
        <v>4666</v>
      </c>
      <c r="E111" s="54" t="s">
        <v>475</v>
      </c>
      <c r="F111" s="78">
        <v>41512</v>
      </c>
      <c r="G111" s="54" t="s">
        <v>334</v>
      </c>
      <c r="H111" s="72">
        <v>3.669999999993478</v>
      </c>
      <c r="I111" s="70" t="s">
        <v>338</v>
      </c>
      <c r="J111" s="70" t="s">
        <v>141</v>
      </c>
      <c r="K111" s="71">
        <v>5.0999999999999997E-2</v>
      </c>
      <c r="L111" s="71">
        <v>3.2299999999944755E-2</v>
      </c>
      <c r="M111" s="72">
        <v>402065.38469600002</v>
      </c>
      <c r="N111" s="79">
        <v>119.74</v>
      </c>
      <c r="O111" s="72">
        <v>481.43311314199997</v>
      </c>
      <c r="P111" s="73">
        <f t="shared" si="1"/>
        <v>1.8334350425697435E-4</v>
      </c>
      <c r="Q111" s="73">
        <f>O111/'סכום נכסי הקרן'!$C$41</f>
        <v>3.9949406253217988E-6</v>
      </c>
    </row>
    <row r="112" spans="1:17">
      <c r="A112" s="69" t="s">
        <v>4564</v>
      </c>
      <c r="B112" s="70" t="s">
        <v>4045</v>
      </c>
      <c r="C112" s="54" t="s">
        <v>4094</v>
      </c>
      <c r="D112" s="126" t="s">
        <v>4666</v>
      </c>
      <c r="E112" s="54" t="s">
        <v>475</v>
      </c>
      <c r="F112" s="78">
        <v>40871</v>
      </c>
      <c r="G112" s="54" t="s">
        <v>334</v>
      </c>
      <c r="H112" s="72">
        <v>3.6999999999852089</v>
      </c>
      <c r="I112" s="70" t="s">
        <v>338</v>
      </c>
      <c r="J112" s="70" t="s">
        <v>141</v>
      </c>
      <c r="K112" s="71">
        <v>5.1879999999999996E-2</v>
      </c>
      <c r="L112" s="71">
        <v>2.5499999999855975E-2</v>
      </c>
      <c r="M112" s="72">
        <v>202343.91018799998</v>
      </c>
      <c r="N112" s="79">
        <v>126.96</v>
      </c>
      <c r="O112" s="72">
        <v>256.895839954</v>
      </c>
      <c r="P112" s="73">
        <f t="shared" si="1"/>
        <v>9.7833286162667574E-5</v>
      </c>
      <c r="Q112" s="73">
        <f>O112/'סכום נכסי הקרן'!$C$41</f>
        <v>2.1317262969522755E-6</v>
      </c>
    </row>
    <row r="113" spans="1:17">
      <c r="A113" s="69" t="s">
        <v>4564</v>
      </c>
      <c r="B113" s="70" t="s">
        <v>4045</v>
      </c>
      <c r="C113" s="54" t="s">
        <v>4095</v>
      </c>
      <c r="D113" s="126" t="s">
        <v>4666</v>
      </c>
      <c r="E113" s="54" t="s">
        <v>475</v>
      </c>
      <c r="F113" s="78">
        <v>41547</v>
      </c>
      <c r="G113" s="54" t="s">
        <v>334</v>
      </c>
      <c r="H113" s="72">
        <v>3.6699999999930601</v>
      </c>
      <c r="I113" s="70" t="s">
        <v>338</v>
      </c>
      <c r="J113" s="70" t="s">
        <v>141</v>
      </c>
      <c r="K113" s="71">
        <v>5.0999999999999997E-2</v>
      </c>
      <c r="L113" s="71">
        <v>3.2299999999904433E-2</v>
      </c>
      <c r="M113" s="72">
        <v>294194.77685299999</v>
      </c>
      <c r="N113" s="79">
        <v>119.5</v>
      </c>
      <c r="O113" s="72">
        <v>351.56275823199991</v>
      </c>
      <c r="P113" s="73">
        <f t="shared" si="1"/>
        <v>1.3388515725442141E-4</v>
      </c>
      <c r="Q113" s="73">
        <f>O113/'סכום נכסי הקרן'!$C$41</f>
        <v>2.9172740862071722E-6</v>
      </c>
    </row>
    <row r="114" spans="1:17">
      <c r="A114" s="69" t="s">
        <v>4564</v>
      </c>
      <c r="B114" s="70" t="s">
        <v>4045</v>
      </c>
      <c r="C114" s="54" t="s">
        <v>4096</v>
      </c>
      <c r="D114" s="126" t="s">
        <v>4666</v>
      </c>
      <c r="E114" s="54" t="s">
        <v>475</v>
      </c>
      <c r="F114" s="78">
        <v>41571</v>
      </c>
      <c r="G114" s="54" t="s">
        <v>334</v>
      </c>
      <c r="H114" s="72">
        <v>3.7100000000275464</v>
      </c>
      <c r="I114" s="70" t="s">
        <v>338</v>
      </c>
      <c r="J114" s="70" t="s">
        <v>141</v>
      </c>
      <c r="K114" s="71">
        <v>5.0999999999999997E-2</v>
      </c>
      <c r="L114" s="71">
        <v>2.3700000000220024E-2</v>
      </c>
      <c r="M114" s="72">
        <v>143447.97030399999</v>
      </c>
      <c r="N114" s="79">
        <v>123.25</v>
      </c>
      <c r="O114" s="72">
        <v>176.79962310299996</v>
      </c>
      <c r="P114" s="73">
        <f t="shared" si="1"/>
        <v>6.7330355071474753E-5</v>
      </c>
      <c r="Q114" s="73">
        <f>O114/'סכום נכסי הקרן'!$C$41</f>
        <v>1.4670864500079179E-6</v>
      </c>
    </row>
    <row r="115" spans="1:17">
      <c r="A115" s="69" t="s">
        <v>4564</v>
      </c>
      <c r="B115" s="70" t="s">
        <v>4045</v>
      </c>
      <c r="C115" s="54" t="s">
        <v>4097</v>
      </c>
      <c r="D115" s="126" t="s">
        <v>4666</v>
      </c>
      <c r="E115" s="54" t="s">
        <v>475</v>
      </c>
      <c r="F115" s="78">
        <v>41597</v>
      </c>
      <c r="G115" s="54" t="s">
        <v>334</v>
      </c>
      <c r="H115" s="72">
        <v>3.7100000000026383</v>
      </c>
      <c r="I115" s="70" t="s">
        <v>338</v>
      </c>
      <c r="J115" s="70" t="s">
        <v>141</v>
      </c>
      <c r="K115" s="71">
        <v>5.0999999999999997E-2</v>
      </c>
      <c r="L115" s="71">
        <v>2.3800000000298919E-2</v>
      </c>
      <c r="M115" s="72">
        <v>37046.803293000004</v>
      </c>
      <c r="N115" s="79">
        <v>122.81</v>
      </c>
      <c r="O115" s="72">
        <v>45.497181727999994</v>
      </c>
      <c r="P115" s="73">
        <f t="shared" si="1"/>
        <v>1.7326628568167313E-5</v>
      </c>
      <c r="Q115" s="73">
        <f>O115/'סכום נכסי הקרן'!$C$41</f>
        <v>3.7753643166880726E-7</v>
      </c>
    </row>
    <row r="116" spans="1:17">
      <c r="A116" s="69" t="s">
        <v>4564</v>
      </c>
      <c r="B116" s="70" t="s">
        <v>4045</v>
      </c>
      <c r="C116" s="54" t="s">
        <v>4098</v>
      </c>
      <c r="D116" s="126" t="s">
        <v>4666</v>
      </c>
      <c r="E116" s="54" t="s">
        <v>475</v>
      </c>
      <c r="F116" s="78">
        <v>41630</v>
      </c>
      <c r="G116" s="54" t="s">
        <v>334</v>
      </c>
      <c r="H116" s="72">
        <v>3.7000000000007751</v>
      </c>
      <c r="I116" s="70" t="s">
        <v>338</v>
      </c>
      <c r="J116" s="70" t="s">
        <v>141</v>
      </c>
      <c r="K116" s="71">
        <v>5.0999999999999997E-2</v>
      </c>
      <c r="L116" s="71">
        <v>2.5600000000017813E-2</v>
      </c>
      <c r="M116" s="72">
        <v>421473.02574100002</v>
      </c>
      <c r="N116" s="79">
        <v>122.53</v>
      </c>
      <c r="O116" s="72">
        <v>516.43092816799992</v>
      </c>
      <c r="P116" s="73">
        <f t="shared" si="1"/>
        <v>1.9667167357695966E-4</v>
      </c>
      <c r="Q116" s="73">
        <f>O116/'סכום נכסי הקרן'!$C$41</f>
        <v>4.2853531233994421E-6</v>
      </c>
    </row>
    <row r="117" spans="1:17">
      <c r="A117" s="69" t="s">
        <v>4564</v>
      </c>
      <c r="B117" s="70" t="s">
        <v>4045</v>
      </c>
      <c r="C117" s="54" t="s">
        <v>4099</v>
      </c>
      <c r="D117" s="126" t="s">
        <v>4666</v>
      </c>
      <c r="E117" s="54" t="s">
        <v>475</v>
      </c>
      <c r="F117" s="78">
        <v>41666</v>
      </c>
      <c r="G117" s="54" t="s">
        <v>334</v>
      </c>
      <c r="H117" s="72">
        <v>3.7000000000941831</v>
      </c>
      <c r="I117" s="70" t="s">
        <v>338</v>
      </c>
      <c r="J117" s="70" t="s">
        <v>141</v>
      </c>
      <c r="K117" s="71">
        <v>5.0999999999999997E-2</v>
      </c>
      <c r="L117" s="71">
        <v>2.5500000000561088E-2</v>
      </c>
      <c r="M117" s="72">
        <v>81521.224220000004</v>
      </c>
      <c r="N117" s="79">
        <v>122.43</v>
      </c>
      <c r="O117" s="72">
        <v>99.806435047999997</v>
      </c>
      <c r="P117" s="73">
        <f t="shared" si="1"/>
        <v>3.8009146129711943E-5</v>
      </c>
      <c r="Q117" s="73">
        <f>O117/'סכום נכסי הקרן'!$C$41</f>
        <v>8.2819559178139219E-7</v>
      </c>
    </row>
    <row r="118" spans="1:17">
      <c r="A118" s="69" t="s">
        <v>4564</v>
      </c>
      <c r="B118" s="70" t="s">
        <v>4045</v>
      </c>
      <c r="C118" s="54" t="s">
        <v>4100</v>
      </c>
      <c r="D118" s="126" t="s">
        <v>4666</v>
      </c>
      <c r="E118" s="54" t="s">
        <v>475</v>
      </c>
      <c r="F118" s="78">
        <v>41696</v>
      </c>
      <c r="G118" s="54" t="s">
        <v>334</v>
      </c>
      <c r="H118" s="72">
        <v>3.6999999999999997</v>
      </c>
      <c r="I118" s="70" t="s">
        <v>338</v>
      </c>
      <c r="J118" s="70" t="s">
        <v>141</v>
      </c>
      <c r="K118" s="71">
        <v>5.0999999999999997E-2</v>
      </c>
      <c r="L118" s="71">
        <v>2.5500000000258694E-2</v>
      </c>
      <c r="M118" s="72">
        <v>78464.148266000004</v>
      </c>
      <c r="N118" s="79">
        <v>123.16</v>
      </c>
      <c r="O118" s="72">
        <v>96.636443850000006</v>
      </c>
      <c r="P118" s="73">
        <f t="shared" si="1"/>
        <v>3.6801922781670956E-5</v>
      </c>
      <c r="Q118" s="73">
        <f>O118/'סכום נכסי הקרן'!$C$41</f>
        <v>8.0189094784829522E-7</v>
      </c>
    </row>
    <row r="119" spans="1:17">
      <c r="A119" s="69" t="s">
        <v>4564</v>
      </c>
      <c r="B119" s="70" t="s">
        <v>4045</v>
      </c>
      <c r="C119" s="54" t="s">
        <v>4101</v>
      </c>
      <c r="D119" s="126" t="s">
        <v>4666</v>
      </c>
      <c r="E119" s="54" t="s">
        <v>475</v>
      </c>
      <c r="F119" s="78">
        <v>41725</v>
      </c>
      <c r="G119" s="54" t="s">
        <v>334</v>
      </c>
      <c r="H119" s="72">
        <v>3.7000000000316375</v>
      </c>
      <c r="I119" s="70" t="s">
        <v>338</v>
      </c>
      <c r="J119" s="70" t="s">
        <v>141</v>
      </c>
      <c r="K119" s="71">
        <v>5.0999999999999997E-2</v>
      </c>
      <c r="L119" s="71">
        <v>2.5500000000059645E-2</v>
      </c>
      <c r="M119" s="72">
        <v>156263.74700099998</v>
      </c>
      <c r="N119" s="79">
        <v>123.39</v>
      </c>
      <c r="O119" s="72">
        <v>192.81384880699997</v>
      </c>
      <c r="P119" s="73">
        <f t="shared" si="1"/>
        <v>7.3429030418858802E-5</v>
      </c>
      <c r="Q119" s="73">
        <f>O119/'סכום נכסי הקרן'!$C$41</f>
        <v>1.5999727827124827E-6</v>
      </c>
    </row>
    <row r="120" spans="1:17">
      <c r="A120" s="69" t="s">
        <v>4564</v>
      </c>
      <c r="B120" s="70" t="s">
        <v>4045</v>
      </c>
      <c r="C120" s="54" t="s">
        <v>4102</v>
      </c>
      <c r="D120" s="126" t="s">
        <v>4666</v>
      </c>
      <c r="E120" s="54" t="s">
        <v>475</v>
      </c>
      <c r="F120" s="78">
        <v>41787</v>
      </c>
      <c r="G120" s="54" t="s">
        <v>334</v>
      </c>
      <c r="H120" s="72">
        <v>3.7000000000165407</v>
      </c>
      <c r="I120" s="70" t="s">
        <v>338</v>
      </c>
      <c r="J120" s="70" t="s">
        <v>141</v>
      </c>
      <c r="K120" s="71">
        <v>5.0999999999999997E-2</v>
      </c>
      <c r="L120" s="71">
        <v>2.5500000000165404E-2</v>
      </c>
      <c r="M120" s="72">
        <v>98378.501326000027</v>
      </c>
      <c r="N120" s="79">
        <v>122.91</v>
      </c>
      <c r="O120" s="72">
        <v>120.91702122000001</v>
      </c>
      <c r="P120" s="73">
        <f t="shared" si="1"/>
        <v>4.6048661360463631E-5</v>
      </c>
      <c r="Q120" s="73">
        <f>O120/'סכום נכסי הקרן'!$C$41</f>
        <v>1.0033716152428372E-6</v>
      </c>
    </row>
    <row r="121" spans="1:17">
      <c r="A121" s="69" t="s">
        <v>4564</v>
      </c>
      <c r="B121" s="70" t="s">
        <v>4045</v>
      </c>
      <c r="C121" s="54" t="s">
        <v>4103</v>
      </c>
      <c r="D121" s="126" t="s">
        <v>4666</v>
      </c>
      <c r="E121" s="54" t="s">
        <v>475</v>
      </c>
      <c r="F121" s="78">
        <v>41815</v>
      </c>
      <c r="G121" s="54" t="s">
        <v>334</v>
      </c>
      <c r="H121" s="72">
        <v>3.6999999999838065</v>
      </c>
      <c r="I121" s="70" t="s">
        <v>338</v>
      </c>
      <c r="J121" s="70" t="s">
        <v>141</v>
      </c>
      <c r="K121" s="71">
        <v>5.0999999999999997E-2</v>
      </c>
      <c r="L121" s="71">
        <v>2.5500000000198756E-2</v>
      </c>
      <c r="M121" s="72">
        <v>55313.692311999999</v>
      </c>
      <c r="N121" s="79">
        <v>122.8</v>
      </c>
      <c r="O121" s="72">
        <v>67.925216662999986</v>
      </c>
      <c r="P121" s="73">
        <f t="shared" si="1"/>
        <v>2.5867865982736022E-5</v>
      </c>
      <c r="Q121" s="73">
        <f>O121/'סכום נכסי הקרן'!$C$41</f>
        <v>5.6364466864323547E-7</v>
      </c>
    </row>
    <row r="122" spans="1:17">
      <c r="A122" s="69" t="s">
        <v>4564</v>
      </c>
      <c r="B122" s="70" t="s">
        <v>4045</v>
      </c>
      <c r="C122" s="54" t="s">
        <v>4104</v>
      </c>
      <c r="D122" s="126" t="s">
        <v>4666</v>
      </c>
      <c r="E122" s="54" t="s">
        <v>475</v>
      </c>
      <c r="F122" s="78">
        <v>41836</v>
      </c>
      <c r="G122" s="54" t="s">
        <v>334</v>
      </c>
      <c r="H122" s="72">
        <v>3.7000000000342701</v>
      </c>
      <c r="I122" s="70" t="s">
        <v>338</v>
      </c>
      <c r="J122" s="70" t="s">
        <v>141</v>
      </c>
      <c r="K122" s="71">
        <v>5.0999999999999997E-2</v>
      </c>
      <c r="L122" s="71">
        <v>2.5500000000191217E-2</v>
      </c>
      <c r="M122" s="72">
        <v>164441.122963</v>
      </c>
      <c r="N122" s="79">
        <v>122.44</v>
      </c>
      <c r="O122" s="72">
        <v>201.341711473</v>
      </c>
      <c r="P122" s="73">
        <f t="shared" si="1"/>
        <v>7.667668452142466E-5</v>
      </c>
      <c r="Q122" s="73">
        <f>O122/'סכום נכסי הקרן'!$C$41</f>
        <v>1.6707371403804192E-6</v>
      </c>
    </row>
    <row r="123" spans="1:17">
      <c r="A123" s="69" t="s">
        <v>4564</v>
      </c>
      <c r="B123" s="70" t="s">
        <v>4045</v>
      </c>
      <c r="C123" s="54" t="s">
        <v>4105</v>
      </c>
      <c r="D123" s="126" t="s">
        <v>4666</v>
      </c>
      <c r="E123" s="54" t="s">
        <v>475</v>
      </c>
      <c r="F123" s="78">
        <v>40903</v>
      </c>
      <c r="G123" s="54" t="s">
        <v>334</v>
      </c>
      <c r="H123" s="72">
        <v>3.6700000000185766</v>
      </c>
      <c r="I123" s="70" t="s">
        <v>338</v>
      </c>
      <c r="J123" s="70" t="s">
        <v>141</v>
      </c>
      <c r="K123" s="71">
        <v>5.2619999999999993E-2</v>
      </c>
      <c r="L123" s="71">
        <v>3.2100000000247687E-2</v>
      </c>
      <c r="M123" s="72">
        <v>207607.73359900003</v>
      </c>
      <c r="N123" s="79">
        <v>124.46</v>
      </c>
      <c r="O123" s="72">
        <v>258.38858066</v>
      </c>
      <c r="P123" s="73">
        <f t="shared" ref="P123:P185" si="2">IFERROR(O123/$O$8,0)</f>
        <v>9.8401764533835093E-5</v>
      </c>
      <c r="Q123" s="73">
        <f>O123/'סכום נכסי הקרן'!$C$41</f>
        <v>2.1441130861586757E-6</v>
      </c>
    </row>
    <row r="124" spans="1:17">
      <c r="A124" s="69" t="s">
        <v>4564</v>
      </c>
      <c r="B124" s="70" t="s">
        <v>4045</v>
      </c>
      <c r="C124" s="54" t="s">
        <v>4106</v>
      </c>
      <c r="D124" s="126" t="s">
        <v>4666</v>
      </c>
      <c r="E124" s="54" t="s">
        <v>475</v>
      </c>
      <c r="F124" s="78">
        <v>41911</v>
      </c>
      <c r="G124" s="54" t="s">
        <v>334</v>
      </c>
      <c r="H124" s="72">
        <v>3.6999999999911428</v>
      </c>
      <c r="I124" s="70" t="s">
        <v>338</v>
      </c>
      <c r="J124" s="70" t="s">
        <v>141</v>
      </c>
      <c r="K124" s="71">
        <v>5.0999999999999997E-2</v>
      </c>
      <c r="L124" s="71">
        <v>2.5500000000056942E-2</v>
      </c>
      <c r="M124" s="72">
        <v>64542.915670999995</v>
      </c>
      <c r="N124" s="79">
        <v>122.44</v>
      </c>
      <c r="O124" s="72">
        <v>79.026346441000001</v>
      </c>
      <c r="P124" s="73">
        <f t="shared" si="2"/>
        <v>3.0095493827914273E-5</v>
      </c>
      <c r="Q124" s="73">
        <f>O124/'סכום נכסי הקרן'!$C$41</f>
        <v>6.5576204305412508E-7</v>
      </c>
    </row>
    <row r="125" spans="1:17">
      <c r="A125" s="69" t="s">
        <v>4564</v>
      </c>
      <c r="B125" s="70" t="s">
        <v>4045</v>
      </c>
      <c r="C125" s="54" t="s">
        <v>4107</v>
      </c>
      <c r="D125" s="126" t="s">
        <v>4666</v>
      </c>
      <c r="E125" s="54" t="s">
        <v>475</v>
      </c>
      <c r="F125" s="78">
        <v>40933</v>
      </c>
      <c r="G125" s="54" t="s">
        <v>334</v>
      </c>
      <c r="H125" s="72">
        <v>3.6999999999929956</v>
      </c>
      <c r="I125" s="70" t="s">
        <v>338</v>
      </c>
      <c r="J125" s="70" t="s">
        <v>141</v>
      </c>
      <c r="K125" s="71">
        <v>5.1330999999999995E-2</v>
      </c>
      <c r="L125" s="71">
        <v>2.5499999999967042E-2</v>
      </c>
      <c r="M125" s="72">
        <v>765564.86208500003</v>
      </c>
      <c r="N125" s="79">
        <v>126.84</v>
      </c>
      <c r="O125" s="72">
        <v>971.04247884400013</v>
      </c>
      <c r="P125" s="73">
        <f t="shared" si="2"/>
        <v>3.6980075942787545E-4</v>
      </c>
      <c r="Q125" s="73">
        <f>O125/'סכום נכסי הקרן'!$C$41</f>
        <v>8.057727941332698E-6</v>
      </c>
    </row>
    <row r="126" spans="1:17">
      <c r="A126" s="69" t="s">
        <v>4564</v>
      </c>
      <c r="B126" s="70" t="s">
        <v>4045</v>
      </c>
      <c r="C126" s="54" t="s">
        <v>4108</v>
      </c>
      <c r="D126" s="126" t="s">
        <v>4666</v>
      </c>
      <c r="E126" s="54" t="s">
        <v>475</v>
      </c>
      <c r="F126" s="78">
        <v>40993</v>
      </c>
      <c r="G126" s="54" t="s">
        <v>334</v>
      </c>
      <c r="H126" s="72">
        <v>3.699999999999823</v>
      </c>
      <c r="I126" s="70" t="s">
        <v>338</v>
      </c>
      <c r="J126" s="70" t="s">
        <v>141</v>
      </c>
      <c r="K126" s="71">
        <v>5.1451999999999998E-2</v>
      </c>
      <c r="L126" s="71">
        <v>2.5499999999997348E-2</v>
      </c>
      <c r="M126" s="72">
        <v>445538.85359999997</v>
      </c>
      <c r="N126" s="79">
        <v>126.9</v>
      </c>
      <c r="O126" s="72">
        <v>565.38882343299997</v>
      </c>
      <c r="P126" s="73">
        <f t="shared" si="2"/>
        <v>2.1531624087801175E-4</v>
      </c>
      <c r="Q126" s="73">
        <f>O126/'סכום נכסי הקרן'!$C$41</f>
        <v>4.6916066181953234E-6</v>
      </c>
    </row>
    <row r="127" spans="1:17">
      <c r="A127" s="69" t="s">
        <v>4564</v>
      </c>
      <c r="B127" s="70" t="s">
        <v>4045</v>
      </c>
      <c r="C127" s="54" t="s">
        <v>4109</v>
      </c>
      <c r="D127" s="126" t="s">
        <v>4666</v>
      </c>
      <c r="E127" s="54" t="s">
        <v>475</v>
      </c>
      <c r="F127" s="78">
        <v>41053</v>
      </c>
      <c r="G127" s="54" t="s">
        <v>334</v>
      </c>
      <c r="H127" s="72">
        <v>3.7699999999990825</v>
      </c>
      <c r="I127" s="70" t="s">
        <v>338</v>
      </c>
      <c r="J127" s="70" t="s">
        <v>141</v>
      </c>
      <c r="K127" s="71">
        <v>5.0999999999999997E-2</v>
      </c>
      <c r="L127" s="71">
        <v>2.5999999999954126E-2</v>
      </c>
      <c r="M127" s="72">
        <v>313687.67963600002</v>
      </c>
      <c r="N127" s="79">
        <v>125.11</v>
      </c>
      <c r="O127" s="72">
        <v>392.45465526800007</v>
      </c>
      <c r="P127" s="73">
        <f t="shared" si="2"/>
        <v>1.4945796164539049E-4</v>
      </c>
      <c r="Q127" s="73">
        <f>O127/'סכום נכסי הקרן'!$C$41</f>
        <v>3.2565957827341193E-6</v>
      </c>
    </row>
    <row r="128" spans="1:17">
      <c r="A128" s="69" t="s">
        <v>4564</v>
      </c>
      <c r="B128" s="70" t="s">
        <v>4045</v>
      </c>
      <c r="C128" s="54" t="s">
        <v>4110</v>
      </c>
      <c r="D128" s="126" t="s">
        <v>4666</v>
      </c>
      <c r="E128" s="54" t="s">
        <v>475</v>
      </c>
      <c r="F128" s="78">
        <v>41085</v>
      </c>
      <c r="G128" s="54" t="s">
        <v>334</v>
      </c>
      <c r="H128" s="72">
        <v>3.6999999999901729</v>
      </c>
      <c r="I128" s="70" t="s">
        <v>338</v>
      </c>
      <c r="J128" s="70" t="s">
        <v>141</v>
      </c>
      <c r="K128" s="71">
        <v>5.0999999999999997E-2</v>
      </c>
      <c r="L128" s="71">
        <v>2.559999999992138E-2</v>
      </c>
      <c r="M128" s="72">
        <v>577463.59185700002</v>
      </c>
      <c r="N128" s="79">
        <v>125.11</v>
      </c>
      <c r="O128" s="72">
        <v>722.46469675299988</v>
      </c>
      <c r="P128" s="73">
        <f t="shared" si="2"/>
        <v>2.751352276958526E-4</v>
      </c>
      <c r="Q128" s="73">
        <f>O128/'סכום נכסי הקרן'!$C$41</f>
        <v>5.9950250380223843E-6</v>
      </c>
    </row>
    <row r="129" spans="1:17">
      <c r="A129" s="69" t="s">
        <v>4564</v>
      </c>
      <c r="B129" s="70" t="s">
        <v>4045</v>
      </c>
      <c r="C129" s="54" t="s">
        <v>4111</v>
      </c>
      <c r="D129" s="126" t="s">
        <v>4666</v>
      </c>
      <c r="E129" s="54" t="s">
        <v>475</v>
      </c>
      <c r="F129" s="78">
        <v>41115</v>
      </c>
      <c r="G129" s="54" t="s">
        <v>334</v>
      </c>
      <c r="H129" s="72">
        <v>3.7000000000043594</v>
      </c>
      <c r="I129" s="70" t="s">
        <v>338</v>
      </c>
      <c r="J129" s="70" t="s">
        <v>141</v>
      </c>
      <c r="K129" s="71">
        <v>5.0999999999999997E-2</v>
      </c>
      <c r="L129" s="71">
        <v>2.5700000000085321E-2</v>
      </c>
      <c r="M129" s="72">
        <v>256076.42058800001</v>
      </c>
      <c r="N129" s="79">
        <v>125.41</v>
      </c>
      <c r="O129" s="72">
        <v>321.145445618</v>
      </c>
      <c r="P129" s="73">
        <f t="shared" si="2"/>
        <v>1.2230137431033938E-4</v>
      </c>
      <c r="Q129" s="73">
        <f>O129/'סכום נכסי הקרן'!$C$41</f>
        <v>2.6648706794665556E-6</v>
      </c>
    </row>
    <row r="130" spans="1:17">
      <c r="A130" s="69" t="s">
        <v>4564</v>
      </c>
      <c r="B130" s="70" t="s">
        <v>4045</v>
      </c>
      <c r="C130" s="54" t="s">
        <v>4112</v>
      </c>
      <c r="D130" s="126" t="s">
        <v>4666</v>
      </c>
      <c r="E130" s="54" t="s">
        <v>475</v>
      </c>
      <c r="F130" s="78">
        <v>41179</v>
      </c>
      <c r="G130" s="54" t="s">
        <v>334</v>
      </c>
      <c r="H130" s="72">
        <v>3.7000000000097355</v>
      </c>
      <c r="I130" s="70" t="s">
        <v>338</v>
      </c>
      <c r="J130" s="70" t="s">
        <v>141</v>
      </c>
      <c r="K130" s="71">
        <v>5.0999999999999997E-2</v>
      </c>
      <c r="L130" s="71">
        <v>2.5600000000152785E-2</v>
      </c>
      <c r="M130" s="72">
        <v>322912.388354</v>
      </c>
      <c r="N130" s="79">
        <v>124.05</v>
      </c>
      <c r="O130" s="72">
        <v>400.57283472300003</v>
      </c>
      <c r="P130" s="73">
        <f t="shared" si="2"/>
        <v>1.5254959665934444E-4</v>
      </c>
      <c r="Q130" s="73">
        <f>O130/'סכום נכסי הקרן'!$C$41</f>
        <v>3.3239605817542196E-6</v>
      </c>
    </row>
    <row r="131" spans="1:17">
      <c r="A131" s="69" t="s">
        <v>4565</v>
      </c>
      <c r="B131" s="70" t="s">
        <v>4032</v>
      </c>
      <c r="C131" s="54">
        <v>9079</v>
      </c>
      <c r="D131" s="126" t="s">
        <v>4666</v>
      </c>
      <c r="E131" s="54" t="s">
        <v>4078</v>
      </c>
      <c r="F131" s="78">
        <v>44705</v>
      </c>
      <c r="G131" s="54" t="s">
        <v>4031</v>
      </c>
      <c r="H131" s="72">
        <v>7.3999999999995598</v>
      </c>
      <c r="I131" s="70" t="s">
        <v>355</v>
      </c>
      <c r="J131" s="70" t="s">
        <v>141</v>
      </c>
      <c r="K131" s="71">
        <v>2.3671999999999999E-2</v>
      </c>
      <c r="L131" s="71">
        <v>2.6000000000000405E-2</v>
      </c>
      <c r="M131" s="72">
        <v>9571059.573247999</v>
      </c>
      <c r="N131" s="79">
        <v>104.47</v>
      </c>
      <c r="O131" s="72">
        <v>9998.8850845809993</v>
      </c>
      <c r="P131" s="73">
        <f t="shared" si="2"/>
        <v>3.8078615284801933E-3</v>
      </c>
      <c r="Q131" s="73">
        <f>O131/'סכום נכסי הקרן'!$C$41</f>
        <v>8.2970928135005443E-5</v>
      </c>
    </row>
    <row r="132" spans="1:17">
      <c r="A132" s="69" t="s">
        <v>4565</v>
      </c>
      <c r="B132" s="70" t="s">
        <v>4032</v>
      </c>
      <c r="C132" s="54">
        <v>9017</v>
      </c>
      <c r="D132" s="126" t="s">
        <v>4666</v>
      </c>
      <c r="E132" s="54" t="s">
        <v>4078</v>
      </c>
      <c r="F132" s="78">
        <v>44651</v>
      </c>
      <c r="G132" s="54" t="s">
        <v>4031</v>
      </c>
      <c r="H132" s="72">
        <v>7.5000000000006857</v>
      </c>
      <c r="I132" s="70" t="s">
        <v>355</v>
      </c>
      <c r="J132" s="70" t="s">
        <v>141</v>
      </c>
      <c r="K132" s="71">
        <v>1.797E-2</v>
      </c>
      <c r="L132" s="71">
        <v>3.7700000000003925E-2</v>
      </c>
      <c r="M132" s="72">
        <v>23450165.175741997</v>
      </c>
      <c r="N132" s="79">
        <v>93.1</v>
      </c>
      <c r="O132" s="72">
        <v>21832.104881046002</v>
      </c>
      <c r="P132" s="73">
        <f t="shared" si="2"/>
        <v>8.3142901992620914E-3</v>
      </c>
      <c r="Q132" s="73">
        <f>O132/'סכום נכסי הקרן'!$C$41</f>
        <v>1.8116319867647292E-4</v>
      </c>
    </row>
    <row r="133" spans="1:17">
      <c r="A133" s="69" t="s">
        <v>4565</v>
      </c>
      <c r="B133" s="70" t="s">
        <v>4032</v>
      </c>
      <c r="C133" s="54">
        <v>9080</v>
      </c>
      <c r="D133" s="126" t="s">
        <v>4666</v>
      </c>
      <c r="E133" s="54" t="s">
        <v>4078</v>
      </c>
      <c r="F133" s="78">
        <v>44705</v>
      </c>
      <c r="G133" s="54" t="s">
        <v>4031</v>
      </c>
      <c r="H133" s="72">
        <v>7.0299999999989256</v>
      </c>
      <c r="I133" s="70" t="s">
        <v>355</v>
      </c>
      <c r="J133" s="70" t="s">
        <v>141</v>
      </c>
      <c r="K133" s="71">
        <v>2.3184999999999997E-2</v>
      </c>
      <c r="L133" s="71">
        <v>2.7399999999993242E-2</v>
      </c>
      <c r="M133" s="72">
        <v>6801768.1968530007</v>
      </c>
      <c r="N133" s="79">
        <v>103.18</v>
      </c>
      <c r="O133" s="72">
        <v>7018.0644148510009</v>
      </c>
      <c r="P133" s="73">
        <f t="shared" si="2"/>
        <v>2.6726797301548184E-3</v>
      </c>
      <c r="Q133" s="73">
        <f>O133/'סכום נכסי הקרן'!$C$41</f>
        <v>5.8236024645325985E-5</v>
      </c>
    </row>
    <row r="134" spans="1:17">
      <c r="A134" s="69" t="s">
        <v>4565</v>
      </c>
      <c r="B134" s="70" t="s">
        <v>4032</v>
      </c>
      <c r="C134" s="54">
        <v>9019</v>
      </c>
      <c r="D134" s="126" t="s">
        <v>4666</v>
      </c>
      <c r="E134" s="54" t="s">
        <v>4078</v>
      </c>
      <c r="F134" s="78">
        <v>44651</v>
      </c>
      <c r="G134" s="54" t="s">
        <v>4031</v>
      </c>
      <c r="H134" s="72">
        <v>7.0899999999993719</v>
      </c>
      <c r="I134" s="70" t="s">
        <v>355</v>
      </c>
      <c r="J134" s="70" t="s">
        <v>141</v>
      </c>
      <c r="K134" s="71">
        <v>1.8769999999999998E-2</v>
      </c>
      <c r="L134" s="71">
        <v>3.8999999999997634E-2</v>
      </c>
      <c r="M134" s="72">
        <v>14485460.853275001</v>
      </c>
      <c r="N134" s="79">
        <v>93.53</v>
      </c>
      <c r="O134" s="72">
        <v>13548.251605227999</v>
      </c>
      <c r="P134" s="73">
        <f t="shared" si="2"/>
        <v>5.1595618540784122E-3</v>
      </c>
      <c r="Q134" s="73">
        <f>O134/'סכום נכסי הקרן'!$C$41</f>
        <v>1.1242363531368158E-4</v>
      </c>
    </row>
    <row r="135" spans="1:17">
      <c r="A135" s="69" t="s">
        <v>4566</v>
      </c>
      <c r="B135" s="70" t="s">
        <v>4032</v>
      </c>
      <c r="C135" s="54">
        <v>4100</v>
      </c>
      <c r="D135" s="126" t="s">
        <v>4666</v>
      </c>
      <c r="E135" s="54" t="s">
        <v>479</v>
      </c>
      <c r="F135" s="78">
        <v>42052</v>
      </c>
      <c r="G135" s="54" t="s">
        <v>139</v>
      </c>
      <c r="H135" s="72">
        <v>3.9699999999975444</v>
      </c>
      <c r="I135" s="70" t="s">
        <v>675</v>
      </c>
      <c r="J135" s="70" t="s">
        <v>141</v>
      </c>
      <c r="K135" s="71">
        <v>2.9779E-2</v>
      </c>
      <c r="L135" s="71">
        <v>1.9999999999986265E-2</v>
      </c>
      <c r="M135" s="72">
        <v>2474778.1743779997</v>
      </c>
      <c r="N135" s="79">
        <v>117.66</v>
      </c>
      <c r="O135" s="72">
        <v>2911.8240378949995</v>
      </c>
      <c r="P135" s="73">
        <f t="shared" si="2"/>
        <v>1.1089059067897922E-3</v>
      </c>
      <c r="Q135" s="73">
        <f>O135/'סכום נכסי הקרן'!$C$41</f>
        <v>2.4162368198683165E-5</v>
      </c>
    </row>
    <row r="136" spans="1:17">
      <c r="A136" s="69" t="s">
        <v>4567</v>
      </c>
      <c r="B136" s="70" t="s">
        <v>4045</v>
      </c>
      <c r="C136" s="54" t="s">
        <v>4113</v>
      </c>
      <c r="D136" s="126" t="s">
        <v>4666</v>
      </c>
      <c r="E136" s="54" t="s">
        <v>479</v>
      </c>
      <c r="F136" s="78">
        <v>41767</v>
      </c>
      <c r="G136" s="54" t="s">
        <v>139</v>
      </c>
      <c r="H136" s="72">
        <v>4.2499999999806883</v>
      </c>
      <c r="I136" s="70" t="s">
        <v>675</v>
      </c>
      <c r="J136" s="70" t="s">
        <v>141</v>
      </c>
      <c r="K136" s="71">
        <v>5.3499999999999999E-2</v>
      </c>
      <c r="L136" s="71">
        <v>2.5100000000026271E-2</v>
      </c>
      <c r="M136" s="72">
        <v>152496.00258999999</v>
      </c>
      <c r="N136" s="79">
        <v>127.33</v>
      </c>
      <c r="O136" s="72">
        <v>194.17316439899997</v>
      </c>
      <c r="P136" s="73">
        <f t="shared" si="2"/>
        <v>7.3946696689053466E-5</v>
      </c>
      <c r="Q136" s="73">
        <f>O136/'סכום נכסי הקרן'!$C$41</f>
        <v>1.6112524079249523E-6</v>
      </c>
    </row>
    <row r="137" spans="1:17">
      <c r="A137" s="69" t="s">
        <v>4567</v>
      </c>
      <c r="B137" s="70" t="s">
        <v>4045</v>
      </c>
      <c r="C137" s="54" t="s">
        <v>4114</v>
      </c>
      <c r="D137" s="126" t="s">
        <v>4666</v>
      </c>
      <c r="E137" s="54" t="s">
        <v>479</v>
      </c>
      <c r="F137" s="78">
        <v>41269</v>
      </c>
      <c r="G137" s="54" t="s">
        <v>139</v>
      </c>
      <c r="H137" s="72">
        <v>4.2900000000014549</v>
      </c>
      <c r="I137" s="70" t="s">
        <v>675</v>
      </c>
      <c r="J137" s="70" t="s">
        <v>141</v>
      </c>
      <c r="K137" s="71">
        <v>5.3499999999999999E-2</v>
      </c>
      <c r="L137" s="71">
        <v>1.9299999999998204E-2</v>
      </c>
      <c r="M137" s="72">
        <v>757380.33522399992</v>
      </c>
      <c r="N137" s="79">
        <v>132.41999999999999</v>
      </c>
      <c r="O137" s="72">
        <v>1002.923013326</v>
      </c>
      <c r="P137" s="73">
        <f t="shared" si="2"/>
        <v>3.8194177912502107E-4</v>
      </c>
      <c r="Q137" s="73">
        <f>O137/'סכום נכסי הקרן'!$C$41</f>
        <v>8.3222731894314692E-6</v>
      </c>
    </row>
    <row r="138" spans="1:17">
      <c r="A138" s="69" t="s">
        <v>4567</v>
      </c>
      <c r="B138" s="70" t="s">
        <v>4045</v>
      </c>
      <c r="C138" s="54" t="s">
        <v>4115</v>
      </c>
      <c r="D138" s="126" t="s">
        <v>4666</v>
      </c>
      <c r="E138" s="54" t="s">
        <v>479</v>
      </c>
      <c r="F138" s="78">
        <v>41767</v>
      </c>
      <c r="G138" s="54" t="s">
        <v>139</v>
      </c>
      <c r="H138" s="72">
        <v>4.2499999999605169</v>
      </c>
      <c r="I138" s="70" t="s">
        <v>675</v>
      </c>
      <c r="J138" s="70" t="s">
        <v>141</v>
      </c>
      <c r="K138" s="71">
        <v>5.3499999999999999E-2</v>
      </c>
      <c r="L138" s="71">
        <v>2.5099999999697285E-2</v>
      </c>
      <c r="M138" s="72">
        <v>119344.70540600002</v>
      </c>
      <c r="N138" s="79">
        <v>127.33</v>
      </c>
      <c r="O138" s="72">
        <v>151.96161676</v>
      </c>
      <c r="P138" s="73">
        <f t="shared" si="2"/>
        <v>5.7871331590596339E-5</v>
      </c>
      <c r="Q138" s="73">
        <f>O138/'סכום נכסי הקרן'!$C$41</f>
        <v>1.260980226977131E-6</v>
      </c>
    </row>
    <row r="139" spans="1:17">
      <c r="A139" s="69" t="s">
        <v>4567</v>
      </c>
      <c r="B139" s="70" t="s">
        <v>4045</v>
      </c>
      <c r="C139" s="54" t="s">
        <v>4116</v>
      </c>
      <c r="D139" s="126" t="s">
        <v>4666</v>
      </c>
      <c r="E139" s="54" t="s">
        <v>479</v>
      </c>
      <c r="F139" s="78">
        <v>41767</v>
      </c>
      <c r="G139" s="54" t="s">
        <v>139</v>
      </c>
      <c r="H139" s="72">
        <v>4.2500000000064384</v>
      </c>
      <c r="I139" s="70" t="s">
        <v>675</v>
      </c>
      <c r="J139" s="70" t="s">
        <v>141</v>
      </c>
      <c r="K139" s="71">
        <v>5.3499999999999999E-2</v>
      </c>
      <c r="L139" s="71">
        <v>2.5100000000028325E-2</v>
      </c>
      <c r="M139" s="72">
        <v>152495.99606300003</v>
      </c>
      <c r="N139" s="79">
        <v>127.33</v>
      </c>
      <c r="O139" s="72">
        <v>194.17315569499999</v>
      </c>
      <c r="P139" s="73">
        <f t="shared" si="2"/>
        <v>7.3946693374321229E-5</v>
      </c>
      <c r="Q139" s="73">
        <f>O139/'סכום נכסי הקרן'!$C$41</f>
        <v>1.6112523356990039E-6</v>
      </c>
    </row>
    <row r="140" spans="1:17">
      <c r="A140" s="69" t="s">
        <v>4567</v>
      </c>
      <c r="B140" s="70" t="s">
        <v>4045</v>
      </c>
      <c r="C140" s="54" t="s">
        <v>4117</v>
      </c>
      <c r="D140" s="126" t="s">
        <v>4666</v>
      </c>
      <c r="E140" s="54" t="s">
        <v>479</v>
      </c>
      <c r="F140" s="78">
        <v>41269</v>
      </c>
      <c r="G140" s="54" t="s">
        <v>139</v>
      </c>
      <c r="H140" s="72">
        <v>4.2900000000024869</v>
      </c>
      <c r="I140" s="70" t="s">
        <v>675</v>
      </c>
      <c r="J140" s="70" t="s">
        <v>141</v>
      </c>
      <c r="K140" s="71">
        <v>5.3499999999999999E-2</v>
      </c>
      <c r="L140" s="71">
        <v>1.9300000000009851E-2</v>
      </c>
      <c r="M140" s="72">
        <v>804716.56116799999</v>
      </c>
      <c r="N140" s="79">
        <v>132.41999999999999</v>
      </c>
      <c r="O140" s="72">
        <v>1065.6056424150001</v>
      </c>
      <c r="P140" s="73">
        <f t="shared" si="2"/>
        <v>4.0581311775857225E-4</v>
      </c>
      <c r="Q140" s="73">
        <f>O140/'סכום נכסי הקרן'!$C$41</f>
        <v>8.8424147721641982E-6</v>
      </c>
    </row>
    <row r="141" spans="1:17">
      <c r="A141" s="69" t="s">
        <v>4567</v>
      </c>
      <c r="B141" s="70" t="s">
        <v>4045</v>
      </c>
      <c r="C141" s="54" t="s">
        <v>4118</v>
      </c>
      <c r="D141" s="126" t="s">
        <v>4666</v>
      </c>
      <c r="E141" s="54" t="s">
        <v>479</v>
      </c>
      <c r="F141" s="78">
        <v>41281</v>
      </c>
      <c r="G141" s="54" t="s">
        <v>139</v>
      </c>
      <c r="H141" s="72">
        <v>4.2799999999916851</v>
      </c>
      <c r="I141" s="70" t="s">
        <v>675</v>
      </c>
      <c r="J141" s="70" t="s">
        <v>141</v>
      </c>
      <c r="K141" s="71">
        <v>5.3499999999999999E-2</v>
      </c>
      <c r="L141" s="71">
        <v>1.9399999999965122E-2</v>
      </c>
      <c r="M141" s="72">
        <v>1013826.7783910002</v>
      </c>
      <c r="N141" s="79">
        <v>132.38</v>
      </c>
      <c r="O141" s="72">
        <v>1342.1038533220001</v>
      </c>
      <c r="P141" s="73">
        <f t="shared" si="2"/>
        <v>5.1111154764351655E-4</v>
      </c>
      <c r="Q141" s="73">
        <f>O141/'סכום נכסי הקרן'!$C$41</f>
        <v>1.1136801895584531E-5</v>
      </c>
    </row>
    <row r="142" spans="1:17">
      <c r="A142" s="69" t="s">
        <v>4567</v>
      </c>
      <c r="B142" s="70" t="s">
        <v>4045</v>
      </c>
      <c r="C142" s="54" t="s">
        <v>4119</v>
      </c>
      <c r="D142" s="126" t="s">
        <v>4666</v>
      </c>
      <c r="E142" s="54" t="s">
        <v>479</v>
      </c>
      <c r="F142" s="78">
        <v>41767</v>
      </c>
      <c r="G142" s="54" t="s">
        <v>139</v>
      </c>
      <c r="H142" s="72">
        <v>4.2499999999934186</v>
      </c>
      <c r="I142" s="70" t="s">
        <v>675</v>
      </c>
      <c r="J142" s="70" t="s">
        <v>141</v>
      </c>
      <c r="K142" s="71">
        <v>5.3499999999999999E-2</v>
      </c>
      <c r="L142" s="71">
        <v>2.509999999994296E-2</v>
      </c>
      <c r="M142" s="72">
        <v>179017.04033799999</v>
      </c>
      <c r="N142" s="79">
        <v>127.33</v>
      </c>
      <c r="O142" s="72">
        <v>227.94240193000005</v>
      </c>
      <c r="P142" s="73">
        <f t="shared" si="2"/>
        <v>8.6806988546862446E-5</v>
      </c>
      <c r="Q142" s="73">
        <f>O142/'סכום נכסי הקרן'!$C$41</f>
        <v>1.8914701478686999E-6</v>
      </c>
    </row>
    <row r="143" spans="1:17">
      <c r="A143" s="69" t="s">
        <v>4567</v>
      </c>
      <c r="B143" s="70" t="s">
        <v>4045</v>
      </c>
      <c r="C143" s="54" t="s">
        <v>4120</v>
      </c>
      <c r="D143" s="126" t="s">
        <v>4666</v>
      </c>
      <c r="E143" s="54" t="s">
        <v>479</v>
      </c>
      <c r="F143" s="78">
        <v>41281</v>
      </c>
      <c r="G143" s="54" t="s">
        <v>139</v>
      </c>
      <c r="H143" s="72">
        <v>4.2800000000023175</v>
      </c>
      <c r="I143" s="70" t="s">
        <v>675</v>
      </c>
      <c r="J143" s="70" t="s">
        <v>141</v>
      </c>
      <c r="K143" s="71">
        <v>5.3499999999999999E-2</v>
      </c>
      <c r="L143" s="71">
        <v>1.9400000000005378E-2</v>
      </c>
      <c r="M143" s="72">
        <v>730298.9523</v>
      </c>
      <c r="N143" s="79">
        <v>132.38</v>
      </c>
      <c r="O143" s="72">
        <v>966.769728192</v>
      </c>
      <c r="P143" s="73">
        <f t="shared" si="2"/>
        <v>3.6817357372757875E-4</v>
      </c>
      <c r="Q143" s="73">
        <f>O143/'סכום נכסי הקרן'!$C$41</f>
        <v>8.0222725796311641E-6</v>
      </c>
    </row>
    <row r="144" spans="1:17">
      <c r="A144" s="69" t="s">
        <v>4567</v>
      </c>
      <c r="B144" s="70" t="s">
        <v>4045</v>
      </c>
      <c r="C144" s="54" t="s">
        <v>4121</v>
      </c>
      <c r="D144" s="126" t="s">
        <v>4666</v>
      </c>
      <c r="E144" s="54" t="s">
        <v>479</v>
      </c>
      <c r="F144" s="78">
        <v>41767</v>
      </c>
      <c r="G144" s="54" t="s">
        <v>139</v>
      </c>
      <c r="H144" s="72">
        <v>4.2500000000336593</v>
      </c>
      <c r="I144" s="70" t="s">
        <v>675</v>
      </c>
      <c r="J144" s="70" t="s">
        <v>141</v>
      </c>
      <c r="K144" s="71">
        <v>5.3499999999999999E-2</v>
      </c>
      <c r="L144" s="71">
        <v>2.5100000000186879E-2</v>
      </c>
      <c r="M144" s="72">
        <v>145832.30872700003</v>
      </c>
      <c r="N144" s="79">
        <v>127.33</v>
      </c>
      <c r="O144" s="72">
        <v>185.68828180299997</v>
      </c>
      <c r="P144" s="73">
        <f t="shared" si="2"/>
        <v>7.0715410626890119E-5</v>
      </c>
      <c r="Q144" s="73">
        <f>O144/'סכום נכסי הקרן'!$C$41</f>
        <v>1.5408446996503275E-6</v>
      </c>
    </row>
    <row r="145" spans="1:17">
      <c r="A145" s="69" t="s">
        <v>4567</v>
      </c>
      <c r="B145" s="70" t="s">
        <v>4045</v>
      </c>
      <c r="C145" s="54" t="s">
        <v>4122</v>
      </c>
      <c r="D145" s="126" t="s">
        <v>4666</v>
      </c>
      <c r="E145" s="54" t="s">
        <v>479</v>
      </c>
      <c r="F145" s="78">
        <v>41281</v>
      </c>
      <c r="G145" s="54" t="s">
        <v>139</v>
      </c>
      <c r="H145" s="72">
        <v>4.2799999999958311</v>
      </c>
      <c r="I145" s="70" t="s">
        <v>675</v>
      </c>
      <c r="J145" s="70" t="s">
        <v>141</v>
      </c>
      <c r="K145" s="71">
        <v>5.3499999999999999E-2</v>
      </c>
      <c r="L145" s="71">
        <v>1.9399999999988635E-2</v>
      </c>
      <c r="M145" s="72">
        <v>877074.74697600002</v>
      </c>
      <c r="N145" s="79">
        <v>132.38</v>
      </c>
      <c r="O145" s="72">
        <v>1161.0715187779999</v>
      </c>
      <c r="P145" s="73">
        <f t="shared" si="2"/>
        <v>4.4216925494889648E-4</v>
      </c>
      <c r="Q145" s="73">
        <f>O145/'סכום נכסי הקרן'!$C$41</f>
        <v>9.6345923299675518E-6</v>
      </c>
    </row>
    <row r="146" spans="1:17">
      <c r="A146" s="69" t="s">
        <v>4569</v>
      </c>
      <c r="B146" s="70" t="s">
        <v>4045</v>
      </c>
      <c r="C146" s="54">
        <v>7127</v>
      </c>
      <c r="D146" s="126" t="s">
        <v>4666</v>
      </c>
      <c r="E146" s="54" t="s">
        <v>4078</v>
      </c>
      <c r="F146" s="78">
        <v>43631</v>
      </c>
      <c r="G146" s="54" t="s">
        <v>4031</v>
      </c>
      <c r="H146" s="72">
        <v>4.7199999999984499</v>
      </c>
      <c r="I146" s="70" t="s">
        <v>355</v>
      </c>
      <c r="J146" s="70" t="s">
        <v>141</v>
      </c>
      <c r="K146" s="71">
        <v>3.1E-2</v>
      </c>
      <c r="L146" s="71">
        <v>2.6699999999990637E-2</v>
      </c>
      <c r="M146" s="72">
        <v>4649457.2646930004</v>
      </c>
      <c r="N146" s="79">
        <v>113.73</v>
      </c>
      <c r="O146" s="72">
        <v>5287.8276042850002</v>
      </c>
      <c r="P146" s="73">
        <f t="shared" si="2"/>
        <v>2.0137560471259483E-3</v>
      </c>
      <c r="Q146" s="73">
        <f>O146/'סכום נכסי הקרן'!$C$41</f>
        <v>4.3878488494881416E-5</v>
      </c>
    </row>
    <row r="147" spans="1:17">
      <c r="A147" s="69" t="s">
        <v>4569</v>
      </c>
      <c r="B147" s="70" t="s">
        <v>4045</v>
      </c>
      <c r="C147" s="54">
        <v>7128</v>
      </c>
      <c r="D147" s="126" t="s">
        <v>4666</v>
      </c>
      <c r="E147" s="54" t="s">
        <v>4078</v>
      </c>
      <c r="F147" s="78">
        <v>43634</v>
      </c>
      <c r="G147" s="54" t="s">
        <v>4031</v>
      </c>
      <c r="H147" s="72">
        <v>4.7400000000056473</v>
      </c>
      <c r="I147" s="70" t="s">
        <v>355</v>
      </c>
      <c r="J147" s="70" t="s">
        <v>141</v>
      </c>
      <c r="K147" s="71">
        <v>2.4900000000000002E-2</v>
      </c>
      <c r="L147" s="71">
        <v>2.6800000000035525E-2</v>
      </c>
      <c r="M147" s="72">
        <v>1953197.987248</v>
      </c>
      <c r="N147" s="79">
        <v>112.44</v>
      </c>
      <c r="O147" s="72">
        <v>2196.1757000899997</v>
      </c>
      <c r="P147" s="73">
        <f t="shared" si="2"/>
        <v>8.3636654361111734E-4</v>
      </c>
      <c r="Q147" s="73">
        <f>O147/'סכום נכסי הקרן'!$C$41</f>
        <v>1.8223905429717064E-5</v>
      </c>
    </row>
    <row r="148" spans="1:17">
      <c r="A148" s="69" t="s">
        <v>4569</v>
      </c>
      <c r="B148" s="70" t="s">
        <v>4045</v>
      </c>
      <c r="C148" s="54">
        <v>7130</v>
      </c>
      <c r="D148" s="126" t="s">
        <v>4666</v>
      </c>
      <c r="E148" s="54" t="s">
        <v>4078</v>
      </c>
      <c r="F148" s="78">
        <v>43634</v>
      </c>
      <c r="G148" s="54" t="s">
        <v>4031</v>
      </c>
      <c r="H148" s="72">
        <v>4.9899999999971305</v>
      </c>
      <c r="I148" s="70" t="s">
        <v>355</v>
      </c>
      <c r="J148" s="70" t="s">
        <v>141</v>
      </c>
      <c r="K148" s="71">
        <v>3.6000000000000004E-2</v>
      </c>
      <c r="L148" s="71">
        <v>2.7099999999992415E-2</v>
      </c>
      <c r="M148" s="72">
        <v>1299612.757888</v>
      </c>
      <c r="N148" s="79">
        <v>116.58</v>
      </c>
      <c r="O148" s="72">
        <v>1515.0885636649998</v>
      </c>
      <c r="P148" s="73">
        <f t="shared" si="2"/>
        <v>5.769890747836338E-4</v>
      </c>
      <c r="Q148" s="73">
        <f>O148/'סכום נכסי הקרן'!$C$41</f>
        <v>1.2572232130947137E-5</v>
      </c>
    </row>
    <row r="149" spans="1:17">
      <c r="A149" s="69" t="s">
        <v>4570</v>
      </c>
      <c r="B149" s="70" t="s">
        <v>4045</v>
      </c>
      <c r="C149" s="54" t="s">
        <v>4124</v>
      </c>
      <c r="D149" s="126" t="s">
        <v>4666</v>
      </c>
      <c r="E149" s="54" t="s">
        <v>4078</v>
      </c>
      <c r="F149" s="78">
        <v>45273</v>
      </c>
      <c r="G149" s="54" t="s">
        <v>4031</v>
      </c>
      <c r="H149" s="72">
        <v>3.5299999999973988</v>
      </c>
      <c r="I149" s="70" t="s">
        <v>137</v>
      </c>
      <c r="J149" s="70" t="s">
        <v>141</v>
      </c>
      <c r="K149" s="71">
        <v>6.9500000000000006E-2</v>
      </c>
      <c r="L149" s="71">
        <v>7.079999999994889E-2</v>
      </c>
      <c r="M149" s="72">
        <v>2007609.5141699999</v>
      </c>
      <c r="N149" s="79">
        <v>100.21</v>
      </c>
      <c r="O149" s="72">
        <v>2011.825579991</v>
      </c>
      <c r="P149" s="73">
        <f t="shared" si="2"/>
        <v>7.6616074324861619E-4</v>
      </c>
      <c r="Q149" s="73">
        <f>O149/'סכום נכסי הקרן'!$C$41</f>
        <v>1.6694164819936399E-5</v>
      </c>
    </row>
    <row r="150" spans="1:17">
      <c r="A150" s="69" t="s">
        <v>4570</v>
      </c>
      <c r="B150" s="70" t="s">
        <v>4045</v>
      </c>
      <c r="C150" s="54" t="s">
        <v>4125</v>
      </c>
      <c r="D150" s="126" t="s">
        <v>4666</v>
      </c>
      <c r="E150" s="54" t="s">
        <v>4078</v>
      </c>
      <c r="F150" s="78">
        <v>45273</v>
      </c>
      <c r="G150" s="54" t="s">
        <v>4031</v>
      </c>
      <c r="H150" s="72">
        <v>4.7300000000022324</v>
      </c>
      <c r="I150" s="70" t="s">
        <v>137</v>
      </c>
      <c r="J150" s="70" t="s">
        <v>141</v>
      </c>
      <c r="K150" s="71">
        <v>6.9500000000000006E-2</v>
      </c>
      <c r="L150" s="71">
        <v>7.0500000000020588E-2</v>
      </c>
      <c r="M150" s="72">
        <v>1597487.2244410003</v>
      </c>
      <c r="N150" s="79">
        <v>100.41</v>
      </c>
      <c r="O150" s="72">
        <v>1604.0369899539999</v>
      </c>
      <c r="P150" s="73">
        <f t="shared" si="2"/>
        <v>6.1086318050838548E-4</v>
      </c>
      <c r="Q150" s="73">
        <f>O150/'סכום נכסי הקרן'!$C$41</f>
        <v>1.3310327770902752E-5</v>
      </c>
    </row>
    <row r="151" spans="1:17">
      <c r="A151" s="69" t="s">
        <v>4563</v>
      </c>
      <c r="B151" s="70" t="s">
        <v>4032</v>
      </c>
      <c r="C151" s="54">
        <v>2378</v>
      </c>
      <c r="D151" s="126" t="s">
        <v>4666</v>
      </c>
      <c r="E151" s="54" t="s">
        <v>479</v>
      </c>
      <c r="F151" s="78">
        <v>40489</v>
      </c>
      <c r="G151" s="54" t="s">
        <v>139</v>
      </c>
      <c r="H151" s="72">
        <v>1.6099999999976005</v>
      </c>
      <c r="I151" s="70" t="s">
        <v>355</v>
      </c>
      <c r="J151" s="70" t="s">
        <v>141</v>
      </c>
      <c r="K151" s="71">
        <v>5.7000000000000002E-2</v>
      </c>
      <c r="L151" s="71">
        <v>2.0199999999998865E-2</v>
      </c>
      <c r="M151" s="72">
        <v>1121923.6192429999</v>
      </c>
      <c r="N151" s="79">
        <v>125.54</v>
      </c>
      <c r="O151" s="72">
        <v>1408.4629165579997</v>
      </c>
      <c r="P151" s="73">
        <f t="shared" si="2"/>
        <v>5.3638297759044204E-4</v>
      </c>
      <c r="Q151" s="73">
        <f>O151/'סכום נכסי הקרן'!$C$41</f>
        <v>1.1687450594943107E-5</v>
      </c>
    </row>
    <row r="152" spans="1:17">
      <c r="A152" s="69" t="s">
        <v>4571</v>
      </c>
      <c r="B152" s="70" t="s">
        <v>4045</v>
      </c>
      <c r="C152" s="54" t="s">
        <v>4126</v>
      </c>
      <c r="D152" s="126" t="s">
        <v>4666</v>
      </c>
      <c r="E152" s="54" t="s">
        <v>548</v>
      </c>
      <c r="F152" s="78">
        <v>43801</v>
      </c>
      <c r="G152" s="54" t="s">
        <v>334</v>
      </c>
      <c r="H152" s="72">
        <v>4.5699999999999452</v>
      </c>
      <c r="I152" s="70" t="s">
        <v>338</v>
      </c>
      <c r="J152" s="70" t="s">
        <v>142</v>
      </c>
      <c r="K152" s="71">
        <v>2.3629999999999998E-2</v>
      </c>
      <c r="L152" s="71">
        <v>5.4200000000000567E-2</v>
      </c>
      <c r="M152" s="72">
        <v>6575189.3710230002</v>
      </c>
      <c r="N152" s="79">
        <v>87.31</v>
      </c>
      <c r="O152" s="72">
        <v>23029.785054496992</v>
      </c>
      <c r="P152" s="73">
        <f t="shared" si="2"/>
        <v>8.7704010773579193E-3</v>
      </c>
      <c r="Q152" s="73">
        <f>O152/'סכום נכסי הקרן'!$C$41</f>
        <v>1.9110157028085937E-4</v>
      </c>
    </row>
    <row r="153" spans="1:17">
      <c r="A153" s="69" t="s">
        <v>4572</v>
      </c>
      <c r="B153" s="70" t="s">
        <v>4045</v>
      </c>
      <c r="C153" s="54">
        <v>9365</v>
      </c>
      <c r="D153" s="126" t="s">
        <v>4666</v>
      </c>
      <c r="E153" s="54" t="s">
        <v>314</v>
      </c>
      <c r="F153" s="78">
        <v>44906</v>
      </c>
      <c r="G153" s="54" t="s">
        <v>4031</v>
      </c>
      <c r="H153" s="72">
        <v>1.7599999999699389</v>
      </c>
      <c r="I153" s="70" t="s">
        <v>355</v>
      </c>
      <c r="J153" s="70" t="s">
        <v>141</v>
      </c>
      <c r="K153" s="71">
        <v>7.6799999999999993E-2</v>
      </c>
      <c r="L153" s="71">
        <v>7.679999999928605E-2</v>
      </c>
      <c r="M153" s="72">
        <v>31731.976624999999</v>
      </c>
      <c r="N153" s="79">
        <v>100.64</v>
      </c>
      <c r="O153" s="72">
        <v>31.935060471</v>
      </c>
      <c r="P153" s="73">
        <f t="shared" si="2"/>
        <v>1.216178475385541E-5</v>
      </c>
      <c r="Q153" s="73">
        <f>O153/'סכום נכסי הקרן'!$C$41</f>
        <v>2.6499770573545186E-7</v>
      </c>
    </row>
    <row r="154" spans="1:17">
      <c r="A154" s="69" t="s">
        <v>4572</v>
      </c>
      <c r="B154" s="70" t="s">
        <v>4045</v>
      </c>
      <c r="C154" s="54">
        <v>9509</v>
      </c>
      <c r="D154" s="126" t="s">
        <v>4666</v>
      </c>
      <c r="E154" s="54" t="s">
        <v>314</v>
      </c>
      <c r="F154" s="78">
        <v>44991</v>
      </c>
      <c r="G154" s="54" t="s">
        <v>4031</v>
      </c>
      <c r="H154" s="72">
        <v>1.7699999999995915</v>
      </c>
      <c r="I154" s="70" t="s">
        <v>355</v>
      </c>
      <c r="J154" s="70" t="s">
        <v>141</v>
      </c>
      <c r="K154" s="71">
        <v>7.6799999999999993E-2</v>
      </c>
      <c r="L154" s="71">
        <v>7.3099999999994031E-2</v>
      </c>
      <c r="M154" s="72">
        <v>1569328.653932</v>
      </c>
      <c r="N154" s="79">
        <v>101.26</v>
      </c>
      <c r="O154" s="72">
        <v>1589.102378645</v>
      </c>
      <c r="P154" s="73">
        <f t="shared" si="2"/>
        <v>6.0517565321256315E-4</v>
      </c>
      <c r="Q154" s="73">
        <f>O154/'סכום נכסי הקרן'!$C$41</f>
        <v>1.3186400097851072E-5</v>
      </c>
    </row>
    <row r="155" spans="1:17">
      <c r="A155" s="69" t="s">
        <v>4572</v>
      </c>
      <c r="B155" s="70" t="s">
        <v>4045</v>
      </c>
      <c r="C155" s="54">
        <v>9316</v>
      </c>
      <c r="D155" s="126" t="s">
        <v>4666</v>
      </c>
      <c r="E155" s="54" t="s">
        <v>314</v>
      </c>
      <c r="F155" s="78">
        <v>44885</v>
      </c>
      <c r="G155" s="54" t="s">
        <v>4031</v>
      </c>
      <c r="H155" s="72">
        <v>1.760000000000248</v>
      </c>
      <c r="I155" s="70" t="s">
        <v>355</v>
      </c>
      <c r="J155" s="70" t="s">
        <v>141</v>
      </c>
      <c r="K155" s="71">
        <v>7.6799999999999993E-2</v>
      </c>
      <c r="L155" s="71">
        <v>8.0899999999997654E-2</v>
      </c>
      <c r="M155" s="72">
        <v>12277034.044075001</v>
      </c>
      <c r="N155" s="79">
        <v>99.97</v>
      </c>
      <c r="O155" s="72">
        <v>12273.352418420998</v>
      </c>
      <c r="P155" s="73">
        <f t="shared" si="2"/>
        <v>4.674043766304879E-3</v>
      </c>
      <c r="Q155" s="73">
        <f>O155/'סכום נכסי הקרן'!$C$41</f>
        <v>1.0184449894866222E-4</v>
      </c>
    </row>
    <row r="156" spans="1:17">
      <c r="A156" s="69" t="s">
        <v>4573</v>
      </c>
      <c r="B156" s="70" t="s">
        <v>4045</v>
      </c>
      <c r="C156" s="54" t="s">
        <v>4127</v>
      </c>
      <c r="D156" s="126" t="s">
        <v>4666</v>
      </c>
      <c r="E156" s="54" t="s">
        <v>565</v>
      </c>
      <c r="F156" s="78">
        <v>45015</v>
      </c>
      <c r="G156" s="54" t="s">
        <v>139</v>
      </c>
      <c r="H156" s="72">
        <v>4.9699999999988238</v>
      </c>
      <c r="I156" s="70" t="s">
        <v>338</v>
      </c>
      <c r="J156" s="70" t="s">
        <v>141</v>
      </c>
      <c r="K156" s="71">
        <v>4.4999999999999998E-2</v>
      </c>
      <c r="L156" s="71">
        <v>3.7099999999992722E-2</v>
      </c>
      <c r="M156" s="72">
        <v>4554142.1344249994</v>
      </c>
      <c r="N156" s="79">
        <v>106.49</v>
      </c>
      <c r="O156" s="72">
        <v>4849.7056956429997</v>
      </c>
      <c r="P156" s="73">
        <f t="shared" si="2"/>
        <v>1.8469066887635008E-3</v>
      </c>
      <c r="Q156" s="73">
        <f>O156/'סכום נכסי הקרן'!$C$41</f>
        <v>4.0242945022903395E-5</v>
      </c>
    </row>
    <row r="157" spans="1:17">
      <c r="A157" s="69" t="s">
        <v>4574</v>
      </c>
      <c r="B157" s="70" t="s">
        <v>4045</v>
      </c>
      <c r="C157" s="54" t="s">
        <v>4128</v>
      </c>
      <c r="D157" s="126" t="s">
        <v>4666</v>
      </c>
      <c r="E157" s="54" t="s">
        <v>565</v>
      </c>
      <c r="F157" s="78">
        <v>44074</v>
      </c>
      <c r="G157" s="54" t="s">
        <v>139</v>
      </c>
      <c r="H157" s="72">
        <v>8.5999999999998895</v>
      </c>
      <c r="I157" s="70" t="s">
        <v>675</v>
      </c>
      <c r="J157" s="70" t="s">
        <v>141</v>
      </c>
      <c r="K157" s="71">
        <v>2.35E-2</v>
      </c>
      <c r="L157" s="71">
        <v>4.090000000000437E-2</v>
      </c>
      <c r="M157" s="72">
        <v>5626754.2879650006</v>
      </c>
      <c r="N157" s="79">
        <v>96.18</v>
      </c>
      <c r="O157" s="72">
        <v>5411.8121978959998</v>
      </c>
      <c r="P157" s="73">
        <f t="shared" si="2"/>
        <v>2.0609729278223388E-3</v>
      </c>
      <c r="Q157" s="73">
        <f>O157/'סכום נכסי הקרן'!$C$41</f>
        <v>4.4907314880956157E-5</v>
      </c>
    </row>
    <row r="158" spans="1:17">
      <c r="A158" s="69" t="s">
        <v>4574</v>
      </c>
      <c r="B158" s="70" t="s">
        <v>4045</v>
      </c>
      <c r="C158" s="54" t="s">
        <v>4129</v>
      </c>
      <c r="D158" s="126" t="s">
        <v>4666</v>
      </c>
      <c r="E158" s="54" t="s">
        <v>565</v>
      </c>
      <c r="F158" s="78">
        <v>44189</v>
      </c>
      <c r="G158" s="54" t="s">
        <v>139</v>
      </c>
      <c r="H158" s="72">
        <v>8.4999999999977653</v>
      </c>
      <c r="I158" s="70" t="s">
        <v>675</v>
      </c>
      <c r="J158" s="70" t="s">
        <v>141</v>
      </c>
      <c r="K158" s="71">
        <v>2.4700000000000003E-2</v>
      </c>
      <c r="L158" s="71">
        <v>4.3299999999950989E-2</v>
      </c>
      <c r="M158" s="72">
        <v>703937.80886200001</v>
      </c>
      <c r="N158" s="79">
        <v>95.37</v>
      </c>
      <c r="O158" s="72">
        <v>671.34553691300005</v>
      </c>
      <c r="P158" s="73">
        <f t="shared" si="2"/>
        <v>2.5566758900650145E-4</v>
      </c>
      <c r="Q158" s="73">
        <f>O158/'סכום נכסי הקרן'!$C$41</f>
        <v>5.5708373309402182E-6</v>
      </c>
    </row>
    <row r="159" spans="1:17">
      <c r="A159" s="69" t="s">
        <v>4574</v>
      </c>
      <c r="B159" s="70" t="s">
        <v>4045</v>
      </c>
      <c r="C159" s="54" t="s">
        <v>4130</v>
      </c>
      <c r="D159" s="126" t="s">
        <v>4666</v>
      </c>
      <c r="E159" s="54" t="s">
        <v>565</v>
      </c>
      <c r="F159" s="78">
        <v>44322</v>
      </c>
      <c r="G159" s="54" t="s">
        <v>139</v>
      </c>
      <c r="H159" s="72">
        <v>8.410000000000867</v>
      </c>
      <c r="I159" s="70" t="s">
        <v>675</v>
      </c>
      <c r="J159" s="70" t="s">
        <v>141</v>
      </c>
      <c r="K159" s="71">
        <v>2.5600000000000001E-2</v>
      </c>
      <c r="L159" s="71">
        <v>4.5900000000007865E-2</v>
      </c>
      <c r="M159" s="72">
        <v>3240508.0749179996</v>
      </c>
      <c r="N159" s="79">
        <v>93.5</v>
      </c>
      <c r="O159" s="72">
        <v>3029.8749853179993</v>
      </c>
      <c r="P159" s="73">
        <f t="shared" si="2"/>
        <v>1.1538630852442053E-3</v>
      </c>
      <c r="Q159" s="73">
        <f>O159/'סכום נכסי הקרן'!$C$41</f>
        <v>2.5141957082048504E-5</v>
      </c>
    </row>
    <row r="160" spans="1:17">
      <c r="A160" s="69" t="s">
        <v>4574</v>
      </c>
      <c r="B160" s="70" t="s">
        <v>4045</v>
      </c>
      <c r="C160" s="54" t="s">
        <v>4131</v>
      </c>
      <c r="D160" s="126" t="s">
        <v>4666</v>
      </c>
      <c r="E160" s="54" t="s">
        <v>565</v>
      </c>
      <c r="F160" s="78">
        <v>44418</v>
      </c>
      <c r="G160" s="54" t="s">
        <v>139</v>
      </c>
      <c r="H160" s="72">
        <v>8.5300000000044136</v>
      </c>
      <c r="I160" s="70" t="s">
        <v>675</v>
      </c>
      <c r="J160" s="70" t="s">
        <v>141</v>
      </c>
      <c r="K160" s="71">
        <v>2.2700000000000001E-2</v>
      </c>
      <c r="L160" s="71">
        <v>4.4300000000021128E-2</v>
      </c>
      <c r="M160" s="72">
        <v>3229404.982636</v>
      </c>
      <c r="N160" s="79">
        <v>91.47</v>
      </c>
      <c r="O160" s="72">
        <v>2953.936700832</v>
      </c>
      <c r="P160" s="73">
        <f t="shared" si="2"/>
        <v>1.1249436137644371E-3</v>
      </c>
      <c r="Q160" s="73">
        <f>O160/'סכום נכסי הקרן'!$C$41</f>
        <v>2.4511819832596609E-5</v>
      </c>
    </row>
    <row r="161" spans="1:17">
      <c r="A161" s="69" t="s">
        <v>4574</v>
      </c>
      <c r="B161" s="70" t="s">
        <v>4045</v>
      </c>
      <c r="C161" s="54" t="s">
        <v>4132</v>
      </c>
      <c r="D161" s="126" t="s">
        <v>4666</v>
      </c>
      <c r="E161" s="54" t="s">
        <v>565</v>
      </c>
      <c r="F161" s="78">
        <v>44530</v>
      </c>
      <c r="G161" s="54" t="s">
        <v>139</v>
      </c>
      <c r="H161" s="72">
        <v>8.5699999999951242</v>
      </c>
      <c r="I161" s="70" t="s">
        <v>675</v>
      </c>
      <c r="J161" s="70" t="s">
        <v>141</v>
      </c>
      <c r="K161" s="71">
        <v>1.7899999999999999E-2</v>
      </c>
      <c r="L161" s="71">
        <v>4.70999999999695E-2</v>
      </c>
      <c r="M161" s="72">
        <v>2661066.8753839997</v>
      </c>
      <c r="N161" s="79">
        <v>84.42</v>
      </c>
      <c r="O161" s="72">
        <v>2246.4727216350002</v>
      </c>
      <c r="P161" s="73">
        <f t="shared" si="2"/>
        <v>8.5552108851469767E-4</v>
      </c>
      <c r="Q161" s="73">
        <f>O161/'סכום נכסי הקרן'!$C$41</f>
        <v>1.8641271018451594E-5</v>
      </c>
    </row>
    <row r="162" spans="1:17">
      <c r="A162" s="69" t="s">
        <v>4574</v>
      </c>
      <c r="B162" s="70" t="s">
        <v>4045</v>
      </c>
      <c r="C162" s="54" t="s">
        <v>4133</v>
      </c>
      <c r="D162" s="126" t="s">
        <v>4666</v>
      </c>
      <c r="E162" s="54" t="s">
        <v>565</v>
      </c>
      <c r="F162" s="78">
        <v>44612</v>
      </c>
      <c r="G162" s="54" t="s">
        <v>139</v>
      </c>
      <c r="H162" s="72">
        <v>8.410000000004267</v>
      </c>
      <c r="I162" s="70" t="s">
        <v>675</v>
      </c>
      <c r="J162" s="70" t="s">
        <v>141</v>
      </c>
      <c r="K162" s="71">
        <v>2.3599999999999999E-2</v>
      </c>
      <c r="L162" s="71">
        <v>4.7800000000033475E-2</v>
      </c>
      <c r="M162" s="72">
        <v>3120721.3049340006</v>
      </c>
      <c r="N162" s="79">
        <v>88.43</v>
      </c>
      <c r="O162" s="72">
        <v>2759.6539268420001</v>
      </c>
      <c r="P162" s="73">
        <f t="shared" si="2"/>
        <v>1.0509551746069794E-3</v>
      </c>
      <c r="Q162" s="73">
        <f>O162/'סכום נכסי הקרן'!$C$41</f>
        <v>2.2899657882315599E-5</v>
      </c>
    </row>
    <row r="163" spans="1:17">
      <c r="A163" s="69" t="s">
        <v>4574</v>
      </c>
      <c r="B163" s="70" t="s">
        <v>4045</v>
      </c>
      <c r="C163" s="54" t="s">
        <v>4134</v>
      </c>
      <c r="D163" s="126" t="s">
        <v>4666</v>
      </c>
      <c r="E163" s="54" t="s">
        <v>565</v>
      </c>
      <c r="F163" s="78">
        <v>44662</v>
      </c>
      <c r="G163" s="54" t="s">
        <v>139</v>
      </c>
      <c r="H163" s="72">
        <v>8.4499999999982727</v>
      </c>
      <c r="I163" s="70" t="s">
        <v>675</v>
      </c>
      <c r="J163" s="70" t="s">
        <v>141</v>
      </c>
      <c r="K163" s="71">
        <v>2.4E-2</v>
      </c>
      <c r="L163" s="71">
        <v>4.5699999999994655E-2</v>
      </c>
      <c r="M163" s="72">
        <v>3554257.07167</v>
      </c>
      <c r="N163" s="79">
        <v>89.67</v>
      </c>
      <c r="O163" s="72">
        <v>3187.1025033100004</v>
      </c>
      <c r="P163" s="73">
        <f t="shared" si="2"/>
        <v>1.2137398226920043E-3</v>
      </c>
      <c r="Q163" s="73">
        <f>O163/'סכום נכסי הקרן'!$C$41</f>
        <v>2.6446633852089238E-5</v>
      </c>
    </row>
    <row r="164" spans="1:17">
      <c r="A164" s="69" t="s">
        <v>4574</v>
      </c>
      <c r="B164" s="70" t="s">
        <v>4045</v>
      </c>
      <c r="C164" s="54" t="s">
        <v>4135</v>
      </c>
      <c r="D164" s="126" t="s">
        <v>4666</v>
      </c>
      <c r="E164" s="54" t="s">
        <v>565</v>
      </c>
      <c r="F164" s="78">
        <v>45197</v>
      </c>
      <c r="G164" s="54" t="s">
        <v>139</v>
      </c>
      <c r="H164" s="72">
        <v>8.1999999997897977</v>
      </c>
      <c r="I164" s="70" t="s">
        <v>675</v>
      </c>
      <c r="J164" s="70" t="s">
        <v>141</v>
      </c>
      <c r="K164" s="71">
        <v>4.1200000000000001E-2</v>
      </c>
      <c r="L164" s="71">
        <v>4.1399999998782272E-2</v>
      </c>
      <c r="M164" s="72">
        <v>54915.222809999992</v>
      </c>
      <c r="N164" s="79">
        <v>100.49</v>
      </c>
      <c r="O164" s="72">
        <v>55.184308247999994</v>
      </c>
      <c r="P164" s="73">
        <f t="shared" si="2"/>
        <v>2.1015763515213657E-5</v>
      </c>
      <c r="Q164" s="73">
        <f>O164/'סכום נכסי הקרן'!$C$41</f>
        <v>4.5792038163189517E-7</v>
      </c>
    </row>
    <row r="165" spans="1:17">
      <c r="A165" s="69" t="s">
        <v>4574</v>
      </c>
      <c r="B165" s="70" t="s">
        <v>4045</v>
      </c>
      <c r="C165" s="54" t="s">
        <v>4136</v>
      </c>
      <c r="D165" s="126" t="s">
        <v>4666</v>
      </c>
      <c r="E165" s="54" t="s">
        <v>565</v>
      </c>
      <c r="F165" s="78">
        <v>45197</v>
      </c>
      <c r="G165" s="54" t="s">
        <v>139</v>
      </c>
      <c r="H165" s="72">
        <v>8.1999999999992834</v>
      </c>
      <c r="I165" s="70" t="s">
        <v>675</v>
      </c>
      <c r="J165" s="70" t="s">
        <v>141</v>
      </c>
      <c r="K165" s="71">
        <v>4.1200000000000001E-2</v>
      </c>
      <c r="L165" s="71">
        <v>4.1399999999983075E-2</v>
      </c>
      <c r="M165" s="72">
        <v>1670338.0301280003</v>
      </c>
      <c r="N165" s="79">
        <v>100.49</v>
      </c>
      <c r="O165" s="72">
        <v>1678.5226940560001</v>
      </c>
      <c r="P165" s="73">
        <f t="shared" si="2"/>
        <v>6.3922946781667207E-4</v>
      </c>
      <c r="Q165" s="73">
        <f>O165/'סכום נכסי הקרן'!$C$41</f>
        <v>1.3928411482221983E-5</v>
      </c>
    </row>
    <row r="166" spans="1:17">
      <c r="A166" s="69" t="s">
        <v>4575</v>
      </c>
      <c r="B166" s="70" t="s">
        <v>4032</v>
      </c>
      <c r="C166" s="54">
        <v>7490</v>
      </c>
      <c r="D166" s="126" t="s">
        <v>4666</v>
      </c>
      <c r="E166" s="54" t="s">
        <v>314</v>
      </c>
      <c r="F166" s="78">
        <v>43899</v>
      </c>
      <c r="G166" s="54" t="s">
        <v>4031</v>
      </c>
      <c r="H166" s="72">
        <v>3.2799999999999434</v>
      </c>
      <c r="I166" s="70" t="s">
        <v>137</v>
      </c>
      <c r="J166" s="70" t="s">
        <v>141</v>
      </c>
      <c r="K166" s="71">
        <v>2.3889999999999998E-2</v>
      </c>
      <c r="L166" s="71">
        <v>4.739999999999972E-2</v>
      </c>
      <c r="M166" s="72">
        <v>3767696.1788369999</v>
      </c>
      <c r="N166" s="79">
        <v>92.77</v>
      </c>
      <c r="O166" s="72">
        <v>3495.291564364999</v>
      </c>
      <c r="P166" s="73">
        <f t="shared" si="2"/>
        <v>1.3311070350524551E-3</v>
      </c>
      <c r="Q166" s="73">
        <f>O166/'סכום נכסי הקרן'!$C$41</f>
        <v>2.9003992219595731E-5</v>
      </c>
    </row>
    <row r="167" spans="1:17">
      <c r="A167" s="69" t="s">
        <v>4575</v>
      </c>
      <c r="B167" s="70" t="s">
        <v>4032</v>
      </c>
      <c r="C167" s="54">
        <v>7491</v>
      </c>
      <c r="D167" s="126" t="s">
        <v>4666</v>
      </c>
      <c r="E167" s="54" t="s">
        <v>314</v>
      </c>
      <c r="F167" s="78">
        <v>43899</v>
      </c>
      <c r="G167" s="54" t="s">
        <v>4031</v>
      </c>
      <c r="H167" s="72">
        <v>3.3900000000011894</v>
      </c>
      <c r="I167" s="70" t="s">
        <v>137</v>
      </c>
      <c r="J167" s="70" t="s">
        <v>141</v>
      </c>
      <c r="K167" s="71">
        <v>1.2969999999999999E-2</v>
      </c>
      <c r="L167" s="71">
        <v>2.12000000000102E-2</v>
      </c>
      <c r="M167" s="72">
        <v>4351457.6603069995</v>
      </c>
      <c r="N167" s="79">
        <v>108.17</v>
      </c>
      <c r="O167" s="72">
        <v>4706.9718002600002</v>
      </c>
      <c r="P167" s="73">
        <f t="shared" si="2"/>
        <v>1.7925495374969888E-3</v>
      </c>
      <c r="Q167" s="73">
        <f>O167/'סכום נכסי הקרן'!$C$41</f>
        <v>3.9058536593756168E-5</v>
      </c>
    </row>
    <row r="168" spans="1:17">
      <c r="A168" s="69" t="s">
        <v>4576</v>
      </c>
      <c r="B168" s="70" t="s">
        <v>4045</v>
      </c>
      <c r="C168" s="54" t="s">
        <v>4137</v>
      </c>
      <c r="D168" s="126" t="s">
        <v>4666</v>
      </c>
      <c r="E168" s="54" t="s">
        <v>565</v>
      </c>
      <c r="F168" s="78">
        <v>43924</v>
      </c>
      <c r="G168" s="54" t="s">
        <v>139</v>
      </c>
      <c r="H168" s="72">
        <v>7.7999999999925542</v>
      </c>
      <c r="I168" s="70" t="s">
        <v>675</v>
      </c>
      <c r="J168" s="70" t="s">
        <v>141</v>
      </c>
      <c r="K168" s="71">
        <v>2.7900000000000001E-2</v>
      </c>
      <c r="L168" s="71">
        <v>3.1899999999973942E-2</v>
      </c>
      <c r="M168" s="72">
        <v>744497.70926200016</v>
      </c>
      <c r="N168" s="79">
        <v>108.25</v>
      </c>
      <c r="O168" s="72">
        <v>805.91872168999998</v>
      </c>
      <c r="P168" s="73">
        <f t="shared" si="2"/>
        <v>3.0691690817985685E-4</v>
      </c>
      <c r="Q168" s="73">
        <f>O168/'סכום נכסי הקרן'!$C$41</f>
        <v>6.6875280368119687E-6</v>
      </c>
    </row>
    <row r="169" spans="1:17">
      <c r="A169" s="69" t="s">
        <v>4576</v>
      </c>
      <c r="B169" s="70" t="s">
        <v>4045</v>
      </c>
      <c r="C169" s="54" t="s">
        <v>4138</v>
      </c>
      <c r="D169" s="126" t="s">
        <v>4666</v>
      </c>
      <c r="E169" s="54" t="s">
        <v>565</v>
      </c>
      <c r="F169" s="78">
        <v>44015</v>
      </c>
      <c r="G169" s="54" t="s">
        <v>139</v>
      </c>
      <c r="H169" s="72">
        <v>7.5799999999873213</v>
      </c>
      <c r="I169" s="70" t="s">
        <v>675</v>
      </c>
      <c r="J169" s="70" t="s">
        <v>141</v>
      </c>
      <c r="K169" s="71">
        <v>2.75E-2</v>
      </c>
      <c r="L169" s="71">
        <v>4.1699999999952511E-2</v>
      </c>
      <c r="M169" s="72">
        <v>613749.6682500001</v>
      </c>
      <c r="N169" s="79">
        <v>100.5</v>
      </c>
      <c r="O169" s="72">
        <v>616.818398129</v>
      </c>
      <c r="P169" s="73">
        <f t="shared" si="2"/>
        <v>2.3490209442612295E-4</v>
      </c>
      <c r="Q169" s="73">
        <f>O169/'סכום נכסי הקרן'!$C$41</f>
        <v>5.1183701533314538E-6</v>
      </c>
    </row>
    <row r="170" spans="1:17">
      <c r="A170" s="69" t="s">
        <v>4576</v>
      </c>
      <c r="B170" s="70" t="s">
        <v>4045</v>
      </c>
      <c r="C170" s="54" t="s">
        <v>4139</v>
      </c>
      <c r="D170" s="126" t="s">
        <v>4666</v>
      </c>
      <c r="E170" s="54" t="s">
        <v>565</v>
      </c>
      <c r="F170" s="78">
        <v>44108</v>
      </c>
      <c r="G170" s="54" t="s">
        <v>139</v>
      </c>
      <c r="H170" s="72">
        <v>7.4899999999954217</v>
      </c>
      <c r="I170" s="70" t="s">
        <v>675</v>
      </c>
      <c r="J170" s="70" t="s">
        <v>141</v>
      </c>
      <c r="K170" s="71">
        <v>2.75E-2</v>
      </c>
      <c r="L170" s="71">
        <v>4.5999999999962869E-2</v>
      </c>
      <c r="M170" s="72">
        <v>995504.87679399992</v>
      </c>
      <c r="N170" s="79">
        <v>97.38</v>
      </c>
      <c r="O170" s="72">
        <v>969.422632056</v>
      </c>
      <c r="P170" s="73">
        <f t="shared" si="2"/>
        <v>3.6918387542392083E-4</v>
      </c>
      <c r="Q170" s="73">
        <f>O170/'סכום נכסי הקרן'!$C$41</f>
        <v>8.0442864235734707E-6</v>
      </c>
    </row>
    <row r="171" spans="1:17">
      <c r="A171" s="69" t="s">
        <v>4576</v>
      </c>
      <c r="B171" s="70" t="s">
        <v>4045</v>
      </c>
      <c r="C171" s="54" t="s">
        <v>4140</v>
      </c>
      <c r="D171" s="126" t="s">
        <v>4666</v>
      </c>
      <c r="E171" s="54" t="s">
        <v>565</v>
      </c>
      <c r="F171" s="78">
        <v>44200</v>
      </c>
      <c r="G171" s="54" t="s">
        <v>139</v>
      </c>
      <c r="H171" s="72">
        <v>7.3599999999793955</v>
      </c>
      <c r="I171" s="70" t="s">
        <v>675</v>
      </c>
      <c r="J171" s="70" t="s">
        <v>141</v>
      </c>
      <c r="K171" s="71">
        <v>2.75E-2</v>
      </c>
      <c r="L171" s="71">
        <v>5.1599999999839462E-2</v>
      </c>
      <c r="M171" s="72">
        <v>516481.32602699997</v>
      </c>
      <c r="N171" s="79">
        <v>93.59</v>
      </c>
      <c r="O171" s="72">
        <v>483.37486626099997</v>
      </c>
      <c r="P171" s="73">
        <f t="shared" si="2"/>
        <v>1.8408297940216312E-4</v>
      </c>
      <c r="Q171" s="73">
        <f>O171/'סכום נכסי הקרן'!$C$41</f>
        <v>4.0110533276010675E-6</v>
      </c>
    </row>
    <row r="172" spans="1:17">
      <c r="A172" s="69" t="s">
        <v>4576</v>
      </c>
      <c r="B172" s="70" t="s">
        <v>4045</v>
      </c>
      <c r="C172" s="54" t="s">
        <v>4141</v>
      </c>
      <c r="D172" s="126" t="s">
        <v>4666</v>
      </c>
      <c r="E172" s="54" t="s">
        <v>565</v>
      </c>
      <c r="F172" s="78">
        <v>44290</v>
      </c>
      <c r="G172" s="54" t="s">
        <v>139</v>
      </c>
      <c r="H172" s="72">
        <v>7.2699999999892171</v>
      </c>
      <c r="I172" s="70" t="s">
        <v>675</v>
      </c>
      <c r="J172" s="70" t="s">
        <v>141</v>
      </c>
      <c r="K172" s="71">
        <v>2.75E-2</v>
      </c>
      <c r="L172" s="71">
        <v>5.5399999999939317E-2</v>
      </c>
      <c r="M172" s="72">
        <v>992030.35680800001</v>
      </c>
      <c r="N172" s="79">
        <v>91.05</v>
      </c>
      <c r="O172" s="72">
        <v>903.24363286200014</v>
      </c>
      <c r="P172" s="73">
        <f t="shared" si="2"/>
        <v>3.4398101901618428E-4</v>
      </c>
      <c r="Q172" s="73">
        <f>O172/'סכום נכסי הקרן'!$C$41</f>
        <v>7.4951318988715756E-6</v>
      </c>
    </row>
    <row r="173" spans="1:17">
      <c r="A173" s="69" t="s">
        <v>4576</v>
      </c>
      <c r="B173" s="70" t="s">
        <v>4045</v>
      </c>
      <c r="C173" s="54" t="s">
        <v>4142</v>
      </c>
      <c r="D173" s="126" t="s">
        <v>4666</v>
      </c>
      <c r="E173" s="54" t="s">
        <v>565</v>
      </c>
      <c r="F173" s="78">
        <v>44496</v>
      </c>
      <c r="G173" s="54" t="s">
        <v>139</v>
      </c>
      <c r="H173" s="72">
        <v>6.7099999999862803</v>
      </c>
      <c r="I173" s="70" t="s">
        <v>675</v>
      </c>
      <c r="J173" s="70" t="s">
        <v>141</v>
      </c>
      <c r="K173" s="71">
        <v>2.75E-2</v>
      </c>
      <c r="L173" s="71">
        <v>8.1599999999852596E-2</v>
      </c>
      <c r="M173" s="72">
        <v>1111286.2141510001</v>
      </c>
      <c r="N173" s="79">
        <v>74.97</v>
      </c>
      <c r="O173" s="72">
        <v>833.13128003300017</v>
      </c>
      <c r="P173" s="73">
        <f t="shared" si="2"/>
        <v>3.1728022900305792E-4</v>
      </c>
      <c r="Q173" s="73">
        <f>O173/'סכום נכסי הקרן'!$C$41</f>
        <v>6.913338335014963E-6</v>
      </c>
    </row>
    <row r="174" spans="1:17">
      <c r="A174" s="69" t="s">
        <v>4576</v>
      </c>
      <c r="B174" s="70" t="s">
        <v>4045</v>
      </c>
      <c r="C174" s="54" t="s">
        <v>4143</v>
      </c>
      <c r="D174" s="126" t="s">
        <v>4666</v>
      </c>
      <c r="E174" s="54" t="s">
        <v>565</v>
      </c>
      <c r="F174" s="78">
        <v>44615</v>
      </c>
      <c r="G174" s="54" t="s">
        <v>139</v>
      </c>
      <c r="H174" s="72">
        <v>6.9500000000010171</v>
      </c>
      <c r="I174" s="70" t="s">
        <v>675</v>
      </c>
      <c r="J174" s="70" t="s">
        <v>141</v>
      </c>
      <c r="K174" s="71">
        <v>2.75E-2</v>
      </c>
      <c r="L174" s="71">
        <v>7.0200000000001497E-2</v>
      </c>
      <c r="M174" s="72">
        <v>1349000.0491890002</v>
      </c>
      <c r="N174" s="79">
        <v>80.209999999999994</v>
      </c>
      <c r="O174" s="72">
        <v>1082.032947642</v>
      </c>
      <c r="P174" s="73">
        <f t="shared" si="2"/>
        <v>4.1206910560735304E-4</v>
      </c>
      <c r="Q174" s="73">
        <f>O174/'סכום נכסי הקרן'!$C$41</f>
        <v>8.9787288461746124E-6</v>
      </c>
    </row>
    <row r="175" spans="1:17">
      <c r="A175" s="69" t="s">
        <v>4576</v>
      </c>
      <c r="B175" s="70" t="s">
        <v>4045</v>
      </c>
      <c r="C175" s="54" t="s">
        <v>4144</v>
      </c>
      <c r="D175" s="126" t="s">
        <v>4666</v>
      </c>
      <c r="E175" s="54" t="s">
        <v>565</v>
      </c>
      <c r="F175" s="78">
        <v>44753</v>
      </c>
      <c r="G175" s="54" t="s">
        <v>139</v>
      </c>
      <c r="H175" s="72">
        <v>7.5699999999999426</v>
      </c>
      <c r="I175" s="70" t="s">
        <v>675</v>
      </c>
      <c r="J175" s="70" t="s">
        <v>141</v>
      </c>
      <c r="K175" s="71">
        <v>2.9100000000000001E-2</v>
      </c>
      <c r="L175" s="71">
        <v>4.0700000000002019E-2</v>
      </c>
      <c r="M175" s="72">
        <v>1991381.067092</v>
      </c>
      <c r="N175" s="79">
        <v>97.05</v>
      </c>
      <c r="O175" s="72">
        <v>1932.6352561229999</v>
      </c>
      <c r="P175" s="73">
        <f t="shared" si="2"/>
        <v>7.3600280212477527E-4</v>
      </c>
      <c r="Q175" s="73">
        <f>O175/'סכום נכסי הקרן'!$C$41</f>
        <v>1.6037042089245974E-5</v>
      </c>
    </row>
    <row r="176" spans="1:17">
      <c r="A176" s="69" t="s">
        <v>4576</v>
      </c>
      <c r="B176" s="70" t="s">
        <v>4045</v>
      </c>
      <c r="C176" s="54" t="s">
        <v>4145</v>
      </c>
      <c r="D176" s="126" t="s">
        <v>4666</v>
      </c>
      <c r="E176" s="54" t="s">
        <v>565</v>
      </c>
      <c r="F176" s="78">
        <v>44959</v>
      </c>
      <c r="G176" s="54" t="s">
        <v>139</v>
      </c>
      <c r="H176" s="72">
        <v>7.4499999999892408</v>
      </c>
      <c r="I176" s="70" t="s">
        <v>675</v>
      </c>
      <c r="J176" s="70" t="s">
        <v>141</v>
      </c>
      <c r="K176" s="71">
        <v>3.4599999999999999E-2</v>
      </c>
      <c r="L176" s="71">
        <v>4.2199999999924305E-2</v>
      </c>
      <c r="M176" s="72">
        <v>963571.46266900003</v>
      </c>
      <c r="N176" s="79">
        <v>97.91</v>
      </c>
      <c r="O176" s="72">
        <v>943.43276078700012</v>
      </c>
      <c r="P176" s="73">
        <f t="shared" si="2"/>
        <v>3.5928618882204264E-4</v>
      </c>
      <c r="Q176" s="73">
        <f>O176/'סכום נכסי הקרן'!$C$41</f>
        <v>7.8286220046850528E-6</v>
      </c>
    </row>
    <row r="177" spans="1:17">
      <c r="A177" s="69" t="s">
        <v>4576</v>
      </c>
      <c r="B177" s="70" t="s">
        <v>4045</v>
      </c>
      <c r="C177" s="54" t="s">
        <v>4146</v>
      </c>
      <c r="D177" s="126" t="s">
        <v>4666</v>
      </c>
      <c r="E177" s="54" t="s">
        <v>565</v>
      </c>
      <c r="F177" s="78">
        <v>45153</v>
      </c>
      <c r="G177" s="54" t="s">
        <v>139</v>
      </c>
      <c r="H177" s="72">
        <v>7.3300000000005925</v>
      </c>
      <c r="I177" s="70" t="s">
        <v>675</v>
      </c>
      <c r="J177" s="70" t="s">
        <v>141</v>
      </c>
      <c r="K177" s="71">
        <v>3.9705999999999998E-2</v>
      </c>
      <c r="L177" s="71">
        <v>4.3800000000018928E-2</v>
      </c>
      <c r="M177" s="72">
        <v>1094813.341183</v>
      </c>
      <c r="N177" s="79">
        <v>98.41</v>
      </c>
      <c r="O177" s="72">
        <v>1077.4057714920002</v>
      </c>
      <c r="P177" s="73">
        <f t="shared" si="2"/>
        <v>4.1030694453658966E-4</v>
      </c>
      <c r="Q177" s="73">
        <f>O177/'סכום נכסי הקרן'!$C$41</f>
        <v>8.9403324553208284E-6</v>
      </c>
    </row>
    <row r="178" spans="1:17">
      <c r="A178" s="69" t="s">
        <v>4576</v>
      </c>
      <c r="B178" s="70" t="s">
        <v>4045</v>
      </c>
      <c r="C178" s="54" t="s">
        <v>4147</v>
      </c>
      <c r="D178" s="126" t="s">
        <v>4666</v>
      </c>
      <c r="E178" s="54" t="s">
        <v>565</v>
      </c>
      <c r="F178" s="78">
        <v>43011</v>
      </c>
      <c r="G178" s="54" t="s">
        <v>139</v>
      </c>
      <c r="H178" s="72">
        <v>7.5699999999954253</v>
      </c>
      <c r="I178" s="70" t="s">
        <v>675</v>
      </c>
      <c r="J178" s="70" t="s">
        <v>141</v>
      </c>
      <c r="K178" s="71">
        <v>3.5499999999999997E-2</v>
      </c>
      <c r="L178" s="71">
        <v>3.6199999999972407E-2</v>
      </c>
      <c r="M178" s="72">
        <v>612805.46866100002</v>
      </c>
      <c r="N178" s="79">
        <v>112.34</v>
      </c>
      <c r="O178" s="72">
        <v>688.42566449499986</v>
      </c>
      <c r="P178" s="73">
        <f t="shared" si="2"/>
        <v>2.6217219028663066E-4</v>
      </c>
      <c r="Q178" s="73">
        <f>O178/'סכום נכסי הקרן'!$C$41</f>
        <v>5.7125685365851545E-6</v>
      </c>
    </row>
    <row r="179" spans="1:17">
      <c r="A179" s="69" t="s">
        <v>4576</v>
      </c>
      <c r="B179" s="70" t="s">
        <v>4045</v>
      </c>
      <c r="C179" s="54" t="s">
        <v>4148</v>
      </c>
      <c r="D179" s="126" t="s">
        <v>4666</v>
      </c>
      <c r="E179" s="54" t="s">
        <v>565</v>
      </c>
      <c r="F179" s="78">
        <v>43104</v>
      </c>
      <c r="G179" s="54" t="s">
        <v>139</v>
      </c>
      <c r="H179" s="72">
        <v>7.4099999999956374</v>
      </c>
      <c r="I179" s="70" t="s">
        <v>675</v>
      </c>
      <c r="J179" s="70" t="s">
        <v>141</v>
      </c>
      <c r="K179" s="71">
        <v>3.4700000000000002E-2</v>
      </c>
      <c r="L179" s="71">
        <v>4.3799999999996869E-2</v>
      </c>
      <c r="M179" s="72">
        <v>1088888.7960710002</v>
      </c>
      <c r="N179" s="79">
        <v>105.64</v>
      </c>
      <c r="O179" s="72">
        <v>1150.3021180220001</v>
      </c>
      <c r="P179" s="73">
        <f t="shared" si="2"/>
        <v>4.3806795900673236E-4</v>
      </c>
      <c r="Q179" s="73">
        <f>O179/'סכום נכסי הקרן'!$C$41</f>
        <v>9.5452276489431594E-6</v>
      </c>
    </row>
    <row r="180" spans="1:17">
      <c r="A180" s="69" t="s">
        <v>4576</v>
      </c>
      <c r="B180" s="70" t="s">
        <v>4045</v>
      </c>
      <c r="C180" s="54" t="s">
        <v>4149</v>
      </c>
      <c r="D180" s="126" t="s">
        <v>4666</v>
      </c>
      <c r="E180" s="54" t="s">
        <v>565</v>
      </c>
      <c r="F180" s="78">
        <v>43194</v>
      </c>
      <c r="G180" s="54" t="s">
        <v>139</v>
      </c>
      <c r="H180" s="72">
        <v>7.5800000000057128</v>
      </c>
      <c r="I180" s="70" t="s">
        <v>675</v>
      </c>
      <c r="J180" s="70" t="s">
        <v>141</v>
      </c>
      <c r="K180" s="71">
        <v>3.44E-2</v>
      </c>
      <c r="L180" s="71">
        <v>3.6900000000032414E-2</v>
      </c>
      <c r="M180" s="72">
        <v>702548.29560699989</v>
      </c>
      <c r="N180" s="79">
        <v>111.1</v>
      </c>
      <c r="O180" s="72">
        <v>780.53118716300014</v>
      </c>
      <c r="P180" s="73">
        <f t="shared" si="2"/>
        <v>2.9724860864340142E-4</v>
      </c>
      <c r="Q180" s="73">
        <f>O180/'סכום נכסי הקרן'!$C$41</f>
        <v>6.4768618190340552E-6</v>
      </c>
    </row>
    <row r="181" spans="1:17">
      <c r="A181" s="69" t="s">
        <v>4576</v>
      </c>
      <c r="B181" s="70" t="s">
        <v>4045</v>
      </c>
      <c r="C181" s="54" t="s">
        <v>4150</v>
      </c>
      <c r="D181" s="126" t="s">
        <v>4666</v>
      </c>
      <c r="E181" s="54" t="s">
        <v>565</v>
      </c>
      <c r="F181" s="78">
        <v>43285</v>
      </c>
      <c r="G181" s="54" t="s">
        <v>139</v>
      </c>
      <c r="H181" s="72">
        <v>7.5300000000002383</v>
      </c>
      <c r="I181" s="70" t="s">
        <v>675</v>
      </c>
      <c r="J181" s="70" t="s">
        <v>141</v>
      </c>
      <c r="K181" s="71">
        <v>3.6600000000000001E-2</v>
      </c>
      <c r="L181" s="71">
        <v>3.6999999999995217E-2</v>
      </c>
      <c r="M181" s="72">
        <v>937247.03465600009</v>
      </c>
      <c r="N181" s="79">
        <v>111.56</v>
      </c>
      <c r="O181" s="72">
        <v>1045.5928274750001</v>
      </c>
      <c r="P181" s="73">
        <f t="shared" si="2"/>
        <v>3.9819166522241551E-4</v>
      </c>
      <c r="Q181" s="73">
        <f>O181/'סכום נכסי הקרן'!$C$41</f>
        <v>8.6763480741153828E-6</v>
      </c>
    </row>
    <row r="182" spans="1:17">
      <c r="A182" s="69" t="s">
        <v>4576</v>
      </c>
      <c r="B182" s="70" t="s">
        <v>4045</v>
      </c>
      <c r="C182" s="54" t="s">
        <v>4151</v>
      </c>
      <c r="D182" s="126" t="s">
        <v>4666</v>
      </c>
      <c r="E182" s="54" t="s">
        <v>565</v>
      </c>
      <c r="F182" s="78">
        <v>43377</v>
      </c>
      <c r="G182" s="54" t="s">
        <v>139</v>
      </c>
      <c r="H182" s="72">
        <v>7.4999999999970797</v>
      </c>
      <c r="I182" s="70" t="s">
        <v>675</v>
      </c>
      <c r="J182" s="70" t="s">
        <v>141</v>
      </c>
      <c r="K182" s="71">
        <v>3.6200000000000003E-2</v>
      </c>
      <c r="L182" s="71">
        <v>3.8699999999988507E-2</v>
      </c>
      <c r="M182" s="72">
        <v>1873859.7094660001</v>
      </c>
      <c r="N182" s="79">
        <v>109.59</v>
      </c>
      <c r="O182" s="72">
        <v>2053.5629761279997</v>
      </c>
      <c r="P182" s="73">
        <f t="shared" si="2"/>
        <v>7.8205553788868068E-4</v>
      </c>
      <c r="Q182" s="73">
        <f>O182/'סכום נכסי הקרן'!$C$41</f>
        <v>1.7040502483199021E-5</v>
      </c>
    </row>
    <row r="183" spans="1:17">
      <c r="A183" s="69" t="s">
        <v>4576</v>
      </c>
      <c r="B183" s="70" t="s">
        <v>4045</v>
      </c>
      <c r="C183" s="54" t="s">
        <v>4152</v>
      </c>
      <c r="D183" s="126" t="s">
        <v>4666</v>
      </c>
      <c r="E183" s="54" t="s">
        <v>565</v>
      </c>
      <c r="F183" s="78">
        <v>43469</v>
      </c>
      <c r="G183" s="54" t="s">
        <v>139</v>
      </c>
      <c r="H183" s="72">
        <v>7.580000000010175</v>
      </c>
      <c r="I183" s="70" t="s">
        <v>675</v>
      </c>
      <c r="J183" s="70" t="s">
        <v>141</v>
      </c>
      <c r="K183" s="71">
        <v>3.8199999999999998E-2</v>
      </c>
      <c r="L183" s="71">
        <v>3.3800000000044059E-2</v>
      </c>
      <c r="M183" s="72">
        <v>1323706.413319</v>
      </c>
      <c r="N183" s="79">
        <v>115.23</v>
      </c>
      <c r="O183" s="72">
        <v>1525.3069197559998</v>
      </c>
      <c r="P183" s="73">
        <f t="shared" si="2"/>
        <v>5.808805171508666E-4</v>
      </c>
      <c r="Q183" s="73">
        <f>O183/'סכום נכסי הקרן'!$C$41</f>
        <v>1.2657024233437811E-5</v>
      </c>
    </row>
    <row r="184" spans="1:17">
      <c r="A184" s="69" t="s">
        <v>4576</v>
      </c>
      <c r="B184" s="70" t="s">
        <v>4045</v>
      </c>
      <c r="C184" s="54" t="s">
        <v>4153</v>
      </c>
      <c r="D184" s="126" t="s">
        <v>4666</v>
      </c>
      <c r="E184" s="54" t="s">
        <v>565</v>
      </c>
      <c r="F184" s="78">
        <v>43559</v>
      </c>
      <c r="G184" s="54" t="s">
        <v>139</v>
      </c>
      <c r="H184" s="72">
        <v>7.5899999999969046</v>
      </c>
      <c r="I184" s="70" t="s">
        <v>675</v>
      </c>
      <c r="J184" s="70" t="s">
        <v>141</v>
      </c>
      <c r="K184" s="71">
        <v>3.3700000000000001E-2</v>
      </c>
      <c r="L184" s="71">
        <v>3.6299999999979134E-2</v>
      </c>
      <c r="M184" s="72">
        <v>3143159.2118770005</v>
      </c>
      <c r="N184" s="79">
        <v>109.67</v>
      </c>
      <c r="O184" s="72">
        <v>3447.1025803130001</v>
      </c>
      <c r="P184" s="73">
        <f t="shared" si="2"/>
        <v>1.3127552911414147E-3</v>
      </c>
      <c r="Q184" s="73">
        <f>O184/'סכום נכסי הקרן'!$C$41</f>
        <v>2.8604119163864451E-5</v>
      </c>
    </row>
    <row r="185" spans="1:17">
      <c r="A185" s="69" t="s">
        <v>4576</v>
      </c>
      <c r="B185" s="70" t="s">
        <v>4045</v>
      </c>
      <c r="C185" s="54" t="s">
        <v>4154</v>
      </c>
      <c r="D185" s="126" t="s">
        <v>4666</v>
      </c>
      <c r="E185" s="54" t="s">
        <v>565</v>
      </c>
      <c r="F185" s="78">
        <v>43742</v>
      </c>
      <c r="G185" s="54" t="s">
        <v>139</v>
      </c>
      <c r="H185" s="72">
        <v>7.4699999999995077</v>
      </c>
      <c r="I185" s="70" t="s">
        <v>675</v>
      </c>
      <c r="J185" s="70" t="s">
        <v>141</v>
      </c>
      <c r="K185" s="71">
        <v>2.75E-2</v>
      </c>
      <c r="L185" s="71">
        <v>4.640000000000067E-2</v>
      </c>
      <c r="M185" s="72">
        <v>3659305.7860669997</v>
      </c>
      <c r="N185" s="79">
        <v>96.34</v>
      </c>
      <c r="O185" s="72">
        <v>3525.3753137590006</v>
      </c>
      <c r="P185" s="73">
        <f t="shared" si="2"/>
        <v>1.3425637875784451E-3</v>
      </c>
      <c r="Q185" s="73">
        <f>O185/'סכום נכסי הקרן'!$C$41</f>
        <v>2.9253627712741895E-5</v>
      </c>
    </row>
    <row r="186" spans="1:17">
      <c r="A186" s="69" t="s">
        <v>4576</v>
      </c>
      <c r="B186" s="70" t="s">
        <v>4045</v>
      </c>
      <c r="C186" s="54" t="s">
        <v>4155</v>
      </c>
      <c r="D186" s="126" t="s">
        <v>4666</v>
      </c>
      <c r="E186" s="54" t="s">
        <v>565</v>
      </c>
      <c r="F186" s="78">
        <v>42935</v>
      </c>
      <c r="G186" s="54" t="s">
        <v>139</v>
      </c>
      <c r="H186" s="72">
        <v>7.5400000000033502</v>
      </c>
      <c r="I186" s="70" t="s">
        <v>675</v>
      </c>
      <c r="J186" s="70" t="s">
        <v>141</v>
      </c>
      <c r="K186" s="71">
        <v>3.73E-2</v>
      </c>
      <c r="L186" s="71">
        <v>3.6000000000015235E-2</v>
      </c>
      <c r="M186" s="72">
        <v>2870398.9879359994</v>
      </c>
      <c r="N186" s="79">
        <v>114.27</v>
      </c>
      <c r="O186" s="72">
        <v>3280.0050875500006</v>
      </c>
      <c r="P186" s="73">
        <f t="shared" ref="P186:P249" si="3">IFERROR(O186/$O$8,0)</f>
        <v>1.2491197849009319E-3</v>
      </c>
      <c r="Q186" s="73">
        <f>O186/'סכום נכסי הקרן'!$C$41</f>
        <v>2.7217541165787638E-5</v>
      </c>
    </row>
    <row r="187" spans="1:17">
      <c r="A187" s="69" t="s">
        <v>4576</v>
      </c>
      <c r="B187" s="70" t="s">
        <v>4045</v>
      </c>
      <c r="C187" s="54" t="s">
        <v>4156</v>
      </c>
      <c r="D187" s="126" t="s">
        <v>4666</v>
      </c>
      <c r="E187" s="54" t="s">
        <v>565</v>
      </c>
      <c r="F187" s="78">
        <v>45284</v>
      </c>
      <c r="G187" s="54" t="s">
        <v>139</v>
      </c>
      <c r="H187" s="72">
        <v>7.1999999999879796</v>
      </c>
      <c r="I187" s="70" t="s">
        <v>675</v>
      </c>
      <c r="J187" s="70" t="s">
        <v>141</v>
      </c>
      <c r="K187" s="71">
        <v>4.4500000000000005E-2</v>
      </c>
      <c r="L187" s="71">
        <v>4.689999999990626E-2</v>
      </c>
      <c r="M187" s="72">
        <v>790337.68576899986</v>
      </c>
      <c r="N187" s="79">
        <v>98.94</v>
      </c>
      <c r="O187" s="72">
        <v>781.96013985699994</v>
      </c>
      <c r="P187" s="73">
        <f t="shared" si="3"/>
        <v>2.9779279471449561E-4</v>
      </c>
      <c r="Q187" s="73">
        <f>O187/'סכום נכסי הקרן'!$C$41</f>
        <v>6.4887192941704587E-6</v>
      </c>
    </row>
    <row r="188" spans="1:17">
      <c r="A188" s="69" t="s">
        <v>4557</v>
      </c>
      <c r="B188" s="70" t="s">
        <v>4045</v>
      </c>
      <c r="C188" s="54" t="s">
        <v>4157</v>
      </c>
      <c r="D188" s="126" t="s">
        <v>4666</v>
      </c>
      <c r="E188" s="54" t="s">
        <v>314</v>
      </c>
      <c r="F188" s="78">
        <v>40742</v>
      </c>
      <c r="G188" s="54" t="s">
        <v>4031</v>
      </c>
      <c r="H188" s="72">
        <v>4.9399999999996584</v>
      </c>
      <c r="I188" s="70" t="s">
        <v>355</v>
      </c>
      <c r="J188" s="70" t="s">
        <v>141</v>
      </c>
      <c r="K188" s="71">
        <v>0.06</v>
      </c>
      <c r="L188" s="71">
        <v>1.9099999999997203E-2</v>
      </c>
      <c r="M188" s="72">
        <v>10691896.866320001</v>
      </c>
      <c r="N188" s="79">
        <v>141.91999999999999</v>
      </c>
      <c r="O188" s="72">
        <v>15173.939781064002</v>
      </c>
      <c r="P188" s="73">
        <f t="shared" si="3"/>
        <v>5.7786704256547663E-3</v>
      </c>
      <c r="Q188" s="73">
        <f>O188/'סכום נכסי הקרן'!$C$41</f>
        <v>1.2591362501415522E-4</v>
      </c>
    </row>
    <row r="189" spans="1:17">
      <c r="A189" s="69" t="s">
        <v>4557</v>
      </c>
      <c r="B189" s="70" t="s">
        <v>4045</v>
      </c>
      <c r="C189" s="54" t="s">
        <v>4158</v>
      </c>
      <c r="D189" s="126" t="s">
        <v>4666</v>
      </c>
      <c r="E189" s="54" t="s">
        <v>314</v>
      </c>
      <c r="F189" s="78">
        <v>42201</v>
      </c>
      <c r="G189" s="54" t="s">
        <v>4031</v>
      </c>
      <c r="H189" s="72">
        <v>4.5700000000030823</v>
      </c>
      <c r="I189" s="70" t="s">
        <v>355</v>
      </c>
      <c r="J189" s="70" t="s">
        <v>141</v>
      </c>
      <c r="K189" s="71">
        <v>4.2030000000000005E-2</v>
      </c>
      <c r="L189" s="71">
        <v>3.0100000000033534E-2</v>
      </c>
      <c r="M189" s="72">
        <v>742075.42249999999</v>
      </c>
      <c r="N189" s="79">
        <v>118.95</v>
      </c>
      <c r="O189" s="72">
        <v>882.69864770399988</v>
      </c>
      <c r="P189" s="73">
        <f t="shared" si="3"/>
        <v>3.3615690083454964E-4</v>
      </c>
      <c r="Q189" s="73">
        <f>O189/'סכום נכסי הקרן'!$C$41</f>
        <v>7.3246492427894625E-6</v>
      </c>
    </row>
    <row r="190" spans="1:17">
      <c r="A190" s="69" t="s">
        <v>4577</v>
      </c>
      <c r="B190" s="70" t="s">
        <v>4045</v>
      </c>
      <c r="C190" s="54" t="s">
        <v>4159</v>
      </c>
      <c r="D190" s="126" t="s">
        <v>4666</v>
      </c>
      <c r="E190" s="54" t="s">
        <v>314</v>
      </c>
      <c r="F190" s="78">
        <v>42521</v>
      </c>
      <c r="G190" s="54" t="s">
        <v>4031</v>
      </c>
      <c r="H190" s="72">
        <v>1.2100000000037743</v>
      </c>
      <c r="I190" s="70" t="s">
        <v>137</v>
      </c>
      <c r="J190" s="70" t="s">
        <v>141</v>
      </c>
      <c r="K190" s="71">
        <v>2.3E-2</v>
      </c>
      <c r="L190" s="71">
        <v>3.2500000000048809E-2</v>
      </c>
      <c r="M190" s="72">
        <v>548418.0109949999</v>
      </c>
      <c r="N190" s="79">
        <v>112.08</v>
      </c>
      <c r="O190" s="72">
        <v>614.66692650799996</v>
      </c>
      <c r="P190" s="73">
        <f t="shared" si="3"/>
        <v>2.3408275247490317E-4</v>
      </c>
      <c r="Q190" s="73">
        <f>O190/'סכום נכסי הקרן'!$C$41</f>
        <v>5.1005172031534616E-6</v>
      </c>
    </row>
    <row r="191" spans="1:17">
      <c r="A191" s="69" t="s">
        <v>4578</v>
      </c>
      <c r="B191" s="70" t="s">
        <v>4045</v>
      </c>
      <c r="C191" s="54" t="s">
        <v>4160</v>
      </c>
      <c r="D191" s="126" t="s">
        <v>4666</v>
      </c>
      <c r="E191" s="54" t="s">
        <v>565</v>
      </c>
      <c r="F191" s="78">
        <v>44592</v>
      </c>
      <c r="G191" s="54" t="s">
        <v>139</v>
      </c>
      <c r="H191" s="72">
        <v>11.079999999992348</v>
      </c>
      <c r="I191" s="70" t="s">
        <v>675</v>
      </c>
      <c r="J191" s="70" t="s">
        <v>141</v>
      </c>
      <c r="K191" s="71">
        <v>2.7473999999999998E-2</v>
      </c>
      <c r="L191" s="71">
        <v>4.249999999998097E-2</v>
      </c>
      <c r="M191" s="72">
        <v>1226444.3792600001</v>
      </c>
      <c r="N191" s="79">
        <v>85.68</v>
      </c>
      <c r="O191" s="72">
        <v>1050.817545788</v>
      </c>
      <c r="P191" s="73">
        <f t="shared" si="3"/>
        <v>4.0018138744573592E-4</v>
      </c>
      <c r="Q191" s="73">
        <f>O191/'סכום נכסי הקרן'!$C$41</f>
        <v>8.7197028805769607E-6</v>
      </c>
    </row>
    <row r="192" spans="1:17">
      <c r="A192" s="69" t="s">
        <v>4578</v>
      </c>
      <c r="B192" s="70" t="s">
        <v>4045</v>
      </c>
      <c r="C192" s="54" t="s">
        <v>4161</v>
      </c>
      <c r="D192" s="126" t="s">
        <v>4666</v>
      </c>
      <c r="E192" s="54" t="s">
        <v>565</v>
      </c>
      <c r="F192" s="78">
        <v>44837</v>
      </c>
      <c r="G192" s="54" t="s">
        <v>139</v>
      </c>
      <c r="H192" s="72">
        <v>10.900000000001969</v>
      </c>
      <c r="I192" s="70" t="s">
        <v>675</v>
      </c>
      <c r="J192" s="70" t="s">
        <v>141</v>
      </c>
      <c r="K192" s="71">
        <v>3.9636999999999999E-2</v>
      </c>
      <c r="L192" s="71">
        <v>3.9000000000019679E-2</v>
      </c>
      <c r="M192" s="72">
        <v>1083637.09292</v>
      </c>
      <c r="N192" s="79">
        <v>98.47</v>
      </c>
      <c r="O192" s="72">
        <v>1067.057443161</v>
      </c>
      <c r="P192" s="73">
        <f t="shared" si="3"/>
        <v>4.0636600502159687E-4</v>
      </c>
      <c r="Q192" s="73">
        <f>O192/'סכום נכסי הקרן'!$C$41</f>
        <v>8.8544618408467299E-6</v>
      </c>
    </row>
    <row r="193" spans="1:17">
      <c r="A193" s="69" t="s">
        <v>4578</v>
      </c>
      <c r="B193" s="70" t="s">
        <v>4045</v>
      </c>
      <c r="C193" s="54" t="s">
        <v>4162</v>
      </c>
      <c r="D193" s="126" t="s">
        <v>4666</v>
      </c>
      <c r="E193" s="54" t="s">
        <v>565</v>
      </c>
      <c r="F193" s="78">
        <v>45076</v>
      </c>
      <c r="G193" s="54" t="s">
        <v>139</v>
      </c>
      <c r="H193" s="72">
        <v>10.729999999996972</v>
      </c>
      <c r="I193" s="70" t="s">
        <v>675</v>
      </c>
      <c r="J193" s="70" t="s">
        <v>141</v>
      </c>
      <c r="K193" s="71">
        <v>4.4936999999999998E-2</v>
      </c>
      <c r="L193" s="71">
        <v>4.1699999999998003E-2</v>
      </c>
      <c r="M193" s="72">
        <v>1321996.5653339999</v>
      </c>
      <c r="N193" s="79">
        <v>98.42</v>
      </c>
      <c r="O193" s="72">
        <v>1301.109023278</v>
      </c>
      <c r="P193" s="73">
        <f t="shared" si="3"/>
        <v>4.9549954341798004E-4</v>
      </c>
      <c r="Q193" s="73">
        <f>O193/'סכום נכסי הקרן'!$C$41</f>
        <v>1.0796626059107255E-5</v>
      </c>
    </row>
    <row r="194" spans="1:17">
      <c r="A194" s="69" t="s">
        <v>4578</v>
      </c>
      <c r="B194" s="70" t="s">
        <v>4045</v>
      </c>
      <c r="C194" s="54" t="s">
        <v>4163</v>
      </c>
      <c r="D194" s="126" t="s">
        <v>4666</v>
      </c>
      <c r="E194" s="54" t="s">
        <v>565</v>
      </c>
      <c r="F194" s="78">
        <v>45291</v>
      </c>
      <c r="G194" s="54" t="s">
        <v>139</v>
      </c>
      <c r="H194" s="72">
        <v>10.650000000013222</v>
      </c>
      <c r="I194" s="70" t="s">
        <v>675</v>
      </c>
      <c r="J194" s="70" t="s">
        <v>141</v>
      </c>
      <c r="K194" s="71">
        <v>4.7819E-2</v>
      </c>
      <c r="L194" s="71">
        <v>4.2399999999999383E-2</v>
      </c>
      <c r="M194" s="72">
        <v>652197.18327299994</v>
      </c>
      <c r="N194" s="79">
        <v>99.75</v>
      </c>
      <c r="O194" s="72">
        <v>650.57184929599998</v>
      </c>
      <c r="P194" s="73">
        <f t="shared" si="3"/>
        <v>2.4775637438484096E-4</v>
      </c>
      <c r="Q194" s="73">
        <f>O194/'סכום נכסי הקרן'!$C$41</f>
        <v>5.3984568977430113E-6</v>
      </c>
    </row>
    <row r="195" spans="1:17">
      <c r="A195" s="69" t="s">
        <v>4579</v>
      </c>
      <c r="B195" s="70" t="s">
        <v>4032</v>
      </c>
      <c r="C195" s="54" t="s">
        <v>4164</v>
      </c>
      <c r="D195" s="126" t="s">
        <v>4666</v>
      </c>
      <c r="E195" s="54" t="s">
        <v>565</v>
      </c>
      <c r="F195" s="78">
        <v>42432</v>
      </c>
      <c r="G195" s="54" t="s">
        <v>139</v>
      </c>
      <c r="H195" s="72">
        <v>4.3699999999993544</v>
      </c>
      <c r="I195" s="70" t="s">
        <v>675</v>
      </c>
      <c r="J195" s="70" t="s">
        <v>141</v>
      </c>
      <c r="K195" s="71">
        <v>2.5399999999999999E-2</v>
      </c>
      <c r="L195" s="71">
        <v>2.1200000000000673E-2</v>
      </c>
      <c r="M195" s="72">
        <v>3628049.628459001</v>
      </c>
      <c r="N195" s="79">
        <v>115.92</v>
      </c>
      <c r="O195" s="72">
        <v>4205.6351365559995</v>
      </c>
      <c r="P195" s="73">
        <f t="shared" si="3"/>
        <v>1.6016261917052741E-3</v>
      </c>
      <c r="Q195" s="73">
        <f>O195/'סכום נכסי הקרן'!$C$41</f>
        <v>3.4898435948157927E-5</v>
      </c>
    </row>
    <row r="196" spans="1:17">
      <c r="A196" s="69" t="s">
        <v>4580</v>
      </c>
      <c r="B196" s="70" t="s">
        <v>4045</v>
      </c>
      <c r="C196" s="54" t="s">
        <v>4165</v>
      </c>
      <c r="D196" s="126" t="s">
        <v>4666</v>
      </c>
      <c r="E196" s="54" t="s">
        <v>565</v>
      </c>
      <c r="F196" s="78">
        <v>42242</v>
      </c>
      <c r="G196" s="54" t="s">
        <v>139</v>
      </c>
      <c r="H196" s="72">
        <v>2.9199999999995812</v>
      </c>
      <c r="I196" s="70" t="s">
        <v>561</v>
      </c>
      <c r="J196" s="70" t="s">
        <v>141</v>
      </c>
      <c r="K196" s="71">
        <v>2.3599999999999999E-2</v>
      </c>
      <c r="L196" s="71">
        <v>2.7799999999994336E-2</v>
      </c>
      <c r="M196" s="72">
        <v>5813029.1324779997</v>
      </c>
      <c r="N196" s="79">
        <v>110.13</v>
      </c>
      <c r="O196" s="72">
        <v>6401.8898090790008</v>
      </c>
      <c r="P196" s="73">
        <f t="shared" si="3"/>
        <v>2.4380228102784392E-3</v>
      </c>
      <c r="Q196" s="73">
        <f>O196/'סכום נכסי הקרן'!$C$41</f>
        <v>5.3122996692543355E-5</v>
      </c>
    </row>
    <row r="197" spans="1:17">
      <c r="A197" s="69" t="s">
        <v>4581</v>
      </c>
      <c r="B197" s="70" t="s">
        <v>4032</v>
      </c>
      <c r="C197" s="54">
        <v>7134</v>
      </c>
      <c r="D197" s="126" t="s">
        <v>4666</v>
      </c>
      <c r="E197" s="54" t="s">
        <v>565</v>
      </c>
      <c r="F197" s="78">
        <v>43705</v>
      </c>
      <c r="G197" s="54" t="s">
        <v>139</v>
      </c>
      <c r="H197" s="72">
        <v>5.1799999999830098</v>
      </c>
      <c r="I197" s="70" t="s">
        <v>675</v>
      </c>
      <c r="J197" s="70" t="s">
        <v>141</v>
      </c>
      <c r="K197" s="71">
        <v>0.04</v>
      </c>
      <c r="L197" s="71">
        <v>3.4699999999920336E-2</v>
      </c>
      <c r="M197" s="72">
        <v>365760.45778899995</v>
      </c>
      <c r="N197" s="79">
        <v>113.93</v>
      </c>
      <c r="O197" s="72">
        <v>416.710878256</v>
      </c>
      <c r="P197" s="73">
        <f t="shared" si="3"/>
        <v>1.5869542537868953E-4</v>
      </c>
      <c r="Q197" s="73">
        <f>O197/'סכום נכסי הקרן'!$C$41</f>
        <v>3.4578743570291197E-6</v>
      </c>
    </row>
    <row r="198" spans="1:17">
      <c r="A198" s="69" t="s">
        <v>4581</v>
      </c>
      <c r="B198" s="70" t="s">
        <v>4032</v>
      </c>
      <c r="C198" s="54" t="s">
        <v>4166</v>
      </c>
      <c r="D198" s="126" t="s">
        <v>4666</v>
      </c>
      <c r="E198" s="54" t="s">
        <v>565</v>
      </c>
      <c r="F198" s="78">
        <v>43256</v>
      </c>
      <c r="G198" s="54" t="s">
        <v>139</v>
      </c>
      <c r="H198" s="72">
        <v>5.1899999999984781</v>
      </c>
      <c r="I198" s="70" t="s">
        <v>675</v>
      </c>
      <c r="J198" s="70" t="s">
        <v>141</v>
      </c>
      <c r="K198" s="71">
        <v>0.04</v>
      </c>
      <c r="L198" s="71">
        <v>3.4099999999990145E-2</v>
      </c>
      <c r="M198" s="72">
        <v>6009413.1194770001</v>
      </c>
      <c r="N198" s="79">
        <v>115.56</v>
      </c>
      <c r="O198" s="72">
        <v>6944.4772802240004</v>
      </c>
      <c r="P198" s="73">
        <f t="shared" si="3"/>
        <v>2.6446556438124969E-3</v>
      </c>
      <c r="Q198" s="73">
        <f>O198/'סכום נכסי הקרן'!$C$41</f>
        <v>5.7625397279659675E-5</v>
      </c>
    </row>
    <row r="199" spans="1:17">
      <c r="A199" s="69" t="s">
        <v>4582</v>
      </c>
      <c r="B199" s="70" t="s">
        <v>4045</v>
      </c>
      <c r="C199" s="54" t="s">
        <v>4167</v>
      </c>
      <c r="D199" s="126" t="s">
        <v>4666</v>
      </c>
      <c r="E199" s="54" t="s">
        <v>565</v>
      </c>
      <c r="F199" s="78">
        <v>44294</v>
      </c>
      <c r="G199" s="54" t="s">
        <v>139</v>
      </c>
      <c r="H199" s="72">
        <v>7.4899999999933549</v>
      </c>
      <c r="I199" s="70" t="s">
        <v>675</v>
      </c>
      <c r="J199" s="70" t="s">
        <v>141</v>
      </c>
      <c r="K199" s="71">
        <v>0.03</v>
      </c>
      <c r="L199" s="71">
        <v>4.2799999999964033E-2</v>
      </c>
      <c r="M199" s="72">
        <v>3492926.299048</v>
      </c>
      <c r="N199" s="79">
        <v>102.2</v>
      </c>
      <c r="O199" s="72">
        <v>3569.7708188279998</v>
      </c>
      <c r="P199" s="73">
        <f t="shared" si="3"/>
        <v>1.3594708661536735E-3</v>
      </c>
      <c r="Q199" s="73">
        <f>O199/'סכום נכסי הקרן'!$C$41</f>
        <v>2.962202241169463E-5</v>
      </c>
    </row>
    <row r="200" spans="1:17">
      <c r="A200" s="69" t="s">
        <v>4582</v>
      </c>
      <c r="B200" s="70" t="s">
        <v>4045</v>
      </c>
      <c r="C200" s="54" t="s">
        <v>4168</v>
      </c>
      <c r="D200" s="126" t="s">
        <v>4666</v>
      </c>
      <c r="E200" s="54" t="s">
        <v>565</v>
      </c>
      <c r="F200" s="78">
        <v>42326</v>
      </c>
      <c r="G200" s="54" t="s">
        <v>139</v>
      </c>
      <c r="H200" s="72">
        <v>6.1900000000091264</v>
      </c>
      <c r="I200" s="70" t="s">
        <v>675</v>
      </c>
      <c r="J200" s="70" t="s">
        <v>141</v>
      </c>
      <c r="K200" s="71">
        <v>8.0500000000000002E-2</v>
      </c>
      <c r="L200" s="71">
        <v>7.3700000000165494E-2</v>
      </c>
      <c r="M200" s="72">
        <v>602698.44997599989</v>
      </c>
      <c r="N200" s="79">
        <v>107.27</v>
      </c>
      <c r="O200" s="72">
        <v>646.51702759</v>
      </c>
      <c r="P200" s="73">
        <f t="shared" si="3"/>
        <v>2.4621218226256788E-4</v>
      </c>
      <c r="Q200" s="73">
        <f>O200/'סכום נכסי הקרן'!$C$41</f>
        <v>5.3648099143520744E-6</v>
      </c>
    </row>
    <row r="201" spans="1:17">
      <c r="A201" s="69" t="s">
        <v>4582</v>
      </c>
      <c r="B201" s="70" t="s">
        <v>4045</v>
      </c>
      <c r="C201" s="54" t="s">
        <v>4169</v>
      </c>
      <c r="D201" s="126" t="s">
        <v>4666</v>
      </c>
      <c r="E201" s="54" t="s">
        <v>565</v>
      </c>
      <c r="F201" s="78">
        <v>42606</v>
      </c>
      <c r="G201" s="54" t="s">
        <v>139</v>
      </c>
      <c r="H201" s="72">
        <v>6.1900000000037831</v>
      </c>
      <c r="I201" s="70" t="s">
        <v>675</v>
      </c>
      <c r="J201" s="70" t="s">
        <v>141</v>
      </c>
      <c r="K201" s="71">
        <v>8.0500000000000002E-2</v>
      </c>
      <c r="L201" s="71">
        <v>7.3700000000046589E-2</v>
      </c>
      <c r="M201" s="72">
        <v>2535117.0879990002</v>
      </c>
      <c r="N201" s="79">
        <v>107.27</v>
      </c>
      <c r="O201" s="72">
        <v>2719.4300513089997</v>
      </c>
      <c r="P201" s="73">
        <f t="shared" si="3"/>
        <v>1.0356367719177952E-3</v>
      </c>
      <c r="Q201" s="73">
        <f>O201/'סכום נכסי הקרן'!$C$41</f>
        <v>2.2565879440226441E-5</v>
      </c>
    </row>
    <row r="202" spans="1:17">
      <c r="A202" s="69" t="s">
        <v>4582</v>
      </c>
      <c r="B202" s="70" t="s">
        <v>4045</v>
      </c>
      <c r="C202" s="54" t="s">
        <v>4170</v>
      </c>
      <c r="D202" s="126" t="s">
        <v>4666</v>
      </c>
      <c r="E202" s="54" t="s">
        <v>565</v>
      </c>
      <c r="F202" s="78">
        <v>42648</v>
      </c>
      <c r="G202" s="54" t="s">
        <v>139</v>
      </c>
      <c r="H202" s="72">
        <v>6.1900000000011692</v>
      </c>
      <c r="I202" s="70" t="s">
        <v>675</v>
      </c>
      <c r="J202" s="70" t="s">
        <v>141</v>
      </c>
      <c r="K202" s="71">
        <v>8.0500000000000002E-2</v>
      </c>
      <c r="L202" s="71">
        <v>7.3700000000020693E-2</v>
      </c>
      <c r="M202" s="72">
        <v>2325477.4035939998</v>
      </c>
      <c r="N202" s="79">
        <v>107.27</v>
      </c>
      <c r="O202" s="72">
        <v>2494.548714732</v>
      </c>
      <c r="P202" s="73">
        <f t="shared" si="3"/>
        <v>9.4999552464060985E-4</v>
      </c>
      <c r="Q202" s="73">
        <f>O202/'סכום נכסי הקרן'!$C$41</f>
        <v>2.0699810067671382E-5</v>
      </c>
    </row>
    <row r="203" spans="1:17">
      <c r="A203" s="69" t="s">
        <v>4582</v>
      </c>
      <c r="B203" s="70" t="s">
        <v>4045</v>
      </c>
      <c r="C203" s="54" t="s">
        <v>4171</v>
      </c>
      <c r="D203" s="126" t="s">
        <v>4666</v>
      </c>
      <c r="E203" s="54" t="s">
        <v>565</v>
      </c>
      <c r="F203" s="78">
        <v>42718</v>
      </c>
      <c r="G203" s="54" t="s">
        <v>139</v>
      </c>
      <c r="H203" s="72">
        <v>6.1899999999989515</v>
      </c>
      <c r="I203" s="70" t="s">
        <v>675</v>
      </c>
      <c r="J203" s="70" t="s">
        <v>141</v>
      </c>
      <c r="K203" s="71">
        <v>8.0500000000000002E-2</v>
      </c>
      <c r="L203" s="71">
        <v>7.3699999999993757E-2</v>
      </c>
      <c r="M203" s="72">
        <v>1624752.5796820002</v>
      </c>
      <c r="N203" s="79">
        <v>107.27</v>
      </c>
      <c r="O203" s="72">
        <v>1742.8784471569998</v>
      </c>
      <c r="P203" s="73">
        <f t="shared" si="3"/>
        <v>6.6373797994544561E-4</v>
      </c>
      <c r="Q203" s="73">
        <f>O203/'סכום נכסי הקרן'!$C$41</f>
        <v>1.4462436678076203E-5</v>
      </c>
    </row>
    <row r="204" spans="1:17">
      <c r="A204" s="69" t="s">
        <v>4582</v>
      </c>
      <c r="B204" s="70" t="s">
        <v>4045</v>
      </c>
      <c r="C204" s="54" t="s">
        <v>4172</v>
      </c>
      <c r="D204" s="126" t="s">
        <v>4666</v>
      </c>
      <c r="E204" s="54" t="s">
        <v>565</v>
      </c>
      <c r="F204" s="78">
        <v>42900</v>
      </c>
      <c r="G204" s="54" t="s">
        <v>139</v>
      </c>
      <c r="H204" s="72">
        <v>6.1899999999980571</v>
      </c>
      <c r="I204" s="70" t="s">
        <v>675</v>
      </c>
      <c r="J204" s="70" t="s">
        <v>141</v>
      </c>
      <c r="K204" s="71">
        <v>8.0500000000000002E-2</v>
      </c>
      <c r="L204" s="71">
        <v>7.3699999999974702E-2</v>
      </c>
      <c r="M204" s="72">
        <v>1924581.1543350003</v>
      </c>
      <c r="N204" s="79">
        <v>107.27</v>
      </c>
      <c r="O204" s="72">
        <v>2064.505758879</v>
      </c>
      <c r="P204" s="73">
        <f t="shared" si="3"/>
        <v>7.8622286265534955E-4</v>
      </c>
      <c r="Q204" s="73">
        <f>O204/'סכום נכסי הקרן'!$C$41</f>
        <v>1.7131305891134002E-5</v>
      </c>
    </row>
    <row r="205" spans="1:17">
      <c r="A205" s="69" t="s">
        <v>4582</v>
      </c>
      <c r="B205" s="70" t="s">
        <v>4045</v>
      </c>
      <c r="C205" s="54" t="s">
        <v>4173</v>
      </c>
      <c r="D205" s="126" t="s">
        <v>4666</v>
      </c>
      <c r="E205" s="54" t="s">
        <v>565</v>
      </c>
      <c r="F205" s="78">
        <v>43075</v>
      </c>
      <c r="G205" s="54" t="s">
        <v>139</v>
      </c>
      <c r="H205" s="72">
        <v>6.1899999999957318</v>
      </c>
      <c r="I205" s="70" t="s">
        <v>675</v>
      </c>
      <c r="J205" s="70" t="s">
        <v>141</v>
      </c>
      <c r="K205" s="71">
        <v>8.0500000000000002E-2</v>
      </c>
      <c r="L205" s="71">
        <v>7.3699999999939036E-2</v>
      </c>
      <c r="M205" s="72">
        <v>1194213.5086660003</v>
      </c>
      <c r="N205" s="79">
        <v>107.27</v>
      </c>
      <c r="O205" s="72">
        <v>1281.0374770129997</v>
      </c>
      <c r="P205" s="73">
        <f t="shared" si="3"/>
        <v>4.8785572431284157E-4</v>
      </c>
      <c r="Q205" s="73">
        <f>O205/'סכום נכסי הקרן'!$C$41</f>
        <v>1.0630072007468051E-5</v>
      </c>
    </row>
    <row r="206" spans="1:17">
      <c r="A206" s="69" t="s">
        <v>4582</v>
      </c>
      <c r="B206" s="70" t="s">
        <v>4045</v>
      </c>
      <c r="C206" s="54" t="s">
        <v>4174</v>
      </c>
      <c r="D206" s="126" t="s">
        <v>4666</v>
      </c>
      <c r="E206" s="54" t="s">
        <v>565</v>
      </c>
      <c r="F206" s="78">
        <v>43292</v>
      </c>
      <c r="G206" s="54" t="s">
        <v>139</v>
      </c>
      <c r="H206" s="72">
        <v>6.1900000000012225</v>
      </c>
      <c r="I206" s="70" t="s">
        <v>675</v>
      </c>
      <c r="J206" s="70" t="s">
        <v>141</v>
      </c>
      <c r="K206" s="71">
        <v>8.0500000000000002E-2</v>
      </c>
      <c r="L206" s="71">
        <v>7.3700000000003471E-2</v>
      </c>
      <c r="M206" s="72">
        <v>3256348.7624810012</v>
      </c>
      <c r="N206" s="79">
        <v>107.27</v>
      </c>
      <c r="O206" s="72">
        <v>3493.0980769669995</v>
      </c>
      <c r="P206" s="73">
        <f t="shared" si="3"/>
        <v>1.3302716922911977E-3</v>
      </c>
      <c r="Q206" s="73">
        <f>O206/'סכום נכסי הקרן'!$C$41</f>
        <v>2.8985790621745076E-5</v>
      </c>
    </row>
    <row r="207" spans="1:17">
      <c r="A207" s="69" t="s">
        <v>4583</v>
      </c>
      <c r="B207" s="70" t="s">
        <v>4045</v>
      </c>
      <c r="C207" s="54" t="s">
        <v>4175</v>
      </c>
      <c r="D207" s="126" t="s">
        <v>4666</v>
      </c>
      <c r="E207" s="54" t="s">
        <v>548</v>
      </c>
      <c r="F207" s="78">
        <v>44376</v>
      </c>
      <c r="G207" s="54" t="s">
        <v>334</v>
      </c>
      <c r="H207" s="72">
        <v>4.2400000000001645</v>
      </c>
      <c r="I207" s="70" t="s">
        <v>137</v>
      </c>
      <c r="J207" s="70" t="s">
        <v>141</v>
      </c>
      <c r="K207" s="71">
        <v>7.400000000000001E-2</v>
      </c>
      <c r="L207" s="71">
        <v>7.2800000000002349E-2</v>
      </c>
      <c r="M207" s="72">
        <v>42614924.653419003</v>
      </c>
      <c r="N207" s="79">
        <v>99.42</v>
      </c>
      <c r="O207" s="72">
        <v>42367.759782775007</v>
      </c>
      <c r="P207" s="73">
        <f t="shared" si="3"/>
        <v>1.6134855152351198E-2</v>
      </c>
      <c r="Q207" s="73">
        <f>O207/'סכום נכסי הקרן'!$C$41</f>
        <v>3.5156843212436084E-4</v>
      </c>
    </row>
    <row r="208" spans="1:17">
      <c r="A208" s="69" t="s">
        <v>4583</v>
      </c>
      <c r="B208" s="70" t="s">
        <v>4045</v>
      </c>
      <c r="C208" s="54" t="s">
        <v>4176</v>
      </c>
      <c r="D208" s="126" t="s">
        <v>4666</v>
      </c>
      <c r="E208" s="54" t="s">
        <v>548</v>
      </c>
      <c r="F208" s="78">
        <v>44431</v>
      </c>
      <c r="G208" s="54" t="s">
        <v>334</v>
      </c>
      <c r="H208" s="72">
        <v>4.239999999999525</v>
      </c>
      <c r="I208" s="70" t="s">
        <v>137</v>
      </c>
      <c r="J208" s="70" t="s">
        <v>141</v>
      </c>
      <c r="K208" s="71">
        <v>7.400000000000001E-2</v>
      </c>
      <c r="L208" s="71">
        <v>7.269999999999345E-2</v>
      </c>
      <c r="M208" s="72">
        <v>7355685.8939779997</v>
      </c>
      <c r="N208" s="79">
        <v>99.46</v>
      </c>
      <c r="O208" s="72">
        <v>7315.9654821770009</v>
      </c>
      <c r="P208" s="73">
        <f t="shared" si="3"/>
        <v>2.7861289801430133E-3</v>
      </c>
      <c r="Q208" s="73">
        <f>O208/'סכום נכסי הקרן'!$C$41</f>
        <v>6.0708013055970139E-5</v>
      </c>
    </row>
    <row r="209" spans="1:17">
      <c r="A209" s="69" t="s">
        <v>4583</v>
      </c>
      <c r="B209" s="70" t="s">
        <v>4045</v>
      </c>
      <c r="C209" s="54" t="s">
        <v>4177</v>
      </c>
      <c r="D209" s="126" t="s">
        <v>4666</v>
      </c>
      <c r="E209" s="54" t="s">
        <v>548</v>
      </c>
      <c r="F209" s="78">
        <v>44859</v>
      </c>
      <c r="G209" s="54" t="s">
        <v>334</v>
      </c>
      <c r="H209" s="72">
        <v>4.2499999999998677</v>
      </c>
      <c r="I209" s="70" t="s">
        <v>137</v>
      </c>
      <c r="J209" s="70" t="s">
        <v>141</v>
      </c>
      <c r="K209" s="71">
        <v>7.400000000000001E-2</v>
      </c>
      <c r="L209" s="71">
        <v>6.7099999999998342E-2</v>
      </c>
      <c r="M209" s="72">
        <v>22389875.854403004</v>
      </c>
      <c r="N209" s="79">
        <v>101.74</v>
      </c>
      <c r="O209" s="72">
        <v>22779.460584331999</v>
      </c>
      <c r="P209" s="73">
        <f t="shared" si="3"/>
        <v>8.6750703568310508E-3</v>
      </c>
      <c r="Q209" s="73">
        <f>O209/'סכום נכסי הקרן'!$C$41</f>
        <v>1.8902437332851904E-4</v>
      </c>
    </row>
    <row r="210" spans="1:17">
      <c r="A210" s="69" t="s">
        <v>4584</v>
      </c>
      <c r="B210" s="70" t="s">
        <v>4045</v>
      </c>
      <c r="C210" s="54" t="s">
        <v>4178</v>
      </c>
      <c r="D210" s="126" t="s">
        <v>4666</v>
      </c>
      <c r="E210" s="54" t="s">
        <v>548</v>
      </c>
      <c r="F210" s="78">
        <v>42516</v>
      </c>
      <c r="G210" s="54" t="s">
        <v>334</v>
      </c>
      <c r="H210" s="72">
        <v>3.3799999999996269</v>
      </c>
      <c r="I210" s="70" t="s">
        <v>338</v>
      </c>
      <c r="J210" s="70" t="s">
        <v>141</v>
      </c>
      <c r="K210" s="71">
        <v>2.3269999999999999E-2</v>
      </c>
      <c r="L210" s="71">
        <v>3.0799999999997704E-2</v>
      </c>
      <c r="M210" s="72">
        <v>4416371.6646569995</v>
      </c>
      <c r="N210" s="79">
        <v>110.49</v>
      </c>
      <c r="O210" s="72">
        <v>4879.6492715889999</v>
      </c>
      <c r="P210" s="73">
        <f t="shared" si="3"/>
        <v>1.8583100592298469E-3</v>
      </c>
      <c r="Q210" s="73">
        <f>O210/'סכום נכסי הקרן'!$C$41</f>
        <v>4.0491417354258808E-5</v>
      </c>
    </row>
    <row r="211" spans="1:17">
      <c r="A211" s="69" t="s">
        <v>4585</v>
      </c>
      <c r="B211" s="70" t="s">
        <v>4032</v>
      </c>
      <c r="C211" s="54" t="s">
        <v>4179</v>
      </c>
      <c r="D211" s="126" t="s">
        <v>4666</v>
      </c>
      <c r="E211" s="54" t="s">
        <v>314</v>
      </c>
      <c r="F211" s="78">
        <v>42978</v>
      </c>
      <c r="G211" s="54" t="s">
        <v>4031</v>
      </c>
      <c r="H211" s="72">
        <v>0.56000000000006056</v>
      </c>
      <c r="I211" s="70" t="s">
        <v>137</v>
      </c>
      <c r="J211" s="70" t="s">
        <v>141</v>
      </c>
      <c r="K211" s="71">
        <v>2.76E-2</v>
      </c>
      <c r="L211" s="71">
        <v>5.6900000000058265E-2</v>
      </c>
      <c r="M211" s="72">
        <v>1325019.3842539999</v>
      </c>
      <c r="N211" s="79">
        <v>99.35</v>
      </c>
      <c r="O211" s="72">
        <v>1316.406766157</v>
      </c>
      <c r="P211" s="73">
        <f t="shared" si="3"/>
        <v>5.0132536160558527E-4</v>
      </c>
      <c r="Q211" s="73">
        <f>O211/'סכום נכסי הקרן'!$C$41</f>
        <v>1.0923567004453113E-5</v>
      </c>
    </row>
    <row r="212" spans="1:17">
      <c r="A212" s="69" t="s">
        <v>4586</v>
      </c>
      <c r="B212" s="70" t="s">
        <v>4045</v>
      </c>
      <c r="C212" s="54" t="s">
        <v>4180</v>
      </c>
      <c r="D212" s="126" t="s">
        <v>4666</v>
      </c>
      <c r="E212" s="54" t="s">
        <v>565</v>
      </c>
      <c r="F212" s="78">
        <v>42794</v>
      </c>
      <c r="G212" s="54" t="s">
        <v>139</v>
      </c>
      <c r="H212" s="72">
        <v>5.1600000000005739</v>
      </c>
      <c r="I212" s="70" t="s">
        <v>675</v>
      </c>
      <c r="J212" s="70" t="s">
        <v>141</v>
      </c>
      <c r="K212" s="71">
        <v>2.8999999999999998E-2</v>
      </c>
      <c r="L212" s="71">
        <v>2.4200000000001616E-2</v>
      </c>
      <c r="M212" s="72">
        <v>9573903.1086679995</v>
      </c>
      <c r="N212" s="79">
        <v>116.59</v>
      </c>
      <c r="O212" s="72">
        <v>11162.21325841</v>
      </c>
      <c r="P212" s="73">
        <f t="shared" si="3"/>
        <v>4.2508901822399638E-3</v>
      </c>
      <c r="Q212" s="73">
        <f>O212/'סכום נכסי הקרן'!$C$41</f>
        <v>9.2624246229143533E-5</v>
      </c>
    </row>
    <row r="213" spans="1:17">
      <c r="A213" s="69" t="s">
        <v>4587</v>
      </c>
      <c r="B213" s="70" t="s">
        <v>4045</v>
      </c>
      <c r="C213" s="54" t="s">
        <v>4181</v>
      </c>
      <c r="D213" s="126" t="s">
        <v>4666</v>
      </c>
      <c r="E213" s="54" t="s">
        <v>565</v>
      </c>
      <c r="F213" s="78">
        <v>44728</v>
      </c>
      <c r="G213" s="54" t="s">
        <v>139</v>
      </c>
      <c r="H213" s="72">
        <v>9.3799999999947783</v>
      </c>
      <c r="I213" s="70" t="s">
        <v>675</v>
      </c>
      <c r="J213" s="70" t="s">
        <v>141</v>
      </c>
      <c r="K213" s="71">
        <v>2.6314999999999998E-2</v>
      </c>
      <c r="L213" s="71">
        <v>3.1700000000004572E-2</v>
      </c>
      <c r="M213" s="72">
        <v>1274688.2003249999</v>
      </c>
      <c r="N213" s="79">
        <v>101.28</v>
      </c>
      <c r="O213" s="72">
        <v>1291.0042213729998</v>
      </c>
      <c r="P213" s="73">
        <f t="shared" si="3"/>
        <v>4.9165134573379041E-4</v>
      </c>
      <c r="Q213" s="73">
        <f>O213/'סכום נכסי הקרן'!$C$41</f>
        <v>1.071277623129284E-5</v>
      </c>
    </row>
    <row r="214" spans="1:17">
      <c r="A214" s="69" t="s">
        <v>4587</v>
      </c>
      <c r="B214" s="70" t="s">
        <v>4045</v>
      </c>
      <c r="C214" s="54" t="s">
        <v>4182</v>
      </c>
      <c r="D214" s="126" t="s">
        <v>4666</v>
      </c>
      <c r="E214" s="54" t="s">
        <v>565</v>
      </c>
      <c r="F214" s="78">
        <v>44923</v>
      </c>
      <c r="G214" s="54" t="s">
        <v>139</v>
      </c>
      <c r="H214" s="72">
        <v>9.090000000048553</v>
      </c>
      <c r="I214" s="70" t="s">
        <v>675</v>
      </c>
      <c r="J214" s="70" t="s">
        <v>141</v>
      </c>
      <c r="K214" s="71">
        <v>3.0750000000000003E-2</v>
      </c>
      <c r="L214" s="71">
        <v>3.68000000001793E-2</v>
      </c>
      <c r="M214" s="72">
        <v>414839.53679899999</v>
      </c>
      <c r="N214" s="79">
        <v>98.95</v>
      </c>
      <c r="O214" s="72">
        <v>410.48372842299995</v>
      </c>
      <c r="P214" s="73">
        <f t="shared" si="3"/>
        <v>1.5632394855096516E-4</v>
      </c>
      <c r="Q214" s="73">
        <f>O214/'סכום נכסי הקרן'!$C$41</f>
        <v>3.4062013557985624E-6</v>
      </c>
    </row>
    <row r="215" spans="1:17">
      <c r="A215" s="69" t="s">
        <v>4577</v>
      </c>
      <c r="B215" s="70" t="s">
        <v>4045</v>
      </c>
      <c r="C215" s="54" t="s">
        <v>4183</v>
      </c>
      <c r="D215" s="126" t="s">
        <v>4666</v>
      </c>
      <c r="E215" s="54" t="s">
        <v>314</v>
      </c>
      <c r="F215" s="78">
        <v>42474</v>
      </c>
      <c r="G215" s="54" t="s">
        <v>4031</v>
      </c>
      <c r="H215" s="72">
        <v>0.19000000000105574</v>
      </c>
      <c r="I215" s="70" t="s">
        <v>137</v>
      </c>
      <c r="J215" s="70" t="s">
        <v>141</v>
      </c>
      <c r="K215" s="71">
        <v>6.8499999999999991E-2</v>
      </c>
      <c r="L215" s="71">
        <v>6.3100000000076109E-2</v>
      </c>
      <c r="M215" s="72">
        <v>631877.19203700009</v>
      </c>
      <c r="N215" s="79">
        <v>100.43</v>
      </c>
      <c r="O215" s="72">
        <v>634.59396470700005</v>
      </c>
      <c r="P215" s="73">
        <f t="shared" si="3"/>
        <v>2.4167153877384156E-4</v>
      </c>
      <c r="Q215" s="73">
        <f>O215/'סכום נכסי הקרן'!$C$41</f>
        <v>5.2658721242638516E-6</v>
      </c>
    </row>
    <row r="216" spans="1:17">
      <c r="A216" s="69" t="s">
        <v>4577</v>
      </c>
      <c r="B216" s="70" t="s">
        <v>4045</v>
      </c>
      <c r="C216" s="54" t="s">
        <v>4184</v>
      </c>
      <c r="D216" s="126" t="s">
        <v>4666</v>
      </c>
      <c r="E216" s="54" t="s">
        <v>314</v>
      </c>
      <c r="F216" s="78">
        <v>42562</v>
      </c>
      <c r="G216" s="54" t="s">
        <v>4031</v>
      </c>
      <c r="H216" s="72">
        <v>1.2099999999988322</v>
      </c>
      <c r="I216" s="70" t="s">
        <v>137</v>
      </c>
      <c r="J216" s="70" t="s">
        <v>141</v>
      </c>
      <c r="K216" s="71">
        <v>3.3700000000000001E-2</v>
      </c>
      <c r="L216" s="71">
        <v>6.0299999999998313E-2</v>
      </c>
      <c r="M216" s="72">
        <v>493539.38915499998</v>
      </c>
      <c r="N216" s="79">
        <v>97.17</v>
      </c>
      <c r="O216" s="72">
        <v>479.57221923599997</v>
      </c>
      <c r="P216" s="73">
        <f t="shared" si="3"/>
        <v>1.8263482261364115E-4</v>
      </c>
      <c r="Q216" s="73">
        <f>O216/'סכום נכסי הקרן'!$C$41</f>
        <v>3.9794988942452323E-6</v>
      </c>
    </row>
    <row r="217" spans="1:17">
      <c r="A217" s="69" t="s">
        <v>4577</v>
      </c>
      <c r="B217" s="70" t="s">
        <v>4045</v>
      </c>
      <c r="C217" s="54" t="s">
        <v>4185</v>
      </c>
      <c r="D217" s="126" t="s">
        <v>4666</v>
      </c>
      <c r="E217" s="54" t="s">
        <v>314</v>
      </c>
      <c r="F217" s="78">
        <v>42717</v>
      </c>
      <c r="G217" s="54" t="s">
        <v>4031</v>
      </c>
      <c r="H217" s="72">
        <v>1.4300000000410173</v>
      </c>
      <c r="I217" s="70" t="s">
        <v>137</v>
      </c>
      <c r="J217" s="70" t="s">
        <v>141</v>
      </c>
      <c r="K217" s="71">
        <v>3.85E-2</v>
      </c>
      <c r="L217" s="71">
        <v>5.9500000001218904E-2</v>
      </c>
      <c r="M217" s="72">
        <v>106119.24839299999</v>
      </c>
      <c r="N217" s="79">
        <v>97.41</v>
      </c>
      <c r="O217" s="72">
        <v>103.37075423200001</v>
      </c>
      <c r="P217" s="73">
        <f t="shared" si="3"/>
        <v>3.936654085734085E-5</v>
      </c>
      <c r="Q217" s="73">
        <f>O217/'סכום נכסי הקרן'!$C$41</f>
        <v>8.5777237642930565E-7</v>
      </c>
    </row>
    <row r="218" spans="1:17">
      <c r="A218" s="69" t="s">
        <v>4577</v>
      </c>
      <c r="B218" s="70" t="s">
        <v>4045</v>
      </c>
      <c r="C218" s="54" t="s">
        <v>4186</v>
      </c>
      <c r="D218" s="126" t="s">
        <v>4666</v>
      </c>
      <c r="E218" s="54" t="s">
        <v>314</v>
      </c>
      <c r="F218" s="78">
        <v>42710</v>
      </c>
      <c r="G218" s="54" t="s">
        <v>4031</v>
      </c>
      <c r="H218" s="72">
        <v>1.430000000009612</v>
      </c>
      <c r="I218" s="70" t="s">
        <v>137</v>
      </c>
      <c r="J218" s="70" t="s">
        <v>141</v>
      </c>
      <c r="K218" s="71">
        <v>3.8399999999999997E-2</v>
      </c>
      <c r="L218" s="71">
        <v>5.9600000000415571E-2</v>
      </c>
      <c r="M218" s="72">
        <v>317267.19055399991</v>
      </c>
      <c r="N218" s="79">
        <v>97.39</v>
      </c>
      <c r="O218" s="72">
        <v>308.98651402099995</v>
      </c>
      <c r="P218" s="73">
        <f t="shared" si="3"/>
        <v>1.176709052666421E-4</v>
      </c>
      <c r="Q218" s="73">
        <f>O218/'סכום נכסי הקרן'!$C$41</f>
        <v>2.5639756465504523E-6</v>
      </c>
    </row>
    <row r="219" spans="1:17">
      <c r="A219" s="69" t="s">
        <v>4577</v>
      </c>
      <c r="B219" s="70" t="s">
        <v>4045</v>
      </c>
      <c r="C219" s="54" t="s">
        <v>4187</v>
      </c>
      <c r="D219" s="126" t="s">
        <v>4666</v>
      </c>
      <c r="E219" s="54" t="s">
        <v>314</v>
      </c>
      <c r="F219" s="78">
        <v>42474</v>
      </c>
      <c r="G219" s="54" t="s">
        <v>4031</v>
      </c>
      <c r="H219" s="72">
        <v>0.1899999999985198</v>
      </c>
      <c r="I219" s="70" t="s">
        <v>137</v>
      </c>
      <c r="J219" s="70" t="s">
        <v>141</v>
      </c>
      <c r="K219" s="71">
        <v>3.1800000000000002E-2</v>
      </c>
      <c r="L219" s="71">
        <v>6.5799999999985953E-2</v>
      </c>
      <c r="M219" s="72">
        <v>644777.13564799982</v>
      </c>
      <c r="N219" s="79">
        <v>99.54</v>
      </c>
      <c r="O219" s="72">
        <v>641.8111575050001</v>
      </c>
      <c r="P219" s="73">
        <f t="shared" si="3"/>
        <v>2.4442005228976423E-4</v>
      </c>
      <c r="Q219" s="73">
        <f>O219/'סכום נכסי הקרן'!$C$41</f>
        <v>5.325760519811347E-6</v>
      </c>
    </row>
    <row r="220" spans="1:17">
      <c r="A220" s="69" t="s">
        <v>4588</v>
      </c>
      <c r="B220" s="70" t="s">
        <v>4032</v>
      </c>
      <c r="C220" s="54">
        <v>7355</v>
      </c>
      <c r="D220" s="126" t="s">
        <v>4666</v>
      </c>
      <c r="E220" s="54" t="s">
        <v>314</v>
      </c>
      <c r="F220" s="78">
        <v>43842</v>
      </c>
      <c r="G220" s="54" t="s">
        <v>4031</v>
      </c>
      <c r="H220" s="72">
        <v>3.0000000001422174E-2</v>
      </c>
      <c r="I220" s="70" t="s">
        <v>137</v>
      </c>
      <c r="J220" s="70" t="s">
        <v>141</v>
      </c>
      <c r="K220" s="71">
        <v>2.0838000000000002E-2</v>
      </c>
      <c r="L220" s="71">
        <v>6.0899999999737914E-2</v>
      </c>
      <c r="M220" s="72">
        <v>392468.35</v>
      </c>
      <c r="N220" s="79">
        <v>100.33</v>
      </c>
      <c r="O220" s="72">
        <v>393.76350434799997</v>
      </c>
      <c r="P220" s="73">
        <f t="shared" si="3"/>
        <v>1.4995640882386679E-4</v>
      </c>
      <c r="Q220" s="73">
        <f>O220/'סכום נכסי הקרן'!$C$41</f>
        <v>3.2674566359230118E-6</v>
      </c>
    </row>
    <row r="221" spans="1:17">
      <c r="A221" s="69" t="s">
        <v>4589</v>
      </c>
      <c r="B221" s="70" t="s">
        <v>4045</v>
      </c>
      <c r="C221" s="54" t="s">
        <v>4188</v>
      </c>
      <c r="D221" s="126" t="s">
        <v>4666</v>
      </c>
      <c r="E221" s="54" t="s">
        <v>565</v>
      </c>
      <c r="F221" s="78">
        <v>45015</v>
      </c>
      <c r="G221" s="54" t="s">
        <v>139</v>
      </c>
      <c r="H221" s="72">
        <v>5.1100000000000412</v>
      </c>
      <c r="I221" s="70" t="s">
        <v>338</v>
      </c>
      <c r="J221" s="70" t="s">
        <v>141</v>
      </c>
      <c r="K221" s="71">
        <v>4.5499999999999999E-2</v>
      </c>
      <c r="L221" s="71">
        <v>3.7700000000000983E-2</v>
      </c>
      <c r="M221" s="72">
        <v>9639236.7530919984</v>
      </c>
      <c r="N221" s="79">
        <v>106.58</v>
      </c>
      <c r="O221" s="72">
        <v>10273.498027187001</v>
      </c>
      <c r="P221" s="73">
        <f t="shared" si="3"/>
        <v>3.9124419942547879E-3</v>
      </c>
      <c r="Q221" s="73">
        <f>O221/'סכום נכסי הקרן'!$C$41</f>
        <v>8.5249671268181458E-5</v>
      </c>
    </row>
    <row r="222" spans="1:17">
      <c r="A222" s="69" t="s">
        <v>4587</v>
      </c>
      <c r="B222" s="70" t="s">
        <v>4045</v>
      </c>
      <c r="C222" s="54" t="s">
        <v>4189</v>
      </c>
      <c r="D222" s="126" t="s">
        <v>4666</v>
      </c>
      <c r="E222" s="54" t="s">
        <v>565</v>
      </c>
      <c r="F222" s="78">
        <v>44143</v>
      </c>
      <c r="G222" s="54" t="s">
        <v>139</v>
      </c>
      <c r="H222" s="72">
        <v>6.5599999999971983</v>
      </c>
      <c r="I222" s="70" t="s">
        <v>675</v>
      </c>
      <c r="J222" s="70" t="s">
        <v>141</v>
      </c>
      <c r="K222" s="71">
        <v>2.5243000000000002E-2</v>
      </c>
      <c r="L222" s="71">
        <v>3.1799999999978318E-2</v>
      </c>
      <c r="M222" s="72">
        <v>2903011.9322109991</v>
      </c>
      <c r="N222" s="79">
        <v>107.73</v>
      </c>
      <c r="O222" s="72">
        <v>3127.4147011210007</v>
      </c>
      <c r="P222" s="73">
        <f t="shared" si="3"/>
        <v>1.1910089998300119E-3</v>
      </c>
      <c r="Q222" s="73">
        <f>O222/'סכום נכסי הקרן'!$C$41</f>
        <v>2.5951343396796695E-5</v>
      </c>
    </row>
    <row r="223" spans="1:17">
      <c r="A223" s="69" t="s">
        <v>4587</v>
      </c>
      <c r="B223" s="70" t="s">
        <v>4045</v>
      </c>
      <c r="C223" s="54" t="s">
        <v>4190</v>
      </c>
      <c r="D223" s="126" t="s">
        <v>4666</v>
      </c>
      <c r="E223" s="54" t="s">
        <v>565</v>
      </c>
      <c r="F223" s="78">
        <v>43779</v>
      </c>
      <c r="G223" s="54" t="s">
        <v>139</v>
      </c>
      <c r="H223" s="72">
        <v>6.8499999999973475</v>
      </c>
      <c r="I223" s="70" t="s">
        <v>675</v>
      </c>
      <c r="J223" s="70" t="s">
        <v>141</v>
      </c>
      <c r="K223" s="71">
        <v>2.5243000000000002E-2</v>
      </c>
      <c r="L223" s="71">
        <v>3.5399999999991473E-2</v>
      </c>
      <c r="M223" s="72">
        <v>923102.33295100008</v>
      </c>
      <c r="N223" s="79">
        <v>104.18</v>
      </c>
      <c r="O223" s="72">
        <v>961.68801328300015</v>
      </c>
      <c r="P223" s="73">
        <f t="shared" si="3"/>
        <v>3.6623831129211737E-4</v>
      </c>
      <c r="Q223" s="73">
        <f>O223/'סכום נכסי הקרן'!$C$41</f>
        <v>7.9801044179860813E-6</v>
      </c>
    </row>
    <row r="224" spans="1:17">
      <c r="A224" s="69" t="s">
        <v>4587</v>
      </c>
      <c r="B224" s="70" t="s">
        <v>4045</v>
      </c>
      <c r="C224" s="54" t="s">
        <v>4191</v>
      </c>
      <c r="D224" s="126" t="s">
        <v>4666</v>
      </c>
      <c r="E224" s="54" t="s">
        <v>565</v>
      </c>
      <c r="F224" s="78">
        <v>43835</v>
      </c>
      <c r="G224" s="54" t="s">
        <v>139</v>
      </c>
      <c r="H224" s="72">
        <v>6.8499999999840862</v>
      </c>
      <c r="I224" s="70" t="s">
        <v>675</v>
      </c>
      <c r="J224" s="70" t="s">
        <v>141</v>
      </c>
      <c r="K224" s="71">
        <v>2.5243000000000002E-2</v>
      </c>
      <c r="L224" s="71">
        <v>3.5799999999891419E-2</v>
      </c>
      <c r="M224" s="72">
        <v>514038.054359</v>
      </c>
      <c r="N224" s="79">
        <v>103.91</v>
      </c>
      <c r="O224" s="72">
        <v>534.13694330999999</v>
      </c>
      <c r="P224" s="73">
        <f t="shared" si="3"/>
        <v>2.0341463074784259E-4</v>
      </c>
      <c r="Q224" s="73">
        <f>O224/'סכום נכסי הקרן'!$C$41</f>
        <v>4.4322779552659113E-6</v>
      </c>
    </row>
    <row r="225" spans="1:17">
      <c r="A225" s="69" t="s">
        <v>4587</v>
      </c>
      <c r="B225" s="70" t="s">
        <v>4045</v>
      </c>
      <c r="C225" s="54" t="s">
        <v>4192</v>
      </c>
      <c r="D225" s="126" t="s">
        <v>4666</v>
      </c>
      <c r="E225" s="54" t="s">
        <v>565</v>
      </c>
      <c r="F225" s="78">
        <v>43227</v>
      </c>
      <c r="G225" s="54" t="s">
        <v>139</v>
      </c>
      <c r="H225" s="72">
        <v>6.8799999999984518</v>
      </c>
      <c r="I225" s="70" t="s">
        <v>675</v>
      </c>
      <c r="J225" s="70" t="s">
        <v>141</v>
      </c>
      <c r="K225" s="71">
        <v>2.7806000000000001E-2</v>
      </c>
      <c r="L225" s="71">
        <v>3.1600000000100159E-2</v>
      </c>
      <c r="M225" s="72">
        <v>303627.55486999999</v>
      </c>
      <c r="N225" s="79">
        <v>110.49</v>
      </c>
      <c r="O225" s="72">
        <v>335.47808460399995</v>
      </c>
      <c r="P225" s="73">
        <f t="shared" si="3"/>
        <v>1.2775965332192097E-4</v>
      </c>
      <c r="Q225" s="73">
        <f>O225/'סכום נכסי הקרן'!$C$41</f>
        <v>2.783803175363143E-6</v>
      </c>
    </row>
    <row r="226" spans="1:17">
      <c r="A226" s="69" t="s">
        <v>4587</v>
      </c>
      <c r="B226" s="70" t="s">
        <v>4045</v>
      </c>
      <c r="C226" s="54" t="s">
        <v>4193</v>
      </c>
      <c r="D226" s="126" t="s">
        <v>4666</v>
      </c>
      <c r="E226" s="54" t="s">
        <v>565</v>
      </c>
      <c r="F226" s="78">
        <v>43279</v>
      </c>
      <c r="G226" s="54" t="s">
        <v>139</v>
      </c>
      <c r="H226" s="72">
        <v>6.9000000000426773</v>
      </c>
      <c r="I226" s="70" t="s">
        <v>675</v>
      </c>
      <c r="J226" s="70" t="s">
        <v>141</v>
      </c>
      <c r="K226" s="71">
        <v>2.7797000000000002E-2</v>
      </c>
      <c r="L226" s="71">
        <v>3.0700000000163822E-2</v>
      </c>
      <c r="M226" s="72">
        <v>355101.77406999998</v>
      </c>
      <c r="N226" s="79">
        <v>110.19</v>
      </c>
      <c r="O226" s="72">
        <v>391.28665513700003</v>
      </c>
      <c r="P226" s="73">
        <f t="shared" si="3"/>
        <v>1.4901315377666586E-4</v>
      </c>
      <c r="Q226" s="73">
        <f>O226/'סכום נכסי הקרן'!$C$41</f>
        <v>3.24690369665541E-6</v>
      </c>
    </row>
    <row r="227" spans="1:17">
      <c r="A227" s="69" t="s">
        <v>4587</v>
      </c>
      <c r="B227" s="70" t="s">
        <v>4045</v>
      </c>
      <c r="C227" s="54" t="s">
        <v>4194</v>
      </c>
      <c r="D227" s="126" t="s">
        <v>4666</v>
      </c>
      <c r="E227" s="54" t="s">
        <v>565</v>
      </c>
      <c r="F227" s="78">
        <v>43321</v>
      </c>
      <c r="G227" s="54" t="s">
        <v>139</v>
      </c>
      <c r="H227" s="72">
        <v>6.8999999999979602</v>
      </c>
      <c r="I227" s="70" t="s">
        <v>675</v>
      </c>
      <c r="J227" s="70" t="s">
        <v>141</v>
      </c>
      <c r="K227" s="71">
        <v>2.8528999999999999E-2</v>
      </c>
      <c r="L227" s="71">
        <v>3.0399999999999996E-2</v>
      </c>
      <c r="M227" s="72">
        <v>1989229.132766</v>
      </c>
      <c r="N227" s="79">
        <v>110.9</v>
      </c>
      <c r="O227" s="72">
        <v>2206.054968125</v>
      </c>
      <c r="P227" s="73">
        <f t="shared" si="3"/>
        <v>8.4012885154463211E-4</v>
      </c>
      <c r="Q227" s="73">
        <f>O227/'סכום נכסי הקרן'!$C$41</f>
        <v>1.8305883773424853E-5</v>
      </c>
    </row>
    <row r="228" spans="1:17">
      <c r="A228" s="69" t="s">
        <v>4587</v>
      </c>
      <c r="B228" s="70" t="s">
        <v>4045</v>
      </c>
      <c r="C228" s="54" t="s">
        <v>4195</v>
      </c>
      <c r="D228" s="126" t="s">
        <v>4666</v>
      </c>
      <c r="E228" s="54" t="s">
        <v>565</v>
      </c>
      <c r="F228" s="78">
        <v>43138</v>
      </c>
      <c r="G228" s="54" t="s">
        <v>139</v>
      </c>
      <c r="H228" s="72">
        <v>6.829999999999945</v>
      </c>
      <c r="I228" s="70" t="s">
        <v>675</v>
      </c>
      <c r="J228" s="70" t="s">
        <v>141</v>
      </c>
      <c r="K228" s="71">
        <v>2.6242999999999999E-2</v>
      </c>
      <c r="L228" s="71">
        <v>3.5800000000005654E-2</v>
      </c>
      <c r="M228" s="72">
        <v>1903790.7031739997</v>
      </c>
      <c r="N228" s="79">
        <v>106.14</v>
      </c>
      <c r="O228" s="72">
        <v>2020.6833397169999</v>
      </c>
      <c r="P228" s="73">
        <f t="shared" si="3"/>
        <v>7.6953403159065023E-4</v>
      </c>
      <c r="Q228" s="73">
        <f>O228/'סכום נכסי הקרן'!$C$41</f>
        <v>1.6767666669337231E-5</v>
      </c>
    </row>
    <row r="229" spans="1:17">
      <c r="A229" s="69" t="s">
        <v>4587</v>
      </c>
      <c r="B229" s="70" t="s">
        <v>4045</v>
      </c>
      <c r="C229" s="54" t="s">
        <v>4196</v>
      </c>
      <c r="D229" s="126" t="s">
        <v>4666</v>
      </c>
      <c r="E229" s="54" t="s">
        <v>565</v>
      </c>
      <c r="F229" s="78">
        <v>43417</v>
      </c>
      <c r="G229" s="54" t="s">
        <v>139</v>
      </c>
      <c r="H229" s="72">
        <v>6.84999999999149</v>
      </c>
      <c r="I229" s="70" t="s">
        <v>675</v>
      </c>
      <c r="J229" s="70" t="s">
        <v>141</v>
      </c>
      <c r="K229" s="71">
        <v>3.0796999999999998E-2</v>
      </c>
      <c r="L229" s="71">
        <v>3.1299999999966882E-2</v>
      </c>
      <c r="M229" s="72">
        <v>2264827.6203350001</v>
      </c>
      <c r="N229" s="79">
        <v>111.79</v>
      </c>
      <c r="O229" s="72">
        <v>2531.8507469029996</v>
      </c>
      <c r="P229" s="73">
        <f t="shared" si="3"/>
        <v>9.6420120577771153E-4</v>
      </c>
      <c r="Q229" s="73">
        <f>O229/'סכום נכסי הקרן'!$C$41</f>
        <v>2.1009343001030358E-5</v>
      </c>
    </row>
    <row r="230" spans="1:17">
      <c r="A230" s="69" t="s">
        <v>4587</v>
      </c>
      <c r="B230" s="70" t="s">
        <v>4045</v>
      </c>
      <c r="C230" s="54" t="s">
        <v>4197</v>
      </c>
      <c r="D230" s="126" t="s">
        <v>4666</v>
      </c>
      <c r="E230" s="54" t="s">
        <v>565</v>
      </c>
      <c r="F230" s="78">
        <v>43485</v>
      </c>
      <c r="G230" s="54" t="s">
        <v>139</v>
      </c>
      <c r="H230" s="72">
        <v>6.8799999999984518</v>
      </c>
      <c r="I230" s="70" t="s">
        <v>675</v>
      </c>
      <c r="J230" s="70" t="s">
        <v>141</v>
      </c>
      <c r="K230" s="71">
        <v>3.0190999999999999E-2</v>
      </c>
      <c r="L230" s="71">
        <v>2.9799999999989158E-2</v>
      </c>
      <c r="M230" s="72">
        <v>2862059.1524780001</v>
      </c>
      <c r="N230" s="79">
        <v>112.72</v>
      </c>
      <c r="O230" s="72">
        <v>3226.1132369249995</v>
      </c>
      <c r="P230" s="73">
        <f t="shared" si="3"/>
        <v>1.2285962262283761E-3</v>
      </c>
      <c r="Q230" s="73">
        <f>O230/'סכום נכסי הקרן'!$C$41</f>
        <v>2.6770345620739849E-5</v>
      </c>
    </row>
    <row r="231" spans="1:17">
      <c r="A231" s="69" t="s">
        <v>4587</v>
      </c>
      <c r="B231" s="70" t="s">
        <v>4045</v>
      </c>
      <c r="C231" s="54" t="s">
        <v>4198</v>
      </c>
      <c r="D231" s="126" t="s">
        <v>4666</v>
      </c>
      <c r="E231" s="54" t="s">
        <v>565</v>
      </c>
      <c r="F231" s="78">
        <v>43613</v>
      </c>
      <c r="G231" s="54" t="s">
        <v>139</v>
      </c>
      <c r="H231" s="72">
        <v>6.9200000000154542</v>
      </c>
      <c r="I231" s="70" t="s">
        <v>675</v>
      </c>
      <c r="J231" s="70" t="s">
        <v>141</v>
      </c>
      <c r="K231" s="71">
        <v>2.5243000000000002E-2</v>
      </c>
      <c r="L231" s="71">
        <v>3.1700000000070692E-2</v>
      </c>
      <c r="M231" s="72">
        <v>755396.38674899994</v>
      </c>
      <c r="N231" s="79">
        <v>106.56</v>
      </c>
      <c r="O231" s="72">
        <v>804.95038964299999</v>
      </c>
      <c r="P231" s="73">
        <f t="shared" si="3"/>
        <v>3.0654813963042611E-4</v>
      </c>
      <c r="Q231" s="73">
        <f>O231/'סכום נכסי הקרן'!$C$41</f>
        <v>6.6794928000827902E-6</v>
      </c>
    </row>
    <row r="232" spans="1:17">
      <c r="A232" s="69" t="s">
        <v>4587</v>
      </c>
      <c r="B232" s="70" t="s">
        <v>4045</v>
      </c>
      <c r="C232" s="54" t="s">
        <v>4199</v>
      </c>
      <c r="D232" s="126" t="s">
        <v>4666</v>
      </c>
      <c r="E232" s="54" t="s">
        <v>565</v>
      </c>
      <c r="F232" s="78">
        <v>43657</v>
      </c>
      <c r="G232" s="54" t="s">
        <v>139</v>
      </c>
      <c r="H232" s="72">
        <v>6.8500000000030639</v>
      </c>
      <c r="I232" s="70" t="s">
        <v>675</v>
      </c>
      <c r="J232" s="70" t="s">
        <v>141</v>
      </c>
      <c r="K232" s="71">
        <v>2.5243000000000002E-2</v>
      </c>
      <c r="L232" s="71">
        <v>3.590000000004287E-2</v>
      </c>
      <c r="M232" s="72">
        <v>745277.70079300005</v>
      </c>
      <c r="N232" s="79">
        <v>102.96</v>
      </c>
      <c r="O232" s="72">
        <v>767.33792586899995</v>
      </c>
      <c r="P232" s="73">
        <f t="shared" si="3"/>
        <v>2.9222423725682747E-4</v>
      </c>
      <c r="Q232" s="73">
        <f>O232/'סכום נכסי הקרן'!$C$41</f>
        <v>6.3673838997029403E-6</v>
      </c>
    </row>
    <row r="233" spans="1:17">
      <c r="A233" s="69" t="s">
        <v>4587</v>
      </c>
      <c r="B233" s="70" t="s">
        <v>4045</v>
      </c>
      <c r="C233" s="54" t="s">
        <v>4200</v>
      </c>
      <c r="D233" s="126" t="s">
        <v>4666</v>
      </c>
      <c r="E233" s="54" t="s">
        <v>565</v>
      </c>
      <c r="F233" s="78">
        <v>43541</v>
      </c>
      <c r="G233" s="54" t="s">
        <v>139</v>
      </c>
      <c r="H233" s="72">
        <v>6.9099999999901005</v>
      </c>
      <c r="I233" s="70" t="s">
        <v>675</v>
      </c>
      <c r="J233" s="70" t="s">
        <v>141</v>
      </c>
      <c r="K233" s="71">
        <v>2.7271E-2</v>
      </c>
      <c r="L233" s="71">
        <v>3.0699999999941042E-2</v>
      </c>
      <c r="M233" s="72">
        <v>245778.51477399998</v>
      </c>
      <c r="N233" s="79">
        <v>109.73</v>
      </c>
      <c r="O233" s="72">
        <v>269.692774837</v>
      </c>
      <c r="P233" s="73">
        <f t="shared" si="3"/>
        <v>1.0270672511223461E-4</v>
      </c>
      <c r="Q233" s="73">
        <f>O233/'סכום נכסי הקרן'!$C$41</f>
        <v>2.2379154926020055E-6</v>
      </c>
    </row>
    <row r="234" spans="1:17">
      <c r="A234" s="69" t="s">
        <v>4590</v>
      </c>
      <c r="B234" s="70" t="s">
        <v>4032</v>
      </c>
      <c r="C234" s="54">
        <v>22333</v>
      </c>
      <c r="D234" s="126" t="s">
        <v>4666</v>
      </c>
      <c r="E234" s="54" t="s">
        <v>548</v>
      </c>
      <c r="F234" s="78">
        <v>41639</v>
      </c>
      <c r="G234" s="54" t="s">
        <v>334</v>
      </c>
      <c r="H234" s="72">
        <v>0</v>
      </c>
      <c r="I234" s="70" t="s">
        <v>136</v>
      </c>
      <c r="J234" s="70" t="s">
        <v>141</v>
      </c>
      <c r="K234" s="71">
        <v>3.7000000000000005E-2</v>
      </c>
      <c r="L234" s="71">
        <v>5.339999999999135E-2</v>
      </c>
      <c r="M234" s="72">
        <v>1182320.0505050002</v>
      </c>
      <c r="N234" s="79">
        <v>113.34</v>
      </c>
      <c r="O234" s="72">
        <v>1340.0414872239999</v>
      </c>
      <c r="P234" s="73">
        <f t="shared" si="3"/>
        <v>5.1032613962494384E-4</v>
      </c>
      <c r="Q234" s="73">
        <f>O234/'סכום נכסי הקרן'!$C$41</f>
        <v>1.1119688344637823E-5</v>
      </c>
    </row>
    <row r="235" spans="1:17">
      <c r="A235" s="69" t="s">
        <v>4590</v>
      </c>
      <c r="B235" s="70" t="s">
        <v>4032</v>
      </c>
      <c r="C235" s="54">
        <v>22334</v>
      </c>
      <c r="D235" s="126" t="s">
        <v>4666</v>
      </c>
      <c r="E235" s="54" t="s">
        <v>548</v>
      </c>
      <c r="F235" s="78">
        <v>42004</v>
      </c>
      <c r="G235" s="54" t="s">
        <v>334</v>
      </c>
      <c r="H235" s="72">
        <v>0.48000000000015369</v>
      </c>
      <c r="I235" s="70" t="s">
        <v>136</v>
      </c>
      <c r="J235" s="70" t="s">
        <v>141</v>
      </c>
      <c r="K235" s="71">
        <v>3.7000000000000005E-2</v>
      </c>
      <c r="L235" s="71">
        <v>0.10490000000001613</v>
      </c>
      <c r="M235" s="72">
        <v>1182320.0534049999</v>
      </c>
      <c r="N235" s="79">
        <v>110.03</v>
      </c>
      <c r="O235" s="72">
        <v>1300.90671821</v>
      </c>
      <c r="P235" s="73">
        <f t="shared" si="3"/>
        <v>4.9542249985972959E-4</v>
      </c>
      <c r="Q235" s="73">
        <f>O235/'סכום נכסי הקרן'!$C$41</f>
        <v>1.0794947328017099E-5</v>
      </c>
    </row>
    <row r="236" spans="1:17">
      <c r="A236" s="69" t="s">
        <v>4590</v>
      </c>
      <c r="B236" s="70" t="s">
        <v>4032</v>
      </c>
      <c r="C236" s="54" t="s">
        <v>4201</v>
      </c>
      <c r="D236" s="126" t="s">
        <v>4666</v>
      </c>
      <c r="E236" s="54" t="s">
        <v>548</v>
      </c>
      <c r="F236" s="78">
        <v>42759</v>
      </c>
      <c r="G236" s="54" t="s">
        <v>334</v>
      </c>
      <c r="H236" s="72">
        <v>1.429999999999872</v>
      </c>
      <c r="I236" s="70" t="s">
        <v>136</v>
      </c>
      <c r="J236" s="70" t="s">
        <v>141</v>
      </c>
      <c r="K236" s="71">
        <v>7.0499999999999993E-2</v>
      </c>
      <c r="L236" s="71">
        <v>7.1699999999975728E-2</v>
      </c>
      <c r="M236" s="72">
        <v>2582864.9921709998</v>
      </c>
      <c r="N236" s="79">
        <v>103.07</v>
      </c>
      <c r="O236" s="72">
        <v>2662.138918138</v>
      </c>
      <c r="P236" s="73">
        <f t="shared" si="3"/>
        <v>1.0138186691913925E-3</v>
      </c>
      <c r="Q236" s="73">
        <f>O236/'סכום נכסי הקרן'!$C$41</f>
        <v>2.2090476587518965E-5</v>
      </c>
    </row>
    <row r="237" spans="1:17">
      <c r="A237" s="69" t="s">
        <v>4590</v>
      </c>
      <c r="B237" s="70" t="s">
        <v>4032</v>
      </c>
      <c r="C237" s="54" t="s">
        <v>4202</v>
      </c>
      <c r="D237" s="126" t="s">
        <v>4666</v>
      </c>
      <c r="E237" s="54" t="s">
        <v>548</v>
      </c>
      <c r="F237" s="78">
        <v>42759</v>
      </c>
      <c r="G237" s="54" t="s">
        <v>334</v>
      </c>
      <c r="H237" s="72">
        <v>1.4799999999998454</v>
      </c>
      <c r="I237" s="70" t="s">
        <v>136</v>
      </c>
      <c r="J237" s="70" t="s">
        <v>141</v>
      </c>
      <c r="K237" s="71">
        <v>3.8800000000000001E-2</v>
      </c>
      <c r="L237" s="71">
        <v>5.0300000000021654E-2</v>
      </c>
      <c r="M237" s="72">
        <v>2582864.9921709998</v>
      </c>
      <c r="N237" s="79">
        <v>100.09</v>
      </c>
      <c r="O237" s="72">
        <v>2585.1896242800003</v>
      </c>
      <c r="P237" s="73">
        <f t="shared" si="3"/>
        <v>9.845141764157489E-4</v>
      </c>
      <c r="Q237" s="73">
        <f>O237/'סכום נכסי הקרן'!$C$41</f>
        <v>2.1451949964128026E-5</v>
      </c>
    </row>
    <row r="238" spans="1:17">
      <c r="A238" s="69" t="s">
        <v>4591</v>
      </c>
      <c r="B238" s="70" t="s">
        <v>4045</v>
      </c>
      <c r="C238" s="54">
        <v>9806</v>
      </c>
      <c r="D238" s="126" t="s">
        <v>4666</v>
      </c>
      <c r="E238" s="54" t="s">
        <v>612</v>
      </c>
      <c r="F238" s="78">
        <v>45216</v>
      </c>
      <c r="G238" s="54" t="s">
        <v>139</v>
      </c>
      <c r="H238" s="72">
        <v>5.8199999999998129</v>
      </c>
      <c r="I238" s="70" t="s">
        <v>165</v>
      </c>
      <c r="J238" s="70" t="s">
        <v>141</v>
      </c>
      <c r="K238" s="71">
        <v>7.3617000000000002E-2</v>
      </c>
      <c r="L238" s="71">
        <v>6.599999999999967E-2</v>
      </c>
      <c r="M238" s="72">
        <v>5681591.0077649998</v>
      </c>
      <c r="N238" s="79">
        <v>106.9</v>
      </c>
      <c r="O238" s="72">
        <v>6073.6208607269991</v>
      </c>
      <c r="P238" s="73">
        <f t="shared" si="3"/>
        <v>2.3130086023092091E-3</v>
      </c>
      <c r="Q238" s="73">
        <f>O238/'סכום נכסי הקרן'!$C$41</f>
        <v>5.0399015059364193E-5</v>
      </c>
    </row>
    <row r="239" spans="1:17">
      <c r="A239" s="69" t="s">
        <v>4591</v>
      </c>
      <c r="B239" s="70" t="s">
        <v>4032</v>
      </c>
      <c r="C239" s="54">
        <v>7561</v>
      </c>
      <c r="D239" s="126" t="s">
        <v>4666</v>
      </c>
      <c r="E239" s="54" t="s">
        <v>612</v>
      </c>
      <c r="F239" s="78">
        <v>43920</v>
      </c>
      <c r="G239" s="54" t="s">
        <v>139</v>
      </c>
      <c r="H239" s="72">
        <v>4.0300000000010572</v>
      </c>
      <c r="I239" s="70" t="s">
        <v>165</v>
      </c>
      <c r="J239" s="70" t="s">
        <v>141</v>
      </c>
      <c r="K239" s="71">
        <v>4.8917999999999996E-2</v>
      </c>
      <c r="L239" s="71">
        <v>5.370000000001663E-2</v>
      </c>
      <c r="M239" s="72">
        <v>7241489.1483489983</v>
      </c>
      <c r="N239" s="79">
        <v>99.52</v>
      </c>
      <c r="O239" s="72">
        <v>7206.7300702459997</v>
      </c>
      <c r="P239" s="73">
        <f t="shared" si="3"/>
        <v>2.7445290098342063E-3</v>
      </c>
      <c r="Q239" s="73">
        <f>O239/'סכום נכסי הקרן'!$C$41</f>
        <v>5.9801575644553026E-5</v>
      </c>
    </row>
    <row r="240" spans="1:17">
      <c r="A240" s="69" t="s">
        <v>4591</v>
      </c>
      <c r="B240" s="70" t="s">
        <v>4032</v>
      </c>
      <c r="C240" s="54">
        <v>8991</v>
      </c>
      <c r="D240" s="126" t="s">
        <v>4666</v>
      </c>
      <c r="E240" s="54" t="s">
        <v>612</v>
      </c>
      <c r="F240" s="78">
        <v>44636</v>
      </c>
      <c r="G240" s="54" t="s">
        <v>139</v>
      </c>
      <c r="H240" s="72">
        <v>4.2499999999991322</v>
      </c>
      <c r="I240" s="70" t="s">
        <v>165</v>
      </c>
      <c r="J240" s="70" t="s">
        <v>141</v>
      </c>
      <c r="K240" s="71">
        <v>4.2824000000000001E-2</v>
      </c>
      <c r="L240" s="71">
        <v>7.1299999999983044E-2</v>
      </c>
      <c r="M240" s="72">
        <v>6717764.7772620013</v>
      </c>
      <c r="N240" s="79">
        <v>90.07</v>
      </c>
      <c r="O240" s="72">
        <v>6050.6908804250006</v>
      </c>
      <c r="P240" s="73">
        <f t="shared" si="3"/>
        <v>2.3042762097372181E-3</v>
      </c>
      <c r="Q240" s="73">
        <f>O240/'סכום נכסי הקרן'!$C$41</f>
        <v>5.0208741670713286E-5</v>
      </c>
    </row>
    <row r="241" spans="1:17">
      <c r="A241" s="69" t="s">
        <v>4591</v>
      </c>
      <c r="B241" s="70" t="s">
        <v>4032</v>
      </c>
      <c r="C241" s="54">
        <v>9112</v>
      </c>
      <c r="D241" s="126" t="s">
        <v>4666</v>
      </c>
      <c r="E241" s="54" t="s">
        <v>612</v>
      </c>
      <c r="F241" s="78">
        <v>44722</v>
      </c>
      <c r="G241" s="54" t="s">
        <v>139</v>
      </c>
      <c r="H241" s="72">
        <v>4.2099999999998756</v>
      </c>
      <c r="I241" s="70" t="s">
        <v>165</v>
      </c>
      <c r="J241" s="70" t="s">
        <v>141</v>
      </c>
      <c r="K241" s="71">
        <v>5.2750000000000005E-2</v>
      </c>
      <c r="L241" s="71">
        <v>6.5699999999999092E-2</v>
      </c>
      <c r="M241" s="72">
        <v>10782797.364268996</v>
      </c>
      <c r="N241" s="79">
        <v>96.4</v>
      </c>
      <c r="O241" s="72">
        <v>10394.616918749001</v>
      </c>
      <c r="P241" s="73">
        <f t="shared" si="3"/>
        <v>3.9585675336174034E-3</v>
      </c>
      <c r="Q241" s="73">
        <f>O241/'סכום נכסי הקרן'!$C$41</f>
        <v>8.6254718007150281E-5</v>
      </c>
    </row>
    <row r="242" spans="1:17">
      <c r="A242" s="69" t="s">
        <v>4591</v>
      </c>
      <c r="B242" s="70" t="s">
        <v>4032</v>
      </c>
      <c r="C242" s="54">
        <v>9247</v>
      </c>
      <c r="D242" s="126" t="s">
        <v>4666</v>
      </c>
      <c r="E242" s="54" t="s">
        <v>612</v>
      </c>
      <c r="F242" s="78">
        <v>44816</v>
      </c>
      <c r="G242" s="54" t="s">
        <v>139</v>
      </c>
      <c r="H242" s="72">
        <v>4.1199999999997488</v>
      </c>
      <c r="I242" s="70" t="s">
        <v>165</v>
      </c>
      <c r="J242" s="70" t="s">
        <v>141</v>
      </c>
      <c r="K242" s="71">
        <v>5.6036999999999997E-2</v>
      </c>
      <c r="L242" s="71">
        <v>7.8299999999998135E-2</v>
      </c>
      <c r="M242" s="72">
        <v>13344951.747607002</v>
      </c>
      <c r="N242" s="79">
        <v>93.15</v>
      </c>
      <c r="O242" s="72">
        <v>12430.822954151001</v>
      </c>
      <c r="P242" s="73">
        <f t="shared" si="3"/>
        <v>4.7340130518605372E-3</v>
      </c>
      <c r="Q242" s="73">
        <f>O242/'סכום נכסי הקרן'!$C$41</f>
        <v>1.0315119228426048E-4</v>
      </c>
    </row>
    <row r="243" spans="1:17">
      <c r="A243" s="69" t="s">
        <v>4591</v>
      </c>
      <c r="B243" s="70" t="s">
        <v>4032</v>
      </c>
      <c r="C243" s="54">
        <v>9486</v>
      </c>
      <c r="D243" s="126" t="s">
        <v>4666</v>
      </c>
      <c r="E243" s="54" t="s">
        <v>612</v>
      </c>
      <c r="F243" s="78">
        <v>44976</v>
      </c>
      <c r="G243" s="54" t="s">
        <v>139</v>
      </c>
      <c r="H243" s="72">
        <v>4.1500000000000155</v>
      </c>
      <c r="I243" s="70" t="s">
        <v>165</v>
      </c>
      <c r="J243" s="70" t="s">
        <v>141</v>
      </c>
      <c r="K243" s="71">
        <v>6.1999000000000005E-2</v>
      </c>
      <c r="L243" s="71">
        <v>6.1800000000000035E-2</v>
      </c>
      <c r="M243" s="72">
        <v>13073415.318336999</v>
      </c>
      <c r="N243" s="79">
        <v>101.95</v>
      </c>
      <c r="O243" s="72">
        <v>13328.346934172001</v>
      </c>
      <c r="P243" s="73">
        <f t="shared" si="3"/>
        <v>5.0758158634240632E-3</v>
      </c>
      <c r="Q243" s="73">
        <f>O243/'סכום נכסי הקרן'!$C$41</f>
        <v>1.1059886240106202E-4</v>
      </c>
    </row>
    <row r="244" spans="1:17">
      <c r="A244" s="69" t="s">
        <v>4591</v>
      </c>
      <c r="B244" s="70" t="s">
        <v>4032</v>
      </c>
      <c r="C244" s="54">
        <v>9567</v>
      </c>
      <c r="D244" s="126" t="s">
        <v>4666</v>
      </c>
      <c r="E244" s="54" t="s">
        <v>612</v>
      </c>
      <c r="F244" s="78">
        <v>45056</v>
      </c>
      <c r="G244" s="54" t="s">
        <v>139</v>
      </c>
      <c r="H244" s="72">
        <v>4.1400000000000343</v>
      </c>
      <c r="I244" s="70" t="s">
        <v>165</v>
      </c>
      <c r="J244" s="70" t="s">
        <v>141</v>
      </c>
      <c r="K244" s="71">
        <v>6.3411999999999996E-2</v>
      </c>
      <c r="L244" s="71">
        <v>6.1999999999999604E-2</v>
      </c>
      <c r="M244" s="72">
        <v>14196630.550205998</v>
      </c>
      <c r="N244" s="79">
        <v>102.47</v>
      </c>
      <c r="O244" s="72">
        <v>14547.286721267996</v>
      </c>
      <c r="P244" s="73">
        <f t="shared" si="3"/>
        <v>5.540023010676339E-3</v>
      </c>
      <c r="Q244" s="73">
        <f>O244/'סכום נכסי הקרן'!$C$41</f>
        <v>1.2071364666155927E-4</v>
      </c>
    </row>
    <row r="245" spans="1:17">
      <c r="A245" s="69" t="s">
        <v>4591</v>
      </c>
      <c r="B245" s="70" t="s">
        <v>4032</v>
      </c>
      <c r="C245" s="54">
        <v>7894</v>
      </c>
      <c r="D245" s="126" t="s">
        <v>4666</v>
      </c>
      <c r="E245" s="54" t="s">
        <v>612</v>
      </c>
      <c r="F245" s="78">
        <v>44068</v>
      </c>
      <c r="G245" s="54" t="s">
        <v>139</v>
      </c>
      <c r="H245" s="72">
        <v>3.9900000000000344</v>
      </c>
      <c r="I245" s="70" t="s">
        <v>165</v>
      </c>
      <c r="J245" s="70" t="s">
        <v>141</v>
      </c>
      <c r="K245" s="71">
        <v>4.5102999999999997E-2</v>
      </c>
      <c r="L245" s="71">
        <v>6.3500000000001777E-2</v>
      </c>
      <c r="M245" s="72">
        <v>8974543.7786350008</v>
      </c>
      <c r="N245" s="79">
        <v>94.34</v>
      </c>
      <c r="O245" s="72">
        <v>8466.5850445300021</v>
      </c>
      <c r="P245" s="73">
        <f t="shared" si="3"/>
        <v>3.2243178310337136E-3</v>
      </c>
      <c r="Q245" s="73">
        <f>O245/'סכום נכסי הקרן'!$C$41</f>
        <v>7.025587486367716E-5</v>
      </c>
    </row>
    <row r="246" spans="1:17">
      <c r="A246" s="69" t="s">
        <v>4591</v>
      </c>
      <c r="B246" s="70" t="s">
        <v>4032</v>
      </c>
      <c r="C246" s="54">
        <v>8076</v>
      </c>
      <c r="D246" s="126" t="s">
        <v>4666</v>
      </c>
      <c r="E246" s="54" t="s">
        <v>612</v>
      </c>
      <c r="F246" s="78">
        <v>44160</v>
      </c>
      <c r="G246" s="54" t="s">
        <v>139</v>
      </c>
      <c r="H246" s="72">
        <v>3.8399999999994394</v>
      </c>
      <c r="I246" s="70" t="s">
        <v>165</v>
      </c>
      <c r="J246" s="70" t="s">
        <v>141</v>
      </c>
      <c r="K246" s="71">
        <v>4.5465999999999999E-2</v>
      </c>
      <c r="L246" s="71">
        <v>9.0599999999989883E-2</v>
      </c>
      <c r="M246" s="72">
        <v>8242711.4348060004</v>
      </c>
      <c r="N246" s="79">
        <v>85.62</v>
      </c>
      <c r="O246" s="72">
        <v>7057.4097118689988</v>
      </c>
      <c r="P246" s="73">
        <f t="shared" si="3"/>
        <v>2.6876635450075862E-3</v>
      </c>
      <c r="Q246" s="73">
        <f>O246/'סכום נכסי הקרן'!$C$41</f>
        <v>5.8562512627107558E-5</v>
      </c>
    </row>
    <row r="247" spans="1:17">
      <c r="A247" s="69" t="s">
        <v>4591</v>
      </c>
      <c r="B247" s="70" t="s">
        <v>4032</v>
      </c>
      <c r="C247" s="54">
        <v>9311</v>
      </c>
      <c r="D247" s="126" t="s">
        <v>4666</v>
      </c>
      <c r="E247" s="54" t="s">
        <v>612</v>
      </c>
      <c r="F247" s="78">
        <v>44880</v>
      </c>
      <c r="G247" s="54" t="s">
        <v>139</v>
      </c>
      <c r="H247" s="72">
        <v>3.6600000000004651</v>
      </c>
      <c r="I247" s="70" t="s">
        <v>165</v>
      </c>
      <c r="J247" s="70" t="s">
        <v>141</v>
      </c>
      <c r="K247" s="71">
        <v>7.2695999999999997E-2</v>
      </c>
      <c r="L247" s="71">
        <v>9.7100000000006848E-2</v>
      </c>
      <c r="M247" s="72">
        <v>7309330.5692370012</v>
      </c>
      <c r="N247" s="79">
        <v>93.99</v>
      </c>
      <c r="O247" s="72">
        <v>6870.0400631300008</v>
      </c>
      <c r="P247" s="73">
        <f t="shared" si="3"/>
        <v>2.6163078217441684E-3</v>
      </c>
      <c r="Q247" s="73">
        <f>O247/'סכום נכסי הקרן'!$C$41</f>
        <v>5.7007715914404255E-5</v>
      </c>
    </row>
    <row r="248" spans="1:17">
      <c r="A248" s="69" t="s">
        <v>4592</v>
      </c>
      <c r="B248" s="70" t="s">
        <v>4032</v>
      </c>
      <c r="C248" s="54">
        <v>8811</v>
      </c>
      <c r="D248" s="126" t="s">
        <v>4666</v>
      </c>
      <c r="E248" s="54" t="s">
        <v>856</v>
      </c>
      <c r="F248" s="78">
        <v>44550</v>
      </c>
      <c r="G248" s="54" t="s">
        <v>4031</v>
      </c>
      <c r="H248" s="72">
        <v>4.8900000000004065</v>
      </c>
      <c r="I248" s="70" t="s">
        <v>355</v>
      </c>
      <c r="J248" s="70" t="s">
        <v>141</v>
      </c>
      <c r="K248" s="71">
        <v>7.85E-2</v>
      </c>
      <c r="L248" s="71">
        <v>7.9500000000007148E-2</v>
      </c>
      <c r="M248" s="72">
        <v>10963225.889354998</v>
      </c>
      <c r="N248" s="79">
        <v>100.43</v>
      </c>
      <c r="O248" s="72">
        <v>11010.363613876998</v>
      </c>
      <c r="P248" s="73">
        <f t="shared" si="3"/>
        <v>4.1930614928771598E-3</v>
      </c>
      <c r="Q248" s="73">
        <f>O248/'סכום נכסי הקרן'!$C$41</f>
        <v>9.1364195149718421E-5</v>
      </c>
    </row>
    <row r="249" spans="1:17">
      <c r="A249" s="69" t="s">
        <v>4593</v>
      </c>
      <c r="B249" s="70" t="s">
        <v>4045</v>
      </c>
      <c r="C249" s="54" t="s">
        <v>4203</v>
      </c>
      <c r="D249" s="126" t="s">
        <v>4666</v>
      </c>
      <c r="E249" s="54" t="s">
        <v>856</v>
      </c>
      <c r="F249" s="78">
        <v>42732</v>
      </c>
      <c r="G249" s="54" t="s">
        <v>4031</v>
      </c>
      <c r="H249" s="72">
        <v>2.289999999998988</v>
      </c>
      <c r="I249" s="70" t="s">
        <v>137</v>
      </c>
      <c r="J249" s="70" t="s">
        <v>141</v>
      </c>
      <c r="K249" s="71">
        <v>2.1613000000000004E-2</v>
      </c>
      <c r="L249" s="71">
        <v>2.3699999999984612E-2</v>
      </c>
      <c r="M249" s="72">
        <v>2974589.8313170006</v>
      </c>
      <c r="N249" s="79">
        <v>112.3</v>
      </c>
      <c r="O249" s="72">
        <v>3340.4646686220003</v>
      </c>
      <c r="P249" s="73">
        <f t="shared" si="3"/>
        <v>1.2721445232437214E-3</v>
      </c>
      <c r="Q249" s="73">
        <f>O249/'סכום נכסי הקרן'!$C$41</f>
        <v>2.7719235856121969E-5</v>
      </c>
    </row>
    <row r="250" spans="1:17">
      <c r="A250" s="69" t="s">
        <v>4553</v>
      </c>
      <c r="B250" s="70" t="s">
        <v>4045</v>
      </c>
      <c r="C250" s="54">
        <v>2424</v>
      </c>
      <c r="D250" s="126" t="s">
        <v>4666</v>
      </c>
      <c r="E250" s="54" t="s">
        <v>612</v>
      </c>
      <c r="F250" s="78">
        <v>40618</v>
      </c>
      <c r="G250" s="54" t="s">
        <v>139</v>
      </c>
      <c r="H250" s="72">
        <v>0.69</v>
      </c>
      <c r="I250" s="70" t="s">
        <v>137</v>
      </c>
      <c r="J250" s="70" t="s">
        <v>141</v>
      </c>
      <c r="K250" s="71">
        <v>7.1500000000000008E-2</v>
      </c>
      <c r="L250" s="71">
        <v>1.8799999999999997E-2</v>
      </c>
      <c r="M250" s="72">
        <v>17689754.829999998</v>
      </c>
      <c r="N250" s="79">
        <v>124.78</v>
      </c>
      <c r="O250" s="72">
        <v>22073.275249999999</v>
      </c>
      <c r="P250" s="73">
        <f t="shared" ref="P250:P313" si="4">IFERROR(O250/$O$8,0)</f>
        <v>8.4061347761305114E-3</v>
      </c>
      <c r="Q250" s="73">
        <f>O250/'סכום נכסי הקרן'!$C$41</f>
        <v>1.8316443473244401E-4</v>
      </c>
    </row>
    <row r="251" spans="1:17">
      <c r="A251" s="69" t="s">
        <v>4594</v>
      </c>
      <c r="B251" s="70" t="s">
        <v>4032</v>
      </c>
      <c r="C251" s="54">
        <v>9533</v>
      </c>
      <c r="D251" s="126" t="s">
        <v>4666</v>
      </c>
      <c r="E251" s="54" t="s">
        <v>625</v>
      </c>
      <c r="F251" s="78">
        <v>45015</v>
      </c>
      <c r="G251" s="54" t="s">
        <v>334</v>
      </c>
      <c r="H251" s="72">
        <v>3.8000000000007588</v>
      </c>
      <c r="I251" s="70" t="s">
        <v>624</v>
      </c>
      <c r="J251" s="70" t="s">
        <v>141</v>
      </c>
      <c r="K251" s="71">
        <v>3.3593000000000005E-2</v>
      </c>
      <c r="L251" s="71">
        <v>2.9800000000002384E-2</v>
      </c>
      <c r="M251" s="72">
        <v>7107927.0018879995</v>
      </c>
      <c r="N251" s="79">
        <v>103.78</v>
      </c>
      <c r="O251" s="72">
        <v>7376.6066239379998</v>
      </c>
      <c r="P251" s="73">
        <f t="shared" si="4"/>
        <v>2.8092228619909913E-3</v>
      </c>
      <c r="Q251" s="73">
        <f>O251/'סכום נכסי הקרן'!$C$41</f>
        <v>6.121121434016486E-5</v>
      </c>
    </row>
    <row r="252" spans="1:17">
      <c r="A252" s="69" t="s">
        <v>4570</v>
      </c>
      <c r="B252" s="70" t="s">
        <v>4045</v>
      </c>
      <c r="C252" s="54" t="s">
        <v>4204</v>
      </c>
      <c r="D252" s="126" t="s">
        <v>4666</v>
      </c>
      <c r="E252" s="54" t="s">
        <v>612</v>
      </c>
      <c r="F252" s="78">
        <v>45286</v>
      </c>
      <c r="G252" s="54" t="s">
        <v>139</v>
      </c>
      <c r="H252" s="72">
        <v>1.7299999999999951</v>
      </c>
      <c r="I252" s="70" t="s">
        <v>137</v>
      </c>
      <c r="J252" s="70" t="s">
        <v>141</v>
      </c>
      <c r="K252" s="71">
        <v>6.7500000000000004E-2</v>
      </c>
      <c r="L252" s="71">
        <v>7.170000000000229E-2</v>
      </c>
      <c r="M252" s="72">
        <v>37233789.987566002</v>
      </c>
      <c r="N252" s="79">
        <v>99.67</v>
      </c>
      <c r="O252" s="72">
        <v>37110.925515002993</v>
      </c>
      <c r="P252" s="73">
        <f t="shared" si="4"/>
        <v>1.4132902254551272E-2</v>
      </c>
      <c r="Q252" s="73">
        <f>O252/'סכום נכסי הקרן'!$C$41</f>
        <v>3.0794712689288632E-4</v>
      </c>
    </row>
    <row r="253" spans="1:17">
      <c r="A253" s="69" t="s">
        <v>4570</v>
      </c>
      <c r="B253" s="70" t="s">
        <v>4045</v>
      </c>
      <c r="C253" s="54" t="s">
        <v>4205</v>
      </c>
      <c r="D253" s="126" t="s">
        <v>4666</v>
      </c>
      <c r="E253" s="54" t="s">
        <v>612</v>
      </c>
      <c r="F253" s="78">
        <v>45169</v>
      </c>
      <c r="G253" s="54" t="s">
        <v>139</v>
      </c>
      <c r="H253" s="72">
        <v>1.8199999999978682</v>
      </c>
      <c r="I253" s="70" t="s">
        <v>137</v>
      </c>
      <c r="J253" s="70" t="s">
        <v>141</v>
      </c>
      <c r="K253" s="71">
        <v>6.9500000000000006E-2</v>
      </c>
      <c r="L253" s="71">
        <v>7.1399999999951461E-2</v>
      </c>
      <c r="M253" s="72">
        <v>2541197.8720490001</v>
      </c>
      <c r="N253" s="79">
        <v>100.05</v>
      </c>
      <c r="O253" s="72">
        <v>2542.468634331</v>
      </c>
      <c r="P253" s="73">
        <f t="shared" si="4"/>
        <v>9.6824480110947145E-4</v>
      </c>
      <c r="Q253" s="73">
        <f>O253/'סכום נכסי הקרן'!$C$41</f>
        <v>2.1097450421735965E-5</v>
      </c>
    </row>
    <row r="254" spans="1:17">
      <c r="A254" s="69" t="s">
        <v>4570</v>
      </c>
      <c r="B254" s="70" t="s">
        <v>4045</v>
      </c>
      <c r="C254" s="54" t="s">
        <v>4206</v>
      </c>
      <c r="D254" s="126" t="s">
        <v>4666</v>
      </c>
      <c r="E254" s="54" t="s">
        <v>612</v>
      </c>
      <c r="F254" s="78">
        <v>45195</v>
      </c>
      <c r="G254" s="54" t="s">
        <v>139</v>
      </c>
      <c r="H254" s="72">
        <v>1.8200000000002987</v>
      </c>
      <c r="I254" s="70" t="s">
        <v>137</v>
      </c>
      <c r="J254" s="70" t="s">
        <v>141</v>
      </c>
      <c r="K254" s="71">
        <v>6.9500000000000006E-2</v>
      </c>
      <c r="L254" s="71">
        <v>7.1400000000050728E-2</v>
      </c>
      <c r="M254" s="72">
        <v>1339813.852338</v>
      </c>
      <c r="N254" s="79">
        <v>100.06</v>
      </c>
      <c r="O254" s="72">
        <v>1340.61783223</v>
      </c>
      <c r="P254" s="73">
        <f t="shared" si="4"/>
        <v>5.1054562829362183E-4</v>
      </c>
      <c r="Q254" s="73">
        <f>O254/'סכום נכסי הקרן'!$C$41</f>
        <v>1.1124470865855869E-5</v>
      </c>
    </row>
    <row r="255" spans="1:17">
      <c r="A255" s="69" t="s">
        <v>4570</v>
      </c>
      <c r="B255" s="70" t="s">
        <v>4045</v>
      </c>
      <c r="C255" s="54" t="s">
        <v>4207</v>
      </c>
      <c r="D255" s="126" t="s">
        <v>4666</v>
      </c>
      <c r="E255" s="54" t="s">
        <v>612</v>
      </c>
      <c r="F255" s="78">
        <v>45230</v>
      </c>
      <c r="G255" s="54" t="s">
        <v>139</v>
      </c>
      <c r="H255" s="72">
        <v>1.8199999999997047</v>
      </c>
      <c r="I255" s="70" t="s">
        <v>137</v>
      </c>
      <c r="J255" s="70" t="s">
        <v>141</v>
      </c>
      <c r="K255" s="71">
        <v>6.9500000000000006E-2</v>
      </c>
      <c r="L255" s="71">
        <v>6.3500000000005094E-2</v>
      </c>
      <c r="M255" s="72">
        <v>2610581.6872730004</v>
      </c>
      <c r="N255" s="79">
        <v>101.41</v>
      </c>
      <c r="O255" s="72">
        <v>2647.3910614790002</v>
      </c>
      <c r="P255" s="73">
        <f t="shared" si="4"/>
        <v>1.0082022634097174E-3</v>
      </c>
      <c r="Q255" s="73">
        <f>O255/'סכום נכסי הקרן'!$C$41</f>
        <v>2.1968098607909399E-5</v>
      </c>
    </row>
    <row r="256" spans="1:17">
      <c r="A256" s="69" t="s">
        <v>4570</v>
      </c>
      <c r="B256" s="70" t="s">
        <v>4045</v>
      </c>
      <c r="C256" s="54" t="s">
        <v>4208</v>
      </c>
      <c r="D256" s="126" t="s">
        <v>4666</v>
      </c>
      <c r="E256" s="54" t="s">
        <v>612</v>
      </c>
      <c r="F256" s="78">
        <v>45257</v>
      </c>
      <c r="G256" s="54" t="s">
        <v>139</v>
      </c>
      <c r="H256" s="72">
        <v>1.8199999999984413</v>
      </c>
      <c r="I256" s="70" t="s">
        <v>137</v>
      </c>
      <c r="J256" s="70" t="s">
        <v>141</v>
      </c>
      <c r="K256" s="71">
        <v>6.9500000000000006E-2</v>
      </c>
      <c r="L256" s="71">
        <v>6.8099999999988614E-2</v>
      </c>
      <c r="M256" s="72">
        <v>1644458.3426930001</v>
      </c>
      <c r="N256" s="79">
        <v>100.62</v>
      </c>
      <c r="O256" s="72">
        <v>1654.6540939689996</v>
      </c>
      <c r="P256" s="73">
        <f t="shared" si="4"/>
        <v>6.3013962197474671E-4</v>
      </c>
      <c r="Q256" s="73">
        <f>O256/'סכום נכסי הקרן'!$C$41</f>
        <v>1.3730349409725959E-5</v>
      </c>
    </row>
    <row r="257" spans="1:17">
      <c r="A257" s="69" t="s">
        <v>4567</v>
      </c>
      <c r="B257" s="70" t="s">
        <v>4045</v>
      </c>
      <c r="C257" s="54" t="s">
        <v>4209</v>
      </c>
      <c r="D257" s="126" t="s">
        <v>4666</v>
      </c>
      <c r="E257" s="54" t="s">
        <v>647</v>
      </c>
      <c r="F257" s="78">
        <v>44858</v>
      </c>
      <c r="G257" s="54" t="s">
        <v>139</v>
      </c>
      <c r="H257" s="72">
        <v>5.3999999999759485</v>
      </c>
      <c r="I257" s="70" t="s">
        <v>675</v>
      </c>
      <c r="J257" s="70" t="s">
        <v>141</v>
      </c>
      <c r="K257" s="71">
        <v>3.49E-2</v>
      </c>
      <c r="L257" s="71">
        <v>4.469999999983653E-2</v>
      </c>
      <c r="M257" s="72">
        <v>449355.44529900001</v>
      </c>
      <c r="N257" s="79">
        <v>99.93</v>
      </c>
      <c r="O257" s="72">
        <v>449.040866822</v>
      </c>
      <c r="P257" s="73">
        <f t="shared" si="4"/>
        <v>1.7100761005081039E-4</v>
      </c>
      <c r="Q257" s="73">
        <f>O257/'סכום נכסי הקרן'!$C$41</f>
        <v>3.7261491831946554E-6</v>
      </c>
    </row>
    <row r="258" spans="1:17">
      <c r="A258" s="69" t="s">
        <v>4567</v>
      </c>
      <c r="B258" s="70" t="s">
        <v>4045</v>
      </c>
      <c r="C258" s="54" t="s">
        <v>4210</v>
      </c>
      <c r="D258" s="126" t="s">
        <v>4666</v>
      </c>
      <c r="E258" s="54" t="s">
        <v>647</v>
      </c>
      <c r="F258" s="78">
        <v>44858</v>
      </c>
      <c r="G258" s="54" t="s">
        <v>139</v>
      </c>
      <c r="H258" s="72">
        <v>5.4300000000101125</v>
      </c>
      <c r="I258" s="70" t="s">
        <v>675</v>
      </c>
      <c r="J258" s="70" t="s">
        <v>141</v>
      </c>
      <c r="K258" s="71">
        <v>3.49E-2</v>
      </c>
      <c r="L258" s="71">
        <v>4.460000000010006E-2</v>
      </c>
      <c r="M258" s="72">
        <v>372044.42605200002</v>
      </c>
      <c r="N258" s="79">
        <v>99.94</v>
      </c>
      <c r="O258" s="72">
        <v>371.82117596799998</v>
      </c>
      <c r="P258" s="73">
        <f t="shared" si="4"/>
        <v>1.4160014236248638E-4</v>
      </c>
      <c r="Q258" s="73">
        <f>O258/'סכום נכסי הקרן'!$C$41</f>
        <v>3.0853788006712468E-6</v>
      </c>
    </row>
    <row r="259" spans="1:17">
      <c r="A259" s="69" t="s">
        <v>4567</v>
      </c>
      <c r="B259" s="70" t="s">
        <v>4045</v>
      </c>
      <c r="C259" s="54" t="s">
        <v>4211</v>
      </c>
      <c r="D259" s="126" t="s">
        <v>4666</v>
      </c>
      <c r="E259" s="54" t="s">
        <v>647</v>
      </c>
      <c r="F259" s="78">
        <v>44858</v>
      </c>
      <c r="G259" s="54" t="s">
        <v>139</v>
      </c>
      <c r="H259" s="72">
        <v>5.3200000000137582</v>
      </c>
      <c r="I259" s="70" t="s">
        <v>675</v>
      </c>
      <c r="J259" s="70" t="s">
        <v>141</v>
      </c>
      <c r="K259" s="71">
        <v>3.49E-2</v>
      </c>
      <c r="L259" s="71">
        <v>4.4700000000148322E-2</v>
      </c>
      <c r="M259" s="72">
        <v>465304.33458900003</v>
      </c>
      <c r="N259" s="79">
        <v>99.98</v>
      </c>
      <c r="O259" s="72">
        <v>465.21124312999996</v>
      </c>
      <c r="P259" s="73">
        <f t="shared" si="4"/>
        <v>1.7716575201598138E-4</v>
      </c>
      <c r="Q259" s="73">
        <f>O259/'סכום נכסי הקרן'!$C$41</f>
        <v>3.8603312564176E-6</v>
      </c>
    </row>
    <row r="260" spans="1:17">
      <c r="A260" s="69" t="s">
        <v>4567</v>
      </c>
      <c r="B260" s="70" t="s">
        <v>4045</v>
      </c>
      <c r="C260" s="54" t="s">
        <v>4212</v>
      </c>
      <c r="D260" s="126" t="s">
        <v>4666</v>
      </c>
      <c r="E260" s="54" t="s">
        <v>647</v>
      </c>
      <c r="F260" s="78">
        <v>44858</v>
      </c>
      <c r="G260" s="54" t="s">
        <v>139</v>
      </c>
      <c r="H260" s="72">
        <v>5.3600000000038177</v>
      </c>
      <c r="I260" s="70" t="s">
        <v>675</v>
      </c>
      <c r="J260" s="70" t="s">
        <v>141</v>
      </c>
      <c r="K260" s="71">
        <v>3.49E-2</v>
      </c>
      <c r="L260" s="71">
        <v>4.4700000000032152E-2</v>
      </c>
      <c r="M260" s="72">
        <v>566165.87917899992</v>
      </c>
      <c r="N260" s="79">
        <v>99.97</v>
      </c>
      <c r="O260" s="72">
        <v>565.99599029399985</v>
      </c>
      <c r="P260" s="73">
        <f t="shared" si="4"/>
        <v>2.1554746739094915E-4</v>
      </c>
      <c r="Q260" s="73">
        <f>O260/'סכום נכסי הקרן'!$C$41</f>
        <v>4.696644899720097E-6</v>
      </c>
    </row>
    <row r="261" spans="1:17">
      <c r="A261" s="69" t="s">
        <v>4567</v>
      </c>
      <c r="B261" s="70" t="s">
        <v>4045</v>
      </c>
      <c r="C261" s="54" t="s">
        <v>4213</v>
      </c>
      <c r="D261" s="126" t="s">
        <v>4666</v>
      </c>
      <c r="E261" s="54" t="s">
        <v>647</v>
      </c>
      <c r="F261" s="78">
        <v>44858</v>
      </c>
      <c r="G261" s="54" t="s">
        <v>139</v>
      </c>
      <c r="H261" s="72">
        <v>5.5199999999883476</v>
      </c>
      <c r="I261" s="70" t="s">
        <v>675</v>
      </c>
      <c r="J261" s="70" t="s">
        <v>141</v>
      </c>
      <c r="K261" s="71">
        <v>3.49E-2</v>
      </c>
      <c r="L261" s="71">
        <v>4.4499999999823139E-2</v>
      </c>
      <c r="M261" s="72">
        <v>336748.32440499996</v>
      </c>
      <c r="N261" s="79">
        <v>99.9</v>
      </c>
      <c r="O261" s="72">
        <v>336.41155277099995</v>
      </c>
      <c r="P261" s="73">
        <f t="shared" si="4"/>
        <v>1.2811514470832178E-4</v>
      </c>
      <c r="Q261" s="73">
        <f>O261/'סכום נכסי הקרן'!$C$41</f>
        <v>2.791549110989497E-6</v>
      </c>
    </row>
    <row r="262" spans="1:17">
      <c r="A262" s="69" t="s">
        <v>4595</v>
      </c>
      <c r="B262" s="70" t="s">
        <v>4032</v>
      </c>
      <c r="C262" s="54">
        <v>9637</v>
      </c>
      <c r="D262" s="126" t="s">
        <v>4666</v>
      </c>
      <c r="E262" s="54" t="s">
        <v>647</v>
      </c>
      <c r="F262" s="78">
        <v>45104</v>
      </c>
      <c r="G262" s="54" t="s">
        <v>139</v>
      </c>
      <c r="H262" s="72">
        <v>2.3000000000002485</v>
      </c>
      <c r="I262" s="70" t="s">
        <v>355</v>
      </c>
      <c r="J262" s="70" t="s">
        <v>141</v>
      </c>
      <c r="K262" s="71">
        <v>5.2159000000000004E-2</v>
      </c>
      <c r="L262" s="71">
        <v>5.7900000000000194E-2</v>
      </c>
      <c r="M262" s="72">
        <v>3626214.6999999993</v>
      </c>
      <c r="N262" s="79">
        <v>99.81</v>
      </c>
      <c r="O262" s="72">
        <v>3619.3250327670003</v>
      </c>
      <c r="P262" s="73">
        <f t="shared" si="4"/>
        <v>1.378342528667665E-3</v>
      </c>
      <c r="Q262" s="73">
        <f>O262/'סכום נכסי הקרן'!$C$41</f>
        <v>3.0033224169564596E-5</v>
      </c>
    </row>
    <row r="263" spans="1:17">
      <c r="A263" s="69" t="s">
        <v>4596</v>
      </c>
      <c r="B263" s="70" t="s">
        <v>4032</v>
      </c>
      <c r="C263" s="54">
        <v>9577</v>
      </c>
      <c r="D263" s="126" t="s">
        <v>4666</v>
      </c>
      <c r="E263" s="54" t="s">
        <v>647</v>
      </c>
      <c r="F263" s="78">
        <v>45063</v>
      </c>
      <c r="G263" s="54" t="s">
        <v>139</v>
      </c>
      <c r="H263" s="72">
        <v>3.3699999999989614</v>
      </c>
      <c r="I263" s="70" t="s">
        <v>355</v>
      </c>
      <c r="J263" s="70" t="s">
        <v>141</v>
      </c>
      <c r="K263" s="71">
        <v>4.4344000000000001E-2</v>
      </c>
      <c r="L263" s="71">
        <v>4.18999999999864E-2</v>
      </c>
      <c r="M263" s="72">
        <v>5439322.0499999998</v>
      </c>
      <c r="N263" s="79">
        <v>102.62</v>
      </c>
      <c r="O263" s="72">
        <v>5581.832222439999</v>
      </c>
      <c r="P263" s="73">
        <f t="shared" si="4"/>
        <v>2.1257214177845558E-3</v>
      </c>
      <c r="Q263" s="73">
        <f>O263/'סכום נכסי הקרן'!$C$41</f>
        <v>4.6318144100276382E-5</v>
      </c>
    </row>
    <row r="264" spans="1:17">
      <c r="A264" s="69" t="s">
        <v>4597</v>
      </c>
      <c r="B264" s="70" t="s">
        <v>4045</v>
      </c>
      <c r="C264" s="54" t="s">
        <v>4214</v>
      </c>
      <c r="D264" s="126" t="s">
        <v>4666</v>
      </c>
      <c r="E264" s="54" t="s">
        <v>647</v>
      </c>
      <c r="F264" s="78">
        <v>42372</v>
      </c>
      <c r="G264" s="54" t="s">
        <v>139</v>
      </c>
      <c r="H264" s="72">
        <v>9.3600000000006176</v>
      </c>
      <c r="I264" s="70" t="s">
        <v>137</v>
      </c>
      <c r="J264" s="70" t="s">
        <v>141</v>
      </c>
      <c r="K264" s="71">
        <v>6.7000000000000004E-2</v>
      </c>
      <c r="L264" s="71">
        <v>3.4100000000003704E-2</v>
      </c>
      <c r="M264" s="72">
        <v>4388971.2785469992</v>
      </c>
      <c r="N264" s="79">
        <v>151.47999999999999</v>
      </c>
      <c r="O264" s="72">
        <v>6648.4136908330011</v>
      </c>
      <c r="P264" s="73">
        <f t="shared" si="4"/>
        <v>2.5319061579959007E-3</v>
      </c>
      <c r="Q264" s="73">
        <f>O264/'סכום נכסי הקרן'!$C$41</f>
        <v>5.5168656293943891E-5</v>
      </c>
    </row>
    <row r="265" spans="1:17">
      <c r="A265" s="69" t="s">
        <v>4598</v>
      </c>
      <c r="B265" s="70" t="s">
        <v>4045</v>
      </c>
      <c r="C265" s="54" t="s">
        <v>4215</v>
      </c>
      <c r="D265" s="126" t="s">
        <v>4666</v>
      </c>
      <c r="E265" s="54" t="s">
        <v>668</v>
      </c>
      <c r="F265" s="78">
        <v>44871</v>
      </c>
      <c r="G265" s="126" t="s">
        <v>4666</v>
      </c>
      <c r="H265" s="72">
        <v>4.6899999999990811</v>
      </c>
      <c r="I265" s="70" t="s">
        <v>355</v>
      </c>
      <c r="J265" s="70" t="s">
        <v>141</v>
      </c>
      <c r="K265" s="71">
        <v>0.05</v>
      </c>
      <c r="L265" s="71">
        <v>6.989999999998063E-2</v>
      </c>
      <c r="M265" s="72">
        <v>5431843.8677040003</v>
      </c>
      <c r="N265" s="79">
        <v>95.84</v>
      </c>
      <c r="O265" s="72">
        <v>5205.8789624909996</v>
      </c>
      <c r="P265" s="73">
        <f t="shared" si="4"/>
        <v>1.982547659614847E-3</v>
      </c>
      <c r="Q265" s="73">
        <f>O265/'סכום נכסי הקרן'!$C$41</f>
        <v>4.3198477192467665E-5</v>
      </c>
    </row>
    <row r="266" spans="1:17">
      <c r="A266" s="69" t="s">
        <v>4598</v>
      </c>
      <c r="B266" s="70" t="s">
        <v>4045</v>
      </c>
      <c r="C266" s="54" t="s">
        <v>4216</v>
      </c>
      <c r="D266" s="126" t="s">
        <v>4666</v>
      </c>
      <c r="E266" s="54" t="s">
        <v>668</v>
      </c>
      <c r="F266" s="78">
        <v>44969</v>
      </c>
      <c r="G266" s="126" t="s">
        <v>4666</v>
      </c>
      <c r="H266" s="72">
        <v>4.6899999999995075</v>
      </c>
      <c r="I266" s="70" t="s">
        <v>355</v>
      </c>
      <c r="J266" s="70" t="s">
        <v>141</v>
      </c>
      <c r="K266" s="71">
        <v>0.05</v>
      </c>
      <c r="L266" s="71">
        <v>6.7099999999999133E-2</v>
      </c>
      <c r="M266" s="72">
        <v>3938079.9739459995</v>
      </c>
      <c r="N266" s="79">
        <v>96.56</v>
      </c>
      <c r="O266" s="72">
        <v>3802.6102460230009</v>
      </c>
      <c r="P266" s="73">
        <f t="shared" si="4"/>
        <v>1.4481427820352193E-3</v>
      </c>
      <c r="Q266" s="73">
        <f>O266/'סכום נכסי הקרן'!$C$41</f>
        <v>3.1554128163223208E-5</v>
      </c>
    </row>
    <row r="267" spans="1:17">
      <c r="A267" s="69" t="s">
        <v>4598</v>
      </c>
      <c r="B267" s="70" t="s">
        <v>4045</v>
      </c>
      <c r="C267" s="54" t="s">
        <v>4217</v>
      </c>
      <c r="D267" s="126" t="s">
        <v>4666</v>
      </c>
      <c r="E267" s="54" t="s">
        <v>668</v>
      </c>
      <c r="F267" s="78">
        <v>45018</v>
      </c>
      <c r="G267" s="126" t="s">
        <v>4666</v>
      </c>
      <c r="H267" s="72">
        <v>4.6900000000032174</v>
      </c>
      <c r="I267" s="70" t="s">
        <v>355</v>
      </c>
      <c r="J267" s="70" t="s">
        <v>141</v>
      </c>
      <c r="K267" s="71">
        <v>0.05</v>
      </c>
      <c r="L267" s="71">
        <v>4.180000000004061E-2</v>
      </c>
      <c r="M267" s="72">
        <v>1878032.3715149998</v>
      </c>
      <c r="N267" s="79">
        <v>107.78</v>
      </c>
      <c r="O267" s="72">
        <v>2024.1432163210002</v>
      </c>
      <c r="P267" s="73">
        <f t="shared" si="4"/>
        <v>7.708516515955024E-4</v>
      </c>
      <c r="Q267" s="73">
        <f>O267/'סכום נכסי הקרן'!$C$41</f>
        <v>1.6796376787579232E-5</v>
      </c>
    </row>
    <row r="268" spans="1:17">
      <c r="A268" s="69" t="s">
        <v>4598</v>
      </c>
      <c r="B268" s="70" t="s">
        <v>4045</v>
      </c>
      <c r="C268" s="54" t="s">
        <v>4218</v>
      </c>
      <c r="D268" s="126" t="s">
        <v>4666</v>
      </c>
      <c r="E268" s="54" t="s">
        <v>668</v>
      </c>
      <c r="F268" s="78">
        <v>45109</v>
      </c>
      <c r="G268" s="126" t="s">
        <v>4666</v>
      </c>
      <c r="H268" s="72">
        <v>4.6899999999951545</v>
      </c>
      <c r="I268" s="70" t="s">
        <v>355</v>
      </c>
      <c r="J268" s="70" t="s">
        <v>141</v>
      </c>
      <c r="K268" s="71">
        <v>0.05</v>
      </c>
      <c r="L268" s="71">
        <v>5.2499999999940386E-2</v>
      </c>
      <c r="M268" s="72">
        <v>1695884.547333</v>
      </c>
      <c r="N268" s="79">
        <v>101.37</v>
      </c>
      <c r="O268" s="72">
        <v>1719.118042157</v>
      </c>
      <c r="P268" s="73">
        <f t="shared" si="4"/>
        <v>6.546893378883298E-4</v>
      </c>
      <c r="Q268" s="73">
        <f>O268/'סכום נכסי הקרן'!$C$41</f>
        <v>1.4265272410356626E-5</v>
      </c>
    </row>
    <row r="269" spans="1:17">
      <c r="A269" s="69" t="s">
        <v>4598</v>
      </c>
      <c r="B269" s="70" t="s">
        <v>4045</v>
      </c>
      <c r="C269" s="54" t="s">
        <v>4219</v>
      </c>
      <c r="D269" s="126" t="s">
        <v>4666</v>
      </c>
      <c r="E269" s="54" t="s">
        <v>668</v>
      </c>
      <c r="F269" s="78">
        <v>45200</v>
      </c>
      <c r="G269" s="126" t="s">
        <v>4666</v>
      </c>
      <c r="H269" s="72">
        <v>4.6900000000024891</v>
      </c>
      <c r="I269" s="70" t="s">
        <v>355</v>
      </c>
      <c r="J269" s="70" t="s">
        <v>141</v>
      </c>
      <c r="K269" s="71">
        <v>0.05</v>
      </c>
      <c r="L269" s="71">
        <v>4.9200000000013774E-2</v>
      </c>
      <c r="M269" s="72">
        <v>2026470.878461</v>
      </c>
      <c r="N269" s="79">
        <v>101.61</v>
      </c>
      <c r="O269" s="72">
        <v>2059.0971447230004</v>
      </c>
      <c r="P269" s="73">
        <f t="shared" si="4"/>
        <v>7.8416310763338381E-4</v>
      </c>
      <c r="Q269" s="73">
        <f>O269/'סכום נכסי הקרן'!$C$41</f>
        <v>1.708642511366218E-5</v>
      </c>
    </row>
    <row r="270" spans="1:17">
      <c r="A270" s="69" t="s">
        <v>4599</v>
      </c>
      <c r="B270" s="70" t="s">
        <v>4045</v>
      </c>
      <c r="C270" s="54" t="s">
        <v>4220</v>
      </c>
      <c r="D270" s="126" t="s">
        <v>4666</v>
      </c>
      <c r="E270" s="54" t="s">
        <v>668</v>
      </c>
      <c r="F270" s="78">
        <v>41816</v>
      </c>
      <c r="G270" s="126" t="s">
        <v>4666</v>
      </c>
      <c r="H270" s="72">
        <v>5.5399999999968417</v>
      </c>
      <c r="I270" s="70" t="s">
        <v>675</v>
      </c>
      <c r="J270" s="70" t="s">
        <v>141</v>
      </c>
      <c r="K270" s="71">
        <v>4.4999999999999998E-2</v>
      </c>
      <c r="L270" s="71">
        <v>9.0499999999932912E-2</v>
      </c>
      <c r="M270" s="72">
        <v>1350222.4548660002</v>
      </c>
      <c r="N270" s="79">
        <v>87.22</v>
      </c>
      <c r="O270" s="72">
        <v>1177.6640996179999</v>
      </c>
      <c r="P270" s="73">
        <f t="shared" si="4"/>
        <v>4.4848818447997641E-4</v>
      </c>
      <c r="Q270" s="73">
        <f>O270/'סכום נכסי הקרן'!$C$41</f>
        <v>9.7722778639850276E-6</v>
      </c>
    </row>
    <row r="271" spans="1:17">
      <c r="A271" s="69" t="s">
        <v>4599</v>
      </c>
      <c r="B271" s="70" t="s">
        <v>4045</v>
      </c>
      <c r="C271" s="54" t="s">
        <v>4221</v>
      </c>
      <c r="D271" s="126" t="s">
        <v>4666</v>
      </c>
      <c r="E271" s="54" t="s">
        <v>668</v>
      </c>
      <c r="F271" s="78">
        <v>42625</v>
      </c>
      <c r="G271" s="126" t="s">
        <v>4666</v>
      </c>
      <c r="H271" s="72">
        <v>5.5400000000131078</v>
      </c>
      <c r="I271" s="70" t="s">
        <v>675</v>
      </c>
      <c r="J271" s="70" t="s">
        <v>141</v>
      </c>
      <c r="K271" s="71">
        <v>4.4999999999999998E-2</v>
      </c>
      <c r="L271" s="71">
        <v>9.050000000020933E-2</v>
      </c>
      <c r="M271" s="72">
        <v>375981.02805000002</v>
      </c>
      <c r="N271" s="79">
        <v>87.66</v>
      </c>
      <c r="O271" s="72">
        <v>329.58496644200005</v>
      </c>
      <c r="P271" s="73">
        <f t="shared" si="4"/>
        <v>1.2551538531183334E-4</v>
      </c>
      <c r="Q271" s="73">
        <f>O271/'סכום נכסי הקרן'!$C$41</f>
        <v>2.7349019749418685E-6</v>
      </c>
    </row>
    <row r="272" spans="1:17">
      <c r="A272" s="69" t="s">
        <v>4599</v>
      </c>
      <c r="B272" s="70" t="s">
        <v>4045</v>
      </c>
      <c r="C272" s="54" t="s">
        <v>4222</v>
      </c>
      <c r="D272" s="126" t="s">
        <v>4666</v>
      </c>
      <c r="E272" s="54" t="s">
        <v>668</v>
      </c>
      <c r="F272" s="78">
        <v>42716</v>
      </c>
      <c r="G272" s="126" t="s">
        <v>4666</v>
      </c>
      <c r="H272" s="72">
        <v>5.5399999999754268</v>
      </c>
      <c r="I272" s="70" t="s">
        <v>675</v>
      </c>
      <c r="J272" s="70" t="s">
        <v>141</v>
      </c>
      <c r="K272" s="71">
        <v>4.4999999999999998E-2</v>
      </c>
      <c r="L272" s="71">
        <v>9.0499999999817893E-2</v>
      </c>
      <c r="M272" s="72">
        <v>284451.73773100006</v>
      </c>
      <c r="N272" s="79">
        <v>87.84</v>
      </c>
      <c r="O272" s="72">
        <v>249.86241869099999</v>
      </c>
      <c r="P272" s="73">
        <f t="shared" si="4"/>
        <v>9.5154758105347206E-5</v>
      </c>
      <c r="Q272" s="73">
        <f>O272/'סכום נכסי הקרן'!$C$41</f>
        <v>2.0733628409050109E-6</v>
      </c>
    </row>
    <row r="273" spans="1:17">
      <c r="A273" s="69" t="s">
        <v>4599</v>
      </c>
      <c r="B273" s="70" t="s">
        <v>4045</v>
      </c>
      <c r="C273" s="54" t="s">
        <v>4223</v>
      </c>
      <c r="D273" s="126" t="s">
        <v>4666</v>
      </c>
      <c r="E273" s="54" t="s">
        <v>668</v>
      </c>
      <c r="F273" s="78">
        <v>42803</v>
      </c>
      <c r="G273" s="126" t="s">
        <v>4666</v>
      </c>
      <c r="H273" s="72">
        <v>5.5400000000105907</v>
      </c>
      <c r="I273" s="70" t="s">
        <v>675</v>
      </c>
      <c r="J273" s="70" t="s">
        <v>141</v>
      </c>
      <c r="K273" s="71">
        <v>4.4999999999999998E-2</v>
      </c>
      <c r="L273" s="71">
        <v>9.0500000000157996E-2</v>
      </c>
      <c r="M273" s="72">
        <v>1822980.2264660003</v>
      </c>
      <c r="N273" s="79">
        <v>88.37</v>
      </c>
      <c r="O273" s="72">
        <v>1610.967639211</v>
      </c>
      <c r="P273" s="73">
        <f t="shared" si="4"/>
        <v>6.1350257004530668E-4</v>
      </c>
      <c r="Q273" s="73">
        <f>O273/'סכום נכסי הקרן'!$C$41</f>
        <v>1.3367838422997178E-5</v>
      </c>
    </row>
    <row r="274" spans="1:17">
      <c r="A274" s="69" t="s">
        <v>4599</v>
      </c>
      <c r="B274" s="70" t="s">
        <v>4045</v>
      </c>
      <c r="C274" s="54" t="s">
        <v>4224</v>
      </c>
      <c r="D274" s="126" t="s">
        <v>4666</v>
      </c>
      <c r="E274" s="54" t="s">
        <v>668</v>
      </c>
      <c r="F274" s="78">
        <v>42898</v>
      </c>
      <c r="G274" s="126" t="s">
        <v>4666</v>
      </c>
      <c r="H274" s="72">
        <v>5.5400000000325775</v>
      </c>
      <c r="I274" s="70" t="s">
        <v>675</v>
      </c>
      <c r="J274" s="70" t="s">
        <v>141</v>
      </c>
      <c r="K274" s="71">
        <v>4.4999999999999998E-2</v>
      </c>
      <c r="L274" s="71">
        <v>9.0500000000602127E-2</v>
      </c>
      <c r="M274" s="72">
        <v>342855.86571999994</v>
      </c>
      <c r="N274" s="79">
        <v>87.92</v>
      </c>
      <c r="O274" s="72">
        <v>301.43889351699994</v>
      </c>
      <c r="P274" s="73">
        <f t="shared" si="4"/>
        <v>1.1479655542607143E-4</v>
      </c>
      <c r="Q274" s="73">
        <f>O274/'סכום נכסי הקרן'!$C$41</f>
        <v>2.5013453559600165E-6</v>
      </c>
    </row>
    <row r="275" spans="1:17">
      <c r="A275" s="69" t="s">
        <v>4599</v>
      </c>
      <c r="B275" s="70" t="s">
        <v>4045</v>
      </c>
      <c r="C275" s="54" t="s">
        <v>4225</v>
      </c>
      <c r="D275" s="126" t="s">
        <v>4666</v>
      </c>
      <c r="E275" s="54" t="s">
        <v>668</v>
      </c>
      <c r="F275" s="78">
        <v>42989</v>
      </c>
      <c r="G275" s="126" t="s">
        <v>4666</v>
      </c>
      <c r="H275" s="72">
        <v>5.5400000000073941</v>
      </c>
      <c r="I275" s="70" t="s">
        <v>675</v>
      </c>
      <c r="J275" s="70" t="s">
        <v>141</v>
      </c>
      <c r="K275" s="71">
        <v>4.4999999999999998E-2</v>
      </c>
      <c r="L275" s="71">
        <v>9.0500000000174358E-2</v>
      </c>
      <c r="M275" s="72">
        <v>432041.55088599992</v>
      </c>
      <c r="N275" s="79">
        <v>88.28</v>
      </c>
      <c r="O275" s="72">
        <v>381.40629706699997</v>
      </c>
      <c r="P275" s="73">
        <f t="shared" si="4"/>
        <v>1.4525043072663508E-4</v>
      </c>
      <c r="Q275" s="73">
        <f>O275/'סכום נכסי הקרן'!$C$41</f>
        <v>3.1649163078176027E-6</v>
      </c>
    </row>
    <row r="276" spans="1:17">
      <c r="A276" s="69" t="s">
        <v>4599</v>
      </c>
      <c r="B276" s="70" t="s">
        <v>4045</v>
      </c>
      <c r="C276" s="54" t="s">
        <v>4226</v>
      </c>
      <c r="D276" s="126" t="s">
        <v>4666</v>
      </c>
      <c r="E276" s="54" t="s">
        <v>668</v>
      </c>
      <c r="F276" s="78">
        <v>43080</v>
      </c>
      <c r="G276" s="126" t="s">
        <v>4666</v>
      </c>
      <c r="H276" s="72">
        <v>5.5400000000310161</v>
      </c>
      <c r="I276" s="70" t="s">
        <v>675</v>
      </c>
      <c r="J276" s="70" t="s">
        <v>141</v>
      </c>
      <c r="K276" s="71">
        <v>4.4999999999999998E-2</v>
      </c>
      <c r="L276" s="71">
        <v>9.0500000000366398E-2</v>
      </c>
      <c r="M276" s="72">
        <v>133861.40525000001</v>
      </c>
      <c r="N276" s="79">
        <v>87.67</v>
      </c>
      <c r="O276" s="72">
        <v>117.35630103400001</v>
      </c>
      <c r="P276" s="73">
        <f t="shared" si="4"/>
        <v>4.4692637234247721E-5</v>
      </c>
      <c r="Q276" s="73">
        <f>O276/'סכום נכסי הקרן'!$C$41</f>
        <v>9.7382469514501014E-7</v>
      </c>
    </row>
    <row r="277" spans="1:17">
      <c r="A277" s="69" t="s">
        <v>4599</v>
      </c>
      <c r="B277" s="70" t="s">
        <v>4045</v>
      </c>
      <c r="C277" s="54" t="s">
        <v>4227</v>
      </c>
      <c r="D277" s="126" t="s">
        <v>4666</v>
      </c>
      <c r="E277" s="54" t="s">
        <v>668</v>
      </c>
      <c r="F277" s="78">
        <v>43171</v>
      </c>
      <c r="G277" s="126" t="s">
        <v>4666</v>
      </c>
      <c r="H277" s="72">
        <v>5.4299999999553767</v>
      </c>
      <c r="I277" s="70" t="s">
        <v>675</v>
      </c>
      <c r="J277" s="70" t="s">
        <v>141</v>
      </c>
      <c r="K277" s="71">
        <v>4.4999999999999998E-2</v>
      </c>
      <c r="L277" s="71">
        <v>9.1499999999241174E-2</v>
      </c>
      <c r="M277" s="72">
        <v>100019.27572199999</v>
      </c>
      <c r="N277" s="79">
        <v>88.28</v>
      </c>
      <c r="O277" s="72">
        <v>88.297021058000013</v>
      </c>
      <c r="P277" s="73">
        <f t="shared" si="4"/>
        <v>3.362603197476922E-5</v>
      </c>
      <c r="Q277" s="73">
        <f>O277/'סכום נכסי הקרן'!$C$41</f>
        <v>7.3269026764151273E-7</v>
      </c>
    </row>
    <row r="278" spans="1:17">
      <c r="A278" s="69" t="s">
        <v>4599</v>
      </c>
      <c r="B278" s="70" t="s">
        <v>4045</v>
      </c>
      <c r="C278" s="54" t="s">
        <v>4228</v>
      </c>
      <c r="D278" s="126" t="s">
        <v>4666</v>
      </c>
      <c r="E278" s="54" t="s">
        <v>668</v>
      </c>
      <c r="F278" s="78">
        <v>43341</v>
      </c>
      <c r="G278" s="126" t="s">
        <v>4666</v>
      </c>
      <c r="H278" s="72">
        <v>5.579999999998825</v>
      </c>
      <c r="I278" s="70" t="s">
        <v>675</v>
      </c>
      <c r="J278" s="70" t="s">
        <v>141</v>
      </c>
      <c r="K278" s="71">
        <v>4.4999999999999998E-2</v>
      </c>
      <c r="L278" s="71">
        <v>8.7799999999925035E-2</v>
      </c>
      <c r="M278" s="72">
        <v>250924.14099300001</v>
      </c>
      <c r="N278" s="79">
        <v>88.28</v>
      </c>
      <c r="O278" s="72">
        <v>221.51582479700005</v>
      </c>
      <c r="P278" s="73">
        <f t="shared" si="4"/>
        <v>8.4359564097280751E-5</v>
      </c>
      <c r="Q278" s="73">
        <f>O278/'סכום נכסי הקרן'!$C$41</f>
        <v>1.8381422953185717E-6</v>
      </c>
    </row>
    <row r="279" spans="1:17">
      <c r="A279" s="69" t="s">
        <v>4599</v>
      </c>
      <c r="B279" s="70" t="s">
        <v>4045</v>
      </c>
      <c r="C279" s="54" t="s">
        <v>4229</v>
      </c>
      <c r="D279" s="126" t="s">
        <v>4666</v>
      </c>
      <c r="E279" s="54" t="s">
        <v>668</v>
      </c>
      <c r="F279" s="78">
        <v>43990</v>
      </c>
      <c r="G279" s="126" t="s">
        <v>4666</v>
      </c>
      <c r="H279" s="72">
        <v>5.539999999999023</v>
      </c>
      <c r="I279" s="70" t="s">
        <v>675</v>
      </c>
      <c r="J279" s="70" t="s">
        <v>141</v>
      </c>
      <c r="K279" s="71">
        <v>4.4999999999999998E-2</v>
      </c>
      <c r="L279" s="71">
        <v>9.0500000000082223E-2</v>
      </c>
      <c r="M279" s="72">
        <v>258800.01460600001</v>
      </c>
      <c r="N279" s="79">
        <v>86.97</v>
      </c>
      <c r="O279" s="72">
        <v>225.07836824299997</v>
      </c>
      <c r="P279" s="73">
        <f t="shared" si="4"/>
        <v>8.5716282573071771E-5</v>
      </c>
      <c r="Q279" s="73">
        <f>O279/'סכום נכסי הקרן'!$C$41</f>
        <v>1.8677043448606463E-6</v>
      </c>
    </row>
    <row r="280" spans="1:17">
      <c r="A280" s="69" t="s">
        <v>4599</v>
      </c>
      <c r="B280" s="70" t="s">
        <v>4045</v>
      </c>
      <c r="C280" s="54" t="s">
        <v>4230</v>
      </c>
      <c r="D280" s="126" t="s">
        <v>4666</v>
      </c>
      <c r="E280" s="54" t="s">
        <v>668</v>
      </c>
      <c r="F280" s="78">
        <v>41893</v>
      </c>
      <c r="G280" s="126" t="s">
        <v>4666</v>
      </c>
      <c r="H280" s="72">
        <v>5.5400000000041709</v>
      </c>
      <c r="I280" s="70" t="s">
        <v>675</v>
      </c>
      <c r="J280" s="70" t="s">
        <v>141</v>
      </c>
      <c r="K280" s="71">
        <v>4.4999999999999998E-2</v>
      </c>
      <c r="L280" s="71">
        <v>9.0500000000225927E-2</v>
      </c>
      <c r="M280" s="72">
        <v>264900.037327</v>
      </c>
      <c r="N280" s="79">
        <v>86.88</v>
      </c>
      <c r="O280" s="72">
        <v>230.14515257600002</v>
      </c>
      <c r="P280" s="73">
        <f t="shared" si="4"/>
        <v>8.7645859017998544E-5</v>
      </c>
      <c r="Q280" s="73">
        <f>O280/'סכום נכסי הקרן'!$C$41</f>
        <v>1.9097486123177448E-6</v>
      </c>
    </row>
    <row r="281" spans="1:17">
      <c r="A281" s="69" t="s">
        <v>4599</v>
      </c>
      <c r="B281" s="70" t="s">
        <v>4045</v>
      </c>
      <c r="C281" s="54" t="s">
        <v>4231</v>
      </c>
      <c r="D281" s="126" t="s">
        <v>4666</v>
      </c>
      <c r="E281" s="54" t="s">
        <v>668</v>
      </c>
      <c r="F281" s="78">
        <v>42151</v>
      </c>
      <c r="G281" s="126" t="s">
        <v>4666</v>
      </c>
      <c r="H281" s="72">
        <v>5.5399999999964749</v>
      </c>
      <c r="I281" s="70" t="s">
        <v>675</v>
      </c>
      <c r="J281" s="70" t="s">
        <v>141</v>
      </c>
      <c r="K281" s="71">
        <v>4.4999999999999998E-2</v>
      </c>
      <c r="L281" s="71">
        <v>9.0499999999894262E-2</v>
      </c>
      <c r="M281" s="72">
        <v>970109.06724500004</v>
      </c>
      <c r="N281" s="79">
        <v>87.75</v>
      </c>
      <c r="O281" s="72">
        <v>851.27076490000002</v>
      </c>
      <c r="P281" s="73">
        <f t="shared" si="4"/>
        <v>3.2418826384766398E-4</v>
      </c>
      <c r="Q281" s="73">
        <f>O281/'סכום נכסי הקרן'!$C$41</f>
        <v>7.0638601064499364E-6</v>
      </c>
    </row>
    <row r="282" spans="1:17">
      <c r="A282" s="69" t="s">
        <v>4599</v>
      </c>
      <c r="B282" s="70" t="s">
        <v>4045</v>
      </c>
      <c r="C282" s="54" t="s">
        <v>4232</v>
      </c>
      <c r="D282" s="126" t="s">
        <v>4666</v>
      </c>
      <c r="E282" s="54" t="s">
        <v>668</v>
      </c>
      <c r="F282" s="78">
        <v>42166</v>
      </c>
      <c r="G282" s="126" t="s">
        <v>4666</v>
      </c>
      <c r="H282" s="72">
        <v>5.5399999999912612</v>
      </c>
      <c r="I282" s="70" t="s">
        <v>675</v>
      </c>
      <c r="J282" s="70" t="s">
        <v>141</v>
      </c>
      <c r="K282" s="71">
        <v>4.4999999999999998E-2</v>
      </c>
      <c r="L282" s="71">
        <v>9.0499999999843914E-2</v>
      </c>
      <c r="M282" s="72">
        <v>912766.00086300005</v>
      </c>
      <c r="N282" s="79">
        <v>87.75</v>
      </c>
      <c r="O282" s="72">
        <v>800.95222105000005</v>
      </c>
      <c r="P282" s="73">
        <f t="shared" si="4"/>
        <v>3.0502552263454328E-4</v>
      </c>
      <c r="Q282" s="73">
        <f>O282/'סכום נכסי הקרן'!$C$41</f>
        <v>6.6463159252417155E-6</v>
      </c>
    </row>
    <row r="283" spans="1:17">
      <c r="A283" s="69" t="s">
        <v>4599</v>
      </c>
      <c r="B283" s="70" t="s">
        <v>4045</v>
      </c>
      <c r="C283" s="54" t="s">
        <v>4233</v>
      </c>
      <c r="D283" s="126" t="s">
        <v>4666</v>
      </c>
      <c r="E283" s="54" t="s">
        <v>668</v>
      </c>
      <c r="F283" s="78">
        <v>42257</v>
      </c>
      <c r="G283" s="126" t="s">
        <v>4666</v>
      </c>
      <c r="H283" s="72">
        <v>5.5399999999908651</v>
      </c>
      <c r="I283" s="70" t="s">
        <v>675</v>
      </c>
      <c r="J283" s="70" t="s">
        <v>141</v>
      </c>
      <c r="K283" s="71">
        <v>4.4999999999999998E-2</v>
      </c>
      <c r="L283" s="71">
        <v>9.0499999999800046E-2</v>
      </c>
      <c r="M283" s="72">
        <v>485047.92702000006</v>
      </c>
      <c r="N283" s="79">
        <v>87.13</v>
      </c>
      <c r="O283" s="72">
        <v>422.62225730900008</v>
      </c>
      <c r="P283" s="73">
        <f t="shared" si="4"/>
        <v>1.6094664765855095E-4</v>
      </c>
      <c r="Q283" s="73">
        <f>O283/'סכום נכסי הקרן'!$C$41</f>
        <v>3.5069270866521044E-6</v>
      </c>
    </row>
    <row r="284" spans="1:17">
      <c r="A284" s="69" t="s">
        <v>4599</v>
      </c>
      <c r="B284" s="70" t="s">
        <v>4045</v>
      </c>
      <c r="C284" s="54" t="s">
        <v>4234</v>
      </c>
      <c r="D284" s="126" t="s">
        <v>4666</v>
      </c>
      <c r="E284" s="54" t="s">
        <v>668</v>
      </c>
      <c r="F284" s="78">
        <v>42348</v>
      </c>
      <c r="G284" s="126" t="s">
        <v>4666</v>
      </c>
      <c r="H284" s="72">
        <v>5.5399999999994822</v>
      </c>
      <c r="I284" s="70" t="s">
        <v>675</v>
      </c>
      <c r="J284" s="70" t="s">
        <v>141</v>
      </c>
      <c r="K284" s="71">
        <v>4.4999999999999998E-2</v>
      </c>
      <c r="L284" s="71">
        <v>9.0500000000049624E-2</v>
      </c>
      <c r="M284" s="72">
        <v>839951.43563199998</v>
      </c>
      <c r="N284" s="79">
        <v>87.57</v>
      </c>
      <c r="O284" s="72">
        <v>735.54549244700002</v>
      </c>
      <c r="P284" s="73">
        <f t="shared" si="4"/>
        <v>2.8011676896407884E-4</v>
      </c>
      <c r="Q284" s="73">
        <f>O284/'סכום נכסי הקרן'!$C$41</f>
        <v>6.1035697157834299E-6</v>
      </c>
    </row>
    <row r="285" spans="1:17">
      <c r="A285" s="69" t="s">
        <v>4599</v>
      </c>
      <c r="B285" s="70" t="s">
        <v>4045</v>
      </c>
      <c r="C285" s="54" t="s">
        <v>4235</v>
      </c>
      <c r="D285" s="126" t="s">
        <v>4666</v>
      </c>
      <c r="E285" s="54" t="s">
        <v>668</v>
      </c>
      <c r="F285" s="78">
        <v>42439</v>
      </c>
      <c r="G285" s="126" t="s">
        <v>4666</v>
      </c>
      <c r="H285" s="72">
        <v>5.5400000000063914</v>
      </c>
      <c r="I285" s="70" t="s">
        <v>675</v>
      </c>
      <c r="J285" s="70" t="s">
        <v>141</v>
      </c>
      <c r="K285" s="71">
        <v>4.4999999999999998E-2</v>
      </c>
      <c r="L285" s="71">
        <v>9.0500000000122385E-2</v>
      </c>
      <c r="M285" s="72">
        <v>997598.00261700002</v>
      </c>
      <c r="N285" s="79">
        <v>88.46</v>
      </c>
      <c r="O285" s="72">
        <v>882.47521558400013</v>
      </c>
      <c r="P285" s="73">
        <f t="shared" si="4"/>
        <v>3.3607181149041009E-4</v>
      </c>
      <c r="Q285" s="73">
        <f>O285/'סכום נכסי הקרן'!$C$41</f>
        <v>7.3227951990421107E-6</v>
      </c>
    </row>
    <row r="286" spans="1:17">
      <c r="A286" s="69" t="s">
        <v>4599</v>
      </c>
      <c r="B286" s="70" t="s">
        <v>4045</v>
      </c>
      <c r="C286" s="54" t="s">
        <v>4236</v>
      </c>
      <c r="D286" s="126" t="s">
        <v>4666</v>
      </c>
      <c r="E286" s="54" t="s">
        <v>668</v>
      </c>
      <c r="F286" s="78">
        <v>42549</v>
      </c>
      <c r="G286" s="126" t="s">
        <v>4666</v>
      </c>
      <c r="H286" s="72">
        <v>5.5700000000125893</v>
      </c>
      <c r="I286" s="70" t="s">
        <v>675</v>
      </c>
      <c r="J286" s="70" t="s">
        <v>141</v>
      </c>
      <c r="K286" s="71">
        <v>4.4999999999999998E-2</v>
      </c>
      <c r="L286" s="71">
        <v>8.9200000000234148E-2</v>
      </c>
      <c r="M286" s="72">
        <v>701698.79099400004</v>
      </c>
      <c r="N286" s="79">
        <v>88.86</v>
      </c>
      <c r="O286" s="72">
        <v>623.52957799500007</v>
      </c>
      <c r="P286" s="73">
        <f t="shared" si="4"/>
        <v>2.3745790373948936E-4</v>
      </c>
      <c r="Q286" s="73">
        <f>O286/'סכום נכסי הקרן'!$C$41</f>
        <v>5.174059644474988E-6</v>
      </c>
    </row>
    <row r="287" spans="1:17">
      <c r="A287" s="69" t="s">
        <v>4599</v>
      </c>
      <c r="B287" s="70" t="s">
        <v>4045</v>
      </c>
      <c r="C287" s="54" t="s">
        <v>4237</v>
      </c>
      <c r="D287" s="126" t="s">
        <v>4666</v>
      </c>
      <c r="E287" s="54" t="s">
        <v>668</v>
      </c>
      <c r="F287" s="78">
        <v>42604</v>
      </c>
      <c r="G287" s="126" t="s">
        <v>4666</v>
      </c>
      <c r="H287" s="72">
        <v>5.53999999998093</v>
      </c>
      <c r="I287" s="70" t="s">
        <v>675</v>
      </c>
      <c r="J287" s="70" t="s">
        <v>141</v>
      </c>
      <c r="K287" s="71">
        <v>4.4999999999999998E-2</v>
      </c>
      <c r="L287" s="71">
        <v>9.0499999999738331E-2</v>
      </c>
      <c r="M287" s="72">
        <v>917593.30562600004</v>
      </c>
      <c r="N287" s="79">
        <v>87.66</v>
      </c>
      <c r="O287" s="72">
        <v>804.36228652099987</v>
      </c>
      <c r="P287" s="73">
        <f t="shared" si="4"/>
        <v>3.0632417313475183E-4</v>
      </c>
      <c r="Q287" s="73">
        <f>O287/'סכום נכסי הקרן'!$C$41</f>
        <v>6.6746127098068563E-6</v>
      </c>
    </row>
    <row r="288" spans="1:17">
      <c r="A288" s="69" t="s">
        <v>4568</v>
      </c>
      <c r="B288" s="70" t="s">
        <v>4045</v>
      </c>
      <c r="C288" s="54" t="s">
        <v>4123</v>
      </c>
      <c r="D288" s="126" t="s">
        <v>4666</v>
      </c>
      <c r="E288" s="54" t="s">
        <v>668</v>
      </c>
      <c r="F288" s="78">
        <v>44748</v>
      </c>
      <c r="G288" s="126" t="s">
        <v>4666</v>
      </c>
      <c r="H288" s="72">
        <v>1.4199999999999884</v>
      </c>
      <c r="I288" s="70" t="s">
        <v>355</v>
      </c>
      <c r="J288" s="70" t="s">
        <v>141</v>
      </c>
      <c r="K288" s="71">
        <v>7.5660000000000005E-2</v>
      </c>
      <c r="L288" s="71">
        <v>7.8399999999999775E-2</v>
      </c>
      <c r="M288" s="72">
        <v>40492961.433908999</v>
      </c>
      <c r="N288" s="79">
        <v>101.68</v>
      </c>
      <c r="O288" s="72">
        <v>41173.243214443995</v>
      </c>
      <c r="P288" s="73">
        <f>IFERROR(O288/$O$8,0)</f>
        <v>1.5679949065602185E-2</v>
      </c>
      <c r="Q288" s="73">
        <f>O288/'סכום נכסי הקרן'!$C$41</f>
        <v>3.4165631217211728E-4</v>
      </c>
    </row>
    <row r="289" spans="1:17">
      <c r="A289" s="132" t="s">
        <v>4666</v>
      </c>
      <c r="B289" s="126" t="s">
        <v>4666</v>
      </c>
      <c r="C289" s="126" t="s">
        <v>4666</v>
      </c>
      <c r="D289" s="126" t="s">
        <v>4666</v>
      </c>
      <c r="E289" s="126" t="s">
        <v>4666</v>
      </c>
      <c r="F289" s="126" t="s">
        <v>4666</v>
      </c>
      <c r="G289" s="126" t="s">
        <v>4666</v>
      </c>
      <c r="H289" s="126" t="s">
        <v>4666</v>
      </c>
      <c r="I289" s="126" t="s">
        <v>4666</v>
      </c>
      <c r="J289" s="126" t="s">
        <v>4666</v>
      </c>
      <c r="K289" s="126" t="s">
        <v>4666</v>
      </c>
      <c r="L289" s="126" t="s">
        <v>4666</v>
      </c>
      <c r="M289" s="126" t="s">
        <v>4666</v>
      </c>
      <c r="N289" s="126" t="s">
        <v>4666</v>
      </c>
      <c r="O289" s="126" t="s">
        <v>4666</v>
      </c>
      <c r="P289" s="126" t="s">
        <v>4666</v>
      </c>
      <c r="Q289" s="126" t="s">
        <v>4666</v>
      </c>
    </row>
    <row r="290" spans="1:17">
      <c r="A290" s="68" t="s">
        <v>39</v>
      </c>
      <c r="B290" s="125" t="s">
        <v>4666</v>
      </c>
      <c r="C290" s="125" t="s">
        <v>4666</v>
      </c>
      <c r="D290" s="125" t="s">
        <v>4666</v>
      </c>
      <c r="E290" s="125" t="s">
        <v>4666</v>
      </c>
      <c r="F290" s="125" t="s">
        <v>4666</v>
      </c>
      <c r="G290" s="125" t="s">
        <v>4666</v>
      </c>
      <c r="H290" s="125" t="s">
        <v>4666</v>
      </c>
      <c r="I290" s="125" t="s">
        <v>4666</v>
      </c>
      <c r="J290" s="125" t="s">
        <v>4666</v>
      </c>
      <c r="K290" s="125" t="s">
        <v>4666</v>
      </c>
      <c r="L290" s="125" t="s">
        <v>4666</v>
      </c>
      <c r="M290" s="125" t="s">
        <v>4666</v>
      </c>
      <c r="N290" s="125" t="s">
        <v>4666</v>
      </c>
      <c r="O290" s="66">
        <v>25788.324748175004</v>
      </c>
      <c r="P290" s="67">
        <f t="shared" si="4"/>
        <v>9.8209319200955932E-3</v>
      </c>
      <c r="Q290" s="67">
        <f>O290/'סכום נכסי הקרן'!$C$41</f>
        <v>2.1399198223635485E-4</v>
      </c>
    </row>
    <row r="291" spans="1:17">
      <c r="A291" s="69" t="s">
        <v>4600</v>
      </c>
      <c r="B291" s="70" t="s">
        <v>4032</v>
      </c>
      <c r="C291" s="54">
        <v>9915</v>
      </c>
      <c r="D291" s="126" t="s">
        <v>4666</v>
      </c>
      <c r="E291" s="54" t="s">
        <v>668</v>
      </c>
      <c r="F291" s="78">
        <v>45291</v>
      </c>
      <c r="G291" s="126" t="s">
        <v>4666</v>
      </c>
      <c r="H291" s="72">
        <v>3</v>
      </c>
      <c r="I291" s="70" t="s">
        <v>586</v>
      </c>
      <c r="J291" s="70" t="s">
        <v>141</v>
      </c>
      <c r="K291" s="71">
        <v>6.5000000000000002E-2</v>
      </c>
      <c r="L291" s="71">
        <v>6.5000000000000002E-2</v>
      </c>
      <c r="M291" s="72">
        <v>23942443.295490004</v>
      </c>
      <c r="N291" s="79">
        <v>107.70966199999999</v>
      </c>
      <c r="O291" s="72">
        <v>25788.324748175004</v>
      </c>
      <c r="P291" s="73">
        <f t="shared" si="4"/>
        <v>9.8209319200955932E-3</v>
      </c>
      <c r="Q291" s="73">
        <f>O291/'סכום נכסי הקרן'!$C$41</f>
        <v>2.1399198223635485E-4</v>
      </c>
    </row>
    <row r="292" spans="1:17">
      <c r="A292" s="127" t="s">
        <v>4666</v>
      </c>
      <c r="B292" s="126" t="s">
        <v>4666</v>
      </c>
      <c r="C292" s="126" t="s">
        <v>4666</v>
      </c>
      <c r="D292" s="126" t="s">
        <v>4666</v>
      </c>
      <c r="E292" s="126" t="s">
        <v>4666</v>
      </c>
      <c r="F292" s="126" t="s">
        <v>4666</v>
      </c>
      <c r="G292" s="126" t="s">
        <v>4666</v>
      </c>
      <c r="H292" s="126" t="s">
        <v>4666</v>
      </c>
      <c r="I292" s="126" t="s">
        <v>4666</v>
      </c>
      <c r="J292" s="126" t="s">
        <v>4666</v>
      </c>
      <c r="K292" s="126" t="s">
        <v>4666</v>
      </c>
      <c r="L292" s="126" t="s">
        <v>4666</v>
      </c>
      <c r="M292" s="126" t="s">
        <v>4666</v>
      </c>
      <c r="N292" s="126" t="s">
        <v>4666</v>
      </c>
      <c r="O292" s="126" t="s">
        <v>4666</v>
      </c>
      <c r="P292" s="126" t="s">
        <v>4666</v>
      </c>
      <c r="Q292" s="126" t="s">
        <v>4666</v>
      </c>
    </row>
    <row r="293" spans="1:17">
      <c r="A293" s="63" t="s">
        <v>42</v>
      </c>
      <c r="B293" s="125" t="s">
        <v>4666</v>
      </c>
      <c r="C293" s="125" t="s">
        <v>4666</v>
      </c>
      <c r="D293" s="125" t="s">
        <v>4666</v>
      </c>
      <c r="E293" s="125" t="s">
        <v>4666</v>
      </c>
      <c r="F293" s="125" t="s">
        <v>4666</v>
      </c>
      <c r="G293" s="125" t="s">
        <v>4666</v>
      </c>
      <c r="H293" s="66">
        <v>3.4121239156870353</v>
      </c>
      <c r="I293" s="125" t="s">
        <v>4666</v>
      </c>
      <c r="J293" s="125" t="s">
        <v>4666</v>
      </c>
      <c r="K293" s="125" t="s">
        <v>4666</v>
      </c>
      <c r="L293" s="65">
        <v>0.11200270076057686</v>
      </c>
      <c r="M293" s="125" t="s">
        <v>4666</v>
      </c>
      <c r="N293" s="125" t="s">
        <v>4666</v>
      </c>
      <c r="O293" s="66">
        <v>935342.2190088511</v>
      </c>
      <c r="P293" s="67">
        <f t="shared" si="4"/>
        <v>0.35620507902620319</v>
      </c>
      <c r="Q293" s="67">
        <f>O293/'סכום נכסי הקרן'!$C$41</f>
        <v>7.7614865436041744E-3</v>
      </c>
    </row>
    <row r="294" spans="1:17">
      <c r="A294" s="68" t="s">
        <v>40</v>
      </c>
      <c r="B294" s="125" t="s">
        <v>4666</v>
      </c>
      <c r="C294" s="125" t="s">
        <v>4666</v>
      </c>
      <c r="D294" s="125" t="s">
        <v>4666</v>
      </c>
      <c r="E294" s="125" t="s">
        <v>4666</v>
      </c>
      <c r="F294" s="125" t="s">
        <v>4666</v>
      </c>
      <c r="G294" s="125" t="s">
        <v>4666</v>
      </c>
      <c r="H294" s="66">
        <v>3.4121239156870353</v>
      </c>
      <c r="I294" s="125" t="s">
        <v>4666</v>
      </c>
      <c r="J294" s="125" t="s">
        <v>4666</v>
      </c>
      <c r="K294" s="125" t="s">
        <v>4666</v>
      </c>
      <c r="L294" s="65">
        <v>0.11200270076057689</v>
      </c>
      <c r="M294" s="125" t="s">
        <v>4666</v>
      </c>
      <c r="N294" s="125" t="s">
        <v>4666</v>
      </c>
      <c r="O294" s="66">
        <v>935342.2190088511</v>
      </c>
      <c r="P294" s="67">
        <f t="shared" si="4"/>
        <v>0.35620507902620319</v>
      </c>
      <c r="Q294" s="67">
        <f>O294/'סכום נכסי הקרן'!$C$41</f>
        <v>7.7614865436041744E-3</v>
      </c>
    </row>
    <row r="295" spans="1:17">
      <c r="A295" s="69" t="s">
        <v>4601</v>
      </c>
      <c r="B295" s="70" t="s">
        <v>4045</v>
      </c>
      <c r="C295" s="54">
        <v>9645</v>
      </c>
      <c r="D295" s="126" t="s">
        <v>4666</v>
      </c>
      <c r="E295" s="54" t="s">
        <v>4078</v>
      </c>
      <c r="F295" s="78">
        <v>45114</v>
      </c>
      <c r="G295" s="54" t="s">
        <v>4031</v>
      </c>
      <c r="H295" s="72">
        <v>0.59999999999930798</v>
      </c>
      <c r="I295" s="70" t="s">
        <v>4545</v>
      </c>
      <c r="J295" s="70" t="s">
        <v>3965</v>
      </c>
      <c r="K295" s="71">
        <v>7.7199999999999991E-2</v>
      </c>
      <c r="L295" s="71">
        <v>8.1499999999949238E-2</v>
      </c>
      <c r="M295" s="72">
        <v>2405755.4181289999</v>
      </c>
      <c r="N295" s="79">
        <v>101.26</v>
      </c>
      <c r="O295" s="72">
        <v>866.99654063599996</v>
      </c>
      <c r="P295" s="73">
        <f t="shared" si="4"/>
        <v>3.301770891940982E-4</v>
      </c>
      <c r="Q295" s="73">
        <f>O295/'סכום נכסי הקרן'!$C$41</f>
        <v>7.1943528761359215E-6</v>
      </c>
    </row>
    <row r="296" spans="1:17">
      <c r="A296" s="69" t="s">
        <v>4601</v>
      </c>
      <c r="B296" s="70" t="s">
        <v>4045</v>
      </c>
      <c r="C296" s="54">
        <v>9722</v>
      </c>
      <c r="D296" s="126" t="s">
        <v>4666</v>
      </c>
      <c r="E296" s="54" t="s">
        <v>4078</v>
      </c>
      <c r="F296" s="78">
        <v>45169</v>
      </c>
      <c r="G296" s="54" t="s">
        <v>4031</v>
      </c>
      <c r="H296" s="72">
        <v>0.59999999999836451</v>
      </c>
      <c r="I296" s="70" t="s">
        <v>4545</v>
      </c>
      <c r="J296" s="70" t="s">
        <v>3965</v>
      </c>
      <c r="K296" s="71">
        <v>7.7199999999999991E-2</v>
      </c>
      <c r="L296" s="71">
        <v>8.1299999999932399E-2</v>
      </c>
      <c r="M296" s="72">
        <v>1017903.793369</v>
      </c>
      <c r="N296" s="79">
        <v>101.27</v>
      </c>
      <c r="O296" s="72">
        <v>366.872798096</v>
      </c>
      <c r="P296" s="73">
        <f t="shared" si="4"/>
        <v>1.3971565848575616E-4</v>
      </c>
      <c r="Q296" s="73">
        <f>O296/'סכום נכסי הקרן'!$C$41</f>
        <v>3.0443170721555651E-6</v>
      </c>
    </row>
    <row r="297" spans="1:17">
      <c r="A297" s="69" t="s">
        <v>4601</v>
      </c>
      <c r="B297" s="70" t="s">
        <v>4045</v>
      </c>
      <c r="C297" s="54">
        <v>9788</v>
      </c>
      <c r="D297" s="126" t="s">
        <v>4666</v>
      </c>
      <c r="E297" s="54" t="s">
        <v>4078</v>
      </c>
      <c r="F297" s="78">
        <v>45198</v>
      </c>
      <c r="G297" s="54" t="s">
        <v>4031</v>
      </c>
      <c r="H297" s="72">
        <v>0.60999999999988219</v>
      </c>
      <c r="I297" s="70" t="s">
        <v>4545</v>
      </c>
      <c r="J297" s="70" t="s">
        <v>3965</v>
      </c>
      <c r="K297" s="71">
        <v>7.7499999999999999E-2</v>
      </c>
      <c r="L297" s="71">
        <v>8.0700000000172245E-2</v>
      </c>
      <c r="M297" s="72">
        <v>707060.05498800019</v>
      </c>
      <c r="N297" s="79">
        <v>101.26</v>
      </c>
      <c r="O297" s="72">
        <v>254.81337212300005</v>
      </c>
      <c r="P297" s="73">
        <f t="shared" si="4"/>
        <v>9.7040222829017451E-5</v>
      </c>
      <c r="Q297" s="73">
        <f>O297/'סכום נכסי הקרן'!$C$41</f>
        <v>2.1144459414638621E-6</v>
      </c>
    </row>
    <row r="298" spans="1:17">
      <c r="A298" s="69" t="s">
        <v>4601</v>
      </c>
      <c r="B298" s="70" t="s">
        <v>4045</v>
      </c>
      <c r="C298" s="54">
        <v>9813</v>
      </c>
      <c r="D298" s="126" t="s">
        <v>4666</v>
      </c>
      <c r="E298" s="54" t="s">
        <v>4078</v>
      </c>
      <c r="F298" s="78">
        <v>45229</v>
      </c>
      <c r="G298" s="54" t="s">
        <v>4031</v>
      </c>
      <c r="H298" s="72">
        <v>0.59999999999869669</v>
      </c>
      <c r="I298" s="70" t="s">
        <v>4545</v>
      </c>
      <c r="J298" s="70" t="s">
        <v>3965</v>
      </c>
      <c r="K298" s="71">
        <v>7.7199999999999991E-2</v>
      </c>
      <c r="L298" s="71">
        <v>8.1500000000192238E-2</v>
      </c>
      <c r="M298" s="72">
        <v>425768.36100199987</v>
      </c>
      <c r="N298" s="79">
        <v>101.28</v>
      </c>
      <c r="O298" s="72">
        <v>153.470555727</v>
      </c>
      <c r="P298" s="73">
        <f t="shared" si="4"/>
        <v>5.8445978723017575E-5</v>
      </c>
      <c r="Q298" s="73">
        <f>O298/'סכום נכסי הקרן'!$C$41</f>
        <v>1.2735014296444296E-6</v>
      </c>
    </row>
    <row r="299" spans="1:17">
      <c r="A299" s="69" t="s">
        <v>4601</v>
      </c>
      <c r="B299" s="70" t="s">
        <v>4045</v>
      </c>
      <c r="C299" s="54">
        <v>9848</v>
      </c>
      <c r="D299" s="126" t="s">
        <v>4666</v>
      </c>
      <c r="E299" s="54" t="s">
        <v>4078</v>
      </c>
      <c r="F299" s="78">
        <v>45267</v>
      </c>
      <c r="G299" s="54" t="s">
        <v>4031</v>
      </c>
      <c r="H299" s="72">
        <v>0.60000000002351417</v>
      </c>
      <c r="I299" s="70" t="s">
        <v>4545</v>
      </c>
      <c r="J299" s="70" t="s">
        <v>3965</v>
      </c>
      <c r="K299" s="71">
        <v>7.6700000000000004E-2</v>
      </c>
      <c r="L299" s="71">
        <v>8.2800000001657784E-2</v>
      </c>
      <c r="M299" s="72">
        <v>95223.258287000004</v>
      </c>
      <c r="N299" s="79">
        <v>100.39</v>
      </c>
      <c r="O299" s="72">
        <v>34.022128186999993</v>
      </c>
      <c r="P299" s="73">
        <f t="shared" si="4"/>
        <v>1.2956599855325538E-5</v>
      </c>
      <c r="Q299" s="73">
        <f>O299/'סכום נכסי הקרן'!$C$41</f>
        <v>2.8231623115226655E-7</v>
      </c>
    </row>
    <row r="300" spans="1:17">
      <c r="A300" s="69" t="s">
        <v>4602</v>
      </c>
      <c r="B300" s="70" t="s">
        <v>4045</v>
      </c>
      <c r="C300" s="54">
        <v>8763</v>
      </c>
      <c r="D300" s="126" t="s">
        <v>4666</v>
      </c>
      <c r="E300" s="54" t="s">
        <v>4078</v>
      </c>
      <c r="F300" s="78">
        <v>44529</v>
      </c>
      <c r="G300" s="54" t="s">
        <v>4031</v>
      </c>
      <c r="H300" s="72">
        <v>0.60000000000021447</v>
      </c>
      <c r="I300" s="70" t="s">
        <v>4545</v>
      </c>
      <c r="J300" s="70" t="s">
        <v>3965</v>
      </c>
      <c r="K300" s="71">
        <v>7.7199999999999991E-2</v>
      </c>
      <c r="L300" s="71">
        <v>7.9900000000023993E-2</v>
      </c>
      <c r="M300" s="72">
        <v>23258652.184464999</v>
      </c>
      <c r="N300" s="79">
        <v>101.35</v>
      </c>
      <c r="O300" s="72">
        <v>8389.5036275120001</v>
      </c>
      <c r="P300" s="73">
        <f t="shared" si="4"/>
        <v>3.1949630219784311E-3</v>
      </c>
      <c r="Q300" s="73">
        <f>O300/'סכום נכסי הקרן'!$C$41</f>
        <v>6.9616251879929964E-5</v>
      </c>
    </row>
    <row r="301" spans="1:17">
      <c r="A301" s="69" t="s">
        <v>4602</v>
      </c>
      <c r="B301" s="70" t="s">
        <v>4045</v>
      </c>
      <c r="C301" s="54">
        <v>9327</v>
      </c>
      <c r="D301" s="126" t="s">
        <v>4666</v>
      </c>
      <c r="E301" s="54" t="s">
        <v>4078</v>
      </c>
      <c r="F301" s="78">
        <v>44880</v>
      </c>
      <c r="G301" s="54" t="s">
        <v>4031</v>
      </c>
      <c r="H301" s="72">
        <v>0.60000000000852716</v>
      </c>
      <c r="I301" s="70" t="s">
        <v>4545</v>
      </c>
      <c r="J301" s="70" t="s">
        <v>146</v>
      </c>
      <c r="K301" s="71">
        <v>7.1160000000000001E-2</v>
      </c>
      <c r="L301" s="71">
        <v>6.9600000000230228E-2</v>
      </c>
      <c r="M301" s="72">
        <v>637558.021496</v>
      </c>
      <c r="N301" s="79">
        <v>101.43</v>
      </c>
      <c r="O301" s="72">
        <v>234.54906718499998</v>
      </c>
      <c r="P301" s="73">
        <f t="shared" si="4"/>
        <v>8.9322995705986151E-5</v>
      </c>
      <c r="Q301" s="73">
        <f>O301/'סכום נכסי הקרן'!$C$41</f>
        <v>1.9462923748917846E-6</v>
      </c>
    </row>
    <row r="302" spans="1:17">
      <c r="A302" s="69" t="s">
        <v>4602</v>
      </c>
      <c r="B302" s="70" t="s">
        <v>4045</v>
      </c>
      <c r="C302" s="54">
        <v>9474</v>
      </c>
      <c r="D302" s="126" t="s">
        <v>4666</v>
      </c>
      <c r="E302" s="54" t="s">
        <v>4078</v>
      </c>
      <c r="F302" s="78">
        <v>44977</v>
      </c>
      <c r="G302" s="54" t="s">
        <v>4031</v>
      </c>
      <c r="H302" s="72">
        <v>0.5999999999977973</v>
      </c>
      <c r="I302" s="70" t="s">
        <v>4545</v>
      </c>
      <c r="J302" s="70" t="s">
        <v>146</v>
      </c>
      <c r="K302" s="71">
        <v>7.1160000000000001E-2</v>
      </c>
      <c r="L302" s="71">
        <v>6.9599999999590295E-2</v>
      </c>
      <c r="M302" s="72">
        <v>246814.30745300007</v>
      </c>
      <c r="N302" s="79">
        <v>101.43</v>
      </c>
      <c r="O302" s="72">
        <v>90.799680906999995</v>
      </c>
      <c r="P302" s="73">
        <f t="shared" si="4"/>
        <v>3.4579116451414994E-5</v>
      </c>
      <c r="Q302" s="73">
        <f>O302/'סכום נכסי הקרן'!$C$41</f>
        <v>7.5345738404711564E-7</v>
      </c>
    </row>
    <row r="303" spans="1:17">
      <c r="A303" s="69" t="s">
        <v>4602</v>
      </c>
      <c r="B303" s="70" t="s">
        <v>4045</v>
      </c>
      <c r="C303" s="54">
        <v>9571</v>
      </c>
      <c r="D303" s="126" t="s">
        <v>4666</v>
      </c>
      <c r="E303" s="54" t="s">
        <v>4078</v>
      </c>
      <c r="F303" s="78">
        <v>45069</v>
      </c>
      <c r="G303" s="54" t="s">
        <v>4031</v>
      </c>
      <c r="H303" s="72">
        <v>0.59999999998657583</v>
      </c>
      <c r="I303" s="70" t="s">
        <v>4545</v>
      </c>
      <c r="J303" s="70" t="s">
        <v>146</v>
      </c>
      <c r="K303" s="71">
        <v>7.1160000000000001E-2</v>
      </c>
      <c r="L303" s="71">
        <v>6.9599999999301942E-2</v>
      </c>
      <c r="M303" s="72">
        <v>404972.47750399989</v>
      </c>
      <c r="N303" s="79">
        <v>101.43</v>
      </c>
      <c r="O303" s="72">
        <v>148.98395679000001</v>
      </c>
      <c r="P303" s="73">
        <f t="shared" si="4"/>
        <v>5.6737353477162148E-5</v>
      </c>
      <c r="Q303" s="73">
        <f>O303/'סכום נכסי הקרן'!$C$41</f>
        <v>1.2362715510306164E-6</v>
      </c>
    </row>
    <row r="304" spans="1:17">
      <c r="A304" s="69" t="s">
        <v>4602</v>
      </c>
      <c r="B304" s="70" t="s">
        <v>4045</v>
      </c>
      <c r="C304" s="54">
        <v>9849</v>
      </c>
      <c r="D304" s="126" t="s">
        <v>4666</v>
      </c>
      <c r="E304" s="54" t="s">
        <v>4078</v>
      </c>
      <c r="F304" s="78">
        <v>45267</v>
      </c>
      <c r="G304" s="54" t="s">
        <v>4031</v>
      </c>
      <c r="H304" s="72">
        <v>0.59999999999848552</v>
      </c>
      <c r="I304" s="70" t="s">
        <v>4545</v>
      </c>
      <c r="J304" s="70" t="s">
        <v>146</v>
      </c>
      <c r="K304" s="71">
        <v>7.0110000000000006E-2</v>
      </c>
      <c r="L304" s="71">
        <v>7.0299999999972745E-2</v>
      </c>
      <c r="M304" s="72">
        <v>361738.92923300003</v>
      </c>
      <c r="N304" s="79">
        <v>100.65</v>
      </c>
      <c r="O304" s="72">
        <v>132.05552081199997</v>
      </c>
      <c r="P304" s="73">
        <f t="shared" si="4"/>
        <v>5.029052070003882E-5</v>
      </c>
      <c r="Q304" s="73">
        <f>O304/'סכום נכסי הקרן'!$C$41</f>
        <v>1.0957990850419206E-6</v>
      </c>
    </row>
    <row r="305" spans="1:17">
      <c r="A305" s="69" t="s">
        <v>4603</v>
      </c>
      <c r="B305" s="70" t="s">
        <v>4045</v>
      </c>
      <c r="C305" s="54">
        <v>9382</v>
      </c>
      <c r="D305" s="126" t="s">
        <v>4666</v>
      </c>
      <c r="E305" s="54" t="s">
        <v>4078</v>
      </c>
      <c r="F305" s="78">
        <v>44341</v>
      </c>
      <c r="G305" s="54" t="s">
        <v>4031</v>
      </c>
      <c r="H305" s="72">
        <v>0.2300000000000369</v>
      </c>
      <c r="I305" s="70" t="s">
        <v>4545</v>
      </c>
      <c r="J305" s="70" t="s">
        <v>140</v>
      </c>
      <c r="K305" s="71">
        <v>7.9724000000000003E-2</v>
      </c>
      <c r="L305" s="71">
        <v>8.8600000000010629E-2</v>
      </c>
      <c r="M305" s="72">
        <v>2390444.8670929996</v>
      </c>
      <c r="N305" s="79">
        <v>100.14</v>
      </c>
      <c r="O305" s="72">
        <v>8682.2814428159982</v>
      </c>
      <c r="P305" s="73">
        <f t="shared" si="4"/>
        <v>3.3064611910100729E-3</v>
      </c>
      <c r="Q305" s="73">
        <f>O305/'סכום נכסי הקרן'!$C$41</f>
        <v>7.204572745321883E-5</v>
      </c>
    </row>
    <row r="306" spans="1:17">
      <c r="A306" s="69" t="s">
        <v>4603</v>
      </c>
      <c r="B306" s="70" t="s">
        <v>4045</v>
      </c>
      <c r="C306" s="54">
        <v>9410</v>
      </c>
      <c r="D306" s="126" t="s">
        <v>4666</v>
      </c>
      <c r="E306" s="54" t="s">
        <v>4078</v>
      </c>
      <c r="F306" s="78">
        <v>44946</v>
      </c>
      <c r="G306" s="54" t="s">
        <v>4031</v>
      </c>
      <c r="H306" s="72">
        <v>0.22999999997770004</v>
      </c>
      <c r="I306" s="70" t="s">
        <v>4545</v>
      </c>
      <c r="J306" s="70" t="s">
        <v>140</v>
      </c>
      <c r="K306" s="71">
        <v>7.9724000000000003E-2</v>
      </c>
      <c r="L306" s="71">
        <v>8.8600000001949161E-2</v>
      </c>
      <c r="M306" s="72">
        <v>6667.0796759999994</v>
      </c>
      <c r="N306" s="79">
        <v>100.14</v>
      </c>
      <c r="O306" s="72">
        <v>24.215353298000004</v>
      </c>
      <c r="P306" s="73">
        <f t="shared" si="4"/>
        <v>9.2218993859828085E-6</v>
      </c>
      <c r="Q306" s="73">
        <f>O306/'סכום נכסי הקרן'!$C$41</f>
        <v>2.0093943687285802E-7</v>
      </c>
    </row>
    <row r="307" spans="1:17">
      <c r="A307" s="69" t="s">
        <v>4603</v>
      </c>
      <c r="B307" s="70" t="s">
        <v>4045</v>
      </c>
      <c r="C307" s="54">
        <v>9460</v>
      </c>
      <c r="D307" s="126" t="s">
        <v>4666</v>
      </c>
      <c r="E307" s="54" t="s">
        <v>4078</v>
      </c>
      <c r="F307" s="78">
        <v>44978</v>
      </c>
      <c r="G307" s="54" t="s">
        <v>4031</v>
      </c>
      <c r="H307" s="72">
        <v>0.23000000006682822</v>
      </c>
      <c r="I307" s="70" t="s">
        <v>4545</v>
      </c>
      <c r="J307" s="70" t="s">
        <v>140</v>
      </c>
      <c r="K307" s="71">
        <v>7.9724000000000003E-2</v>
      </c>
      <c r="L307" s="71">
        <v>8.8599999999764145E-2</v>
      </c>
      <c r="M307" s="72">
        <v>9104.9471840000006</v>
      </c>
      <c r="N307" s="79">
        <v>100.14</v>
      </c>
      <c r="O307" s="72">
        <v>33.069876573000002</v>
      </c>
      <c r="P307" s="73">
        <f t="shared" si="4"/>
        <v>1.2593955194874809E-5</v>
      </c>
      <c r="Q307" s="73">
        <f>O307/'סכום נכסי הקרן'!$C$41</f>
        <v>2.7441443014512486E-7</v>
      </c>
    </row>
    <row r="308" spans="1:17">
      <c r="A308" s="69" t="s">
        <v>4603</v>
      </c>
      <c r="B308" s="70" t="s">
        <v>4045</v>
      </c>
      <c r="C308" s="54">
        <v>9511</v>
      </c>
      <c r="D308" s="126" t="s">
        <v>4666</v>
      </c>
      <c r="E308" s="54" t="s">
        <v>4078</v>
      </c>
      <c r="F308" s="78">
        <v>45005</v>
      </c>
      <c r="G308" s="54" t="s">
        <v>4031</v>
      </c>
      <c r="H308" s="72">
        <v>0.23000000012636898</v>
      </c>
      <c r="I308" s="70" t="s">
        <v>4545</v>
      </c>
      <c r="J308" s="70" t="s">
        <v>140</v>
      </c>
      <c r="K308" s="71">
        <v>7.9660000000000009E-2</v>
      </c>
      <c r="L308" s="71">
        <v>8.86000000069532E-2</v>
      </c>
      <c r="M308" s="72">
        <v>4727.8559380000006</v>
      </c>
      <c r="N308" s="79">
        <v>100.14</v>
      </c>
      <c r="O308" s="72">
        <v>17.171940120999999</v>
      </c>
      <c r="P308" s="73">
        <f t="shared" si="4"/>
        <v>6.539566121922431E-6</v>
      </c>
      <c r="Q308" s="73">
        <f>O308/'סכום נכסי הקרן'!$C$41</f>
        <v>1.4249306774364359E-7</v>
      </c>
    </row>
    <row r="309" spans="1:17">
      <c r="A309" s="69" t="s">
        <v>4603</v>
      </c>
      <c r="B309" s="70" t="s">
        <v>4045</v>
      </c>
      <c r="C309" s="54">
        <v>9540</v>
      </c>
      <c r="D309" s="126" t="s">
        <v>4666</v>
      </c>
      <c r="E309" s="54" t="s">
        <v>4078</v>
      </c>
      <c r="F309" s="78">
        <v>45036</v>
      </c>
      <c r="G309" s="54" t="s">
        <v>4031</v>
      </c>
      <c r="H309" s="72">
        <v>0.23000000001195323</v>
      </c>
      <c r="I309" s="70" t="s">
        <v>4545</v>
      </c>
      <c r="J309" s="70" t="s">
        <v>140</v>
      </c>
      <c r="K309" s="71">
        <v>7.9724000000000003E-2</v>
      </c>
      <c r="L309" s="71">
        <v>8.8600000000239057E-2</v>
      </c>
      <c r="M309" s="72">
        <v>17274.996242999998</v>
      </c>
      <c r="N309" s="79">
        <v>100.14</v>
      </c>
      <c r="O309" s="72">
        <v>62.74412897500001</v>
      </c>
      <c r="P309" s="73">
        <f t="shared" si="4"/>
        <v>2.3894759549775728E-5</v>
      </c>
      <c r="Q309" s="73">
        <f>O309/'סכום נכסי הקרן'!$C$41</f>
        <v>5.2065190989205093E-7</v>
      </c>
    </row>
    <row r="310" spans="1:17">
      <c r="A310" s="69" t="s">
        <v>4603</v>
      </c>
      <c r="B310" s="70" t="s">
        <v>4045</v>
      </c>
      <c r="C310" s="54">
        <v>9562</v>
      </c>
      <c r="D310" s="126" t="s">
        <v>4666</v>
      </c>
      <c r="E310" s="54" t="s">
        <v>4078</v>
      </c>
      <c r="F310" s="78">
        <v>45068</v>
      </c>
      <c r="G310" s="54" t="s">
        <v>4031</v>
      </c>
      <c r="H310" s="72">
        <v>0.23000000003421003</v>
      </c>
      <c r="I310" s="70" t="s">
        <v>4545</v>
      </c>
      <c r="J310" s="70" t="s">
        <v>140</v>
      </c>
      <c r="K310" s="71">
        <v>7.9724000000000003E-2</v>
      </c>
      <c r="L310" s="71">
        <v>8.8600000005343849E-2</v>
      </c>
      <c r="M310" s="72">
        <v>9335.7425629999998</v>
      </c>
      <c r="N310" s="79">
        <v>100.14</v>
      </c>
      <c r="O310" s="72">
        <v>33.908141408000006</v>
      </c>
      <c r="P310" s="73">
        <f t="shared" si="4"/>
        <v>1.2913190428490664E-5</v>
      </c>
      <c r="Q310" s="73">
        <f>O310/'סכום נכסי הקרן'!$C$41</f>
        <v>2.813703668115179E-7</v>
      </c>
    </row>
    <row r="311" spans="1:17">
      <c r="A311" s="69" t="s">
        <v>4603</v>
      </c>
      <c r="B311" s="70" t="s">
        <v>4045</v>
      </c>
      <c r="C311" s="54">
        <v>9603</v>
      </c>
      <c r="D311" s="126" t="s">
        <v>4666</v>
      </c>
      <c r="E311" s="54" t="s">
        <v>4078</v>
      </c>
      <c r="F311" s="78">
        <v>45097</v>
      </c>
      <c r="G311" s="54" t="s">
        <v>4031</v>
      </c>
      <c r="H311" s="72">
        <v>0.22999999997092085</v>
      </c>
      <c r="I311" s="70" t="s">
        <v>4545</v>
      </c>
      <c r="J311" s="70" t="s">
        <v>140</v>
      </c>
      <c r="K311" s="71">
        <v>7.9724000000000003E-2</v>
      </c>
      <c r="L311" s="71">
        <v>8.8599999993904693E-2</v>
      </c>
      <c r="M311" s="72">
        <v>7290.433825000001</v>
      </c>
      <c r="N311" s="79">
        <v>100.14</v>
      </c>
      <c r="O311" s="72">
        <v>26.479422199000002</v>
      </c>
      <c r="P311" s="73">
        <f t="shared" si="4"/>
        <v>1.0084121603061883E-5</v>
      </c>
      <c r="Q311" s="73">
        <f>O311/'סכום נכסי הקרן'!$C$41</f>
        <v>2.1972672130392451E-7</v>
      </c>
    </row>
    <row r="312" spans="1:17">
      <c r="A312" s="69" t="s">
        <v>4603</v>
      </c>
      <c r="B312" s="70" t="s">
        <v>4045</v>
      </c>
      <c r="C312" s="54">
        <v>9659</v>
      </c>
      <c r="D312" s="126" t="s">
        <v>4666</v>
      </c>
      <c r="E312" s="54" t="s">
        <v>4078</v>
      </c>
      <c r="F312" s="78">
        <v>45159</v>
      </c>
      <c r="G312" s="54" t="s">
        <v>4031</v>
      </c>
      <c r="H312" s="72">
        <v>0.23000000002215956</v>
      </c>
      <c r="I312" s="70" t="s">
        <v>4545</v>
      </c>
      <c r="J312" s="70" t="s">
        <v>140</v>
      </c>
      <c r="K312" s="71">
        <v>7.9724000000000003E-2</v>
      </c>
      <c r="L312" s="71">
        <v>8.8599999998935086E-2</v>
      </c>
      <c r="M312" s="72">
        <v>17891.483875000002</v>
      </c>
      <c r="N312" s="79">
        <v>100.14</v>
      </c>
      <c r="O312" s="72">
        <v>64.983258671999991</v>
      </c>
      <c r="P312" s="73">
        <f t="shared" si="4"/>
        <v>2.4747484204410662E-5</v>
      </c>
      <c r="Q312" s="73">
        <f>O312/'סכום נכסי הקרן'!$C$41</f>
        <v>5.3923224836010996E-7</v>
      </c>
    </row>
    <row r="313" spans="1:17">
      <c r="A313" s="69" t="s">
        <v>4603</v>
      </c>
      <c r="B313" s="70" t="s">
        <v>4045</v>
      </c>
      <c r="C313" s="54">
        <v>9749</v>
      </c>
      <c r="D313" s="126" t="s">
        <v>4666</v>
      </c>
      <c r="E313" s="54" t="s">
        <v>4078</v>
      </c>
      <c r="F313" s="78">
        <v>45189</v>
      </c>
      <c r="G313" s="54" t="s">
        <v>4031</v>
      </c>
      <c r="H313" s="72">
        <v>0.22999999995394502</v>
      </c>
      <c r="I313" s="70" t="s">
        <v>4545</v>
      </c>
      <c r="J313" s="70" t="s">
        <v>140</v>
      </c>
      <c r="K313" s="71">
        <v>7.9724000000000003E-2</v>
      </c>
      <c r="L313" s="71">
        <v>8.860000000310489E-2</v>
      </c>
      <c r="M313" s="72">
        <v>9027.0356250000004</v>
      </c>
      <c r="N313" s="79">
        <v>100.14</v>
      </c>
      <c r="O313" s="72">
        <v>32.786895637000001</v>
      </c>
      <c r="P313" s="73">
        <f t="shared" si="4"/>
        <v>1.2486187957790608E-5</v>
      </c>
      <c r="Q313" s="73">
        <f>O313/'סכום נכסי הקרן'!$C$41</f>
        <v>2.7206624925237317E-7</v>
      </c>
    </row>
    <row r="314" spans="1:17">
      <c r="A314" s="69" t="s">
        <v>4603</v>
      </c>
      <c r="B314" s="70" t="s">
        <v>4045</v>
      </c>
      <c r="C314" s="54">
        <v>9805</v>
      </c>
      <c r="D314" s="126" t="s">
        <v>4666</v>
      </c>
      <c r="E314" s="54" t="s">
        <v>4078</v>
      </c>
      <c r="F314" s="78">
        <v>45219</v>
      </c>
      <c r="G314" s="54" t="s">
        <v>4031</v>
      </c>
      <c r="H314" s="72">
        <v>0.23000000001019294</v>
      </c>
      <c r="I314" s="70" t="s">
        <v>4545</v>
      </c>
      <c r="J314" s="70" t="s">
        <v>140</v>
      </c>
      <c r="K314" s="71">
        <v>7.9724000000000003E-2</v>
      </c>
      <c r="L314" s="71">
        <v>8.8600000000263815E-2</v>
      </c>
      <c r="M314" s="72">
        <v>9183.8492079999996</v>
      </c>
      <c r="N314" s="79">
        <v>100.14</v>
      </c>
      <c r="O314" s="72">
        <v>33.356455142000002</v>
      </c>
      <c r="P314" s="73">
        <f t="shared" ref="P314:P377" si="5">IFERROR(O314/$O$8,0)</f>
        <v>1.2703092513540946E-5</v>
      </c>
      <c r="Q314" s="73">
        <f>O314/'סכום נכסי הקרן'!$C$41</f>
        <v>2.7679246426116829E-7</v>
      </c>
    </row>
    <row r="315" spans="1:17">
      <c r="A315" s="69" t="s">
        <v>4603</v>
      </c>
      <c r="B315" s="70" t="s">
        <v>4045</v>
      </c>
      <c r="C315" s="54">
        <v>9824</v>
      </c>
      <c r="D315" s="126" t="s">
        <v>4666</v>
      </c>
      <c r="E315" s="54" t="s">
        <v>4078</v>
      </c>
      <c r="F315" s="78">
        <v>45250</v>
      </c>
      <c r="G315" s="54" t="s">
        <v>4031</v>
      </c>
      <c r="H315" s="72">
        <v>0.22999999999717877</v>
      </c>
      <c r="I315" s="70" t="s">
        <v>4545</v>
      </c>
      <c r="J315" s="70" t="s">
        <v>140</v>
      </c>
      <c r="K315" s="71">
        <v>7.9724000000000003E-2</v>
      </c>
      <c r="L315" s="71">
        <v>8.8599999998895687E-2</v>
      </c>
      <c r="M315" s="72">
        <v>6831.3783980000007</v>
      </c>
      <c r="N315" s="79">
        <v>100.14</v>
      </c>
      <c r="O315" s="72">
        <v>24.812098309</v>
      </c>
      <c r="P315" s="73">
        <f t="shared" si="5"/>
        <v>9.4491569602501092E-6</v>
      </c>
      <c r="Q315" s="73">
        <f>O315/'סכום נכסי הקרן'!$C$41</f>
        <v>2.0589123769902769E-7</v>
      </c>
    </row>
    <row r="316" spans="1:17">
      <c r="A316" s="69" t="s">
        <v>4604</v>
      </c>
      <c r="B316" s="70" t="s">
        <v>4032</v>
      </c>
      <c r="C316" s="54">
        <v>6211</v>
      </c>
      <c r="D316" s="126" t="s">
        <v>4666</v>
      </c>
      <c r="E316" s="54" t="s">
        <v>475</v>
      </c>
      <c r="F316" s="78">
        <v>43186</v>
      </c>
      <c r="G316" s="54" t="s">
        <v>334</v>
      </c>
      <c r="H316" s="72">
        <v>3.3299999999999299</v>
      </c>
      <c r="I316" s="70" t="s">
        <v>675</v>
      </c>
      <c r="J316" s="70" t="s">
        <v>140</v>
      </c>
      <c r="K316" s="71">
        <v>4.8000000000000001E-2</v>
      </c>
      <c r="L316" s="71">
        <v>6.0099999999998356E-2</v>
      </c>
      <c r="M316" s="72">
        <v>6030883.8242759993</v>
      </c>
      <c r="N316" s="79">
        <v>97.74</v>
      </c>
      <c r="O316" s="72">
        <v>21379.663745552996</v>
      </c>
      <c r="P316" s="73">
        <f t="shared" si="5"/>
        <v>8.1419876696128164E-3</v>
      </c>
      <c r="Q316" s="73">
        <f>O316/'סכום נכסי הקרן'!$C$41</f>
        <v>1.7740883400273557E-4</v>
      </c>
    </row>
    <row r="317" spans="1:17">
      <c r="A317" s="69" t="s">
        <v>4604</v>
      </c>
      <c r="B317" s="70" t="s">
        <v>4032</v>
      </c>
      <c r="C317" s="54">
        <v>6831</v>
      </c>
      <c r="D317" s="126" t="s">
        <v>4666</v>
      </c>
      <c r="E317" s="54" t="s">
        <v>475</v>
      </c>
      <c r="F317" s="78">
        <v>43552</v>
      </c>
      <c r="G317" s="54" t="s">
        <v>334</v>
      </c>
      <c r="H317" s="72">
        <v>3.3299999999999237</v>
      </c>
      <c r="I317" s="70" t="s">
        <v>675</v>
      </c>
      <c r="J317" s="70" t="s">
        <v>140</v>
      </c>
      <c r="K317" s="71">
        <v>4.5999999999999999E-2</v>
      </c>
      <c r="L317" s="71">
        <v>6.4399999999996418E-2</v>
      </c>
      <c r="M317" s="72">
        <v>3007765.8781770002</v>
      </c>
      <c r="N317" s="79">
        <v>95.72</v>
      </c>
      <c r="O317" s="72">
        <v>10442.254050063</v>
      </c>
      <c r="P317" s="73">
        <f t="shared" si="5"/>
        <v>3.9767091162161931E-3</v>
      </c>
      <c r="Q317" s="73">
        <f>O317/'סכום נכסי הקרן'!$C$41</f>
        <v>8.6650011778943576E-5</v>
      </c>
    </row>
    <row r="318" spans="1:17">
      <c r="A318" s="69" t="s">
        <v>4604</v>
      </c>
      <c r="B318" s="70" t="s">
        <v>4032</v>
      </c>
      <c r="C318" s="54">
        <v>7598</v>
      </c>
      <c r="D318" s="126" t="s">
        <v>4666</v>
      </c>
      <c r="E318" s="54" t="s">
        <v>475</v>
      </c>
      <c r="F318" s="78">
        <v>43942</v>
      </c>
      <c r="G318" s="54" t="s">
        <v>334</v>
      </c>
      <c r="H318" s="72">
        <v>3.260000000000288</v>
      </c>
      <c r="I318" s="70" t="s">
        <v>675</v>
      </c>
      <c r="J318" s="70" t="s">
        <v>140</v>
      </c>
      <c r="K318" s="71">
        <v>5.4400000000000004E-2</v>
      </c>
      <c r="L318" s="71">
        <v>7.6000000000005119E-2</v>
      </c>
      <c r="M318" s="72">
        <v>3056406.1476029996</v>
      </c>
      <c r="N318" s="79">
        <v>95.24</v>
      </c>
      <c r="O318" s="72">
        <v>10557.911669745999</v>
      </c>
      <c r="P318" s="73">
        <f t="shared" si="5"/>
        <v>4.0207548469892796E-3</v>
      </c>
      <c r="Q318" s="73">
        <f>O318/'סכום נכסי הקרן'!$C$41</f>
        <v>8.7609740785708729E-5</v>
      </c>
    </row>
    <row r="319" spans="1:17">
      <c r="A319" s="69" t="s">
        <v>4605</v>
      </c>
      <c r="B319" s="70" t="s">
        <v>4045</v>
      </c>
      <c r="C319" s="54">
        <v>9459</v>
      </c>
      <c r="D319" s="126" t="s">
        <v>4666</v>
      </c>
      <c r="E319" s="54" t="s">
        <v>314</v>
      </c>
      <c r="F319" s="78">
        <v>44195</v>
      </c>
      <c r="G319" s="54" t="s">
        <v>4031</v>
      </c>
      <c r="H319" s="72">
        <v>2.61</v>
      </c>
      <c r="I319" s="70" t="s">
        <v>4545</v>
      </c>
      <c r="J319" s="70" t="s">
        <v>143</v>
      </c>
      <c r="K319" s="71">
        <v>7.3550000000000004E-2</v>
      </c>
      <c r="L319" s="71">
        <v>7.409999883266899E-2</v>
      </c>
      <c r="M319" s="72">
        <v>6708824.29</v>
      </c>
      <c r="N319" s="79">
        <v>100.53</v>
      </c>
      <c r="O319" s="72">
        <v>31165.110980000001</v>
      </c>
      <c r="P319" s="73">
        <f t="shared" si="5"/>
        <v>1.1868565957874552E-2</v>
      </c>
      <c r="Q319" s="73">
        <f>O319/'סכום נכסי הקרן'!$C$41</f>
        <v>2.5860865102135598E-4</v>
      </c>
    </row>
    <row r="320" spans="1:17">
      <c r="A320" s="69" t="s">
        <v>4605</v>
      </c>
      <c r="B320" s="70" t="s">
        <v>4045</v>
      </c>
      <c r="C320" s="54">
        <v>9448</v>
      </c>
      <c r="D320" s="126" t="s">
        <v>4666</v>
      </c>
      <c r="E320" s="54" t="s">
        <v>314</v>
      </c>
      <c r="F320" s="78">
        <v>43788</v>
      </c>
      <c r="G320" s="54" t="s">
        <v>4031</v>
      </c>
      <c r="H320" s="72">
        <v>2.6700000000000008</v>
      </c>
      <c r="I320" s="70" t="s">
        <v>4545</v>
      </c>
      <c r="J320" s="70" t="s">
        <v>142</v>
      </c>
      <c r="K320" s="71">
        <v>6.0560000000000003E-2</v>
      </c>
      <c r="L320" s="71">
        <v>6.0652776846597901E-2</v>
      </c>
      <c r="M320" s="72">
        <v>25478640.84</v>
      </c>
      <c r="N320" s="79">
        <v>100.52</v>
      </c>
      <c r="O320" s="72">
        <v>102741.60470999999</v>
      </c>
      <c r="P320" s="73">
        <f t="shared" si="5"/>
        <v>3.9126942718126313E-2</v>
      </c>
      <c r="Q320" s="73">
        <f>O320/'סכום נכסי הקרן'!$C$41</f>
        <v>8.5255168238847353E-4</v>
      </c>
    </row>
    <row r="321" spans="1:17">
      <c r="A321" s="69" t="s">
        <v>4605</v>
      </c>
      <c r="B321" s="70" t="s">
        <v>4045</v>
      </c>
      <c r="C321" s="54">
        <v>9617</v>
      </c>
      <c r="D321" s="126" t="s">
        <v>4666</v>
      </c>
      <c r="E321" s="54" t="s">
        <v>314</v>
      </c>
      <c r="F321" s="78">
        <v>45099</v>
      </c>
      <c r="G321" s="54" t="s">
        <v>4031</v>
      </c>
      <c r="H321" s="72">
        <v>2.6699999999999982</v>
      </c>
      <c r="I321" s="70" t="s">
        <v>4545</v>
      </c>
      <c r="J321" s="70" t="s">
        <v>142</v>
      </c>
      <c r="K321" s="71">
        <v>6.0560000000000003E-2</v>
      </c>
      <c r="L321" s="71">
        <v>5.9552605858950065E-2</v>
      </c>
      <c r="M321" s="72">
        <v>440070.12</v>
      </c>
      <c r="N321" s="79">
        <v>100.8</v>
      </c>
      <c r="O321" s="72">
        <v>1779.5082500000008</v>
      </c>
      <c r="P321" s="73">
        <f t="shared" si="5"/>
        <v>6.7768765692060836E-4</v>
      </c>
      <c r="Q321" s="73">
        <f>O321/'סכום נכסי הקרן'!$C$41</f>
        <v>1.4766391440389926E-5</v>
      </c>
    </row>
    <row r="322" spans="1:17">
      <c r="A322" s="69" t="s">
        <v>4605</v>
      </c>
      <c r="B322" s="70" t="s">
        <v>4045</v>
      </c>
      <c r="C322" s="54">
        <v>9802</v>
      </c>
      <c r="D322" s="126" t="s">
        <v>4666</v>
      </c>
      <c r="E322" s="54" t="s">
        <v>314</v>
      </c>
      <c r="F322" s="78">
        <v>45210</v>
      </c>
      <c r="G322" s="54" t="s">
        <v>4031</v>
      </c>
      <c r="H322" s="72">
        <v>2.67</v>
      </c>
      <c r="I322" s="70" t="s">
        <v>4545</v>
      </c>
      <c r="J322" s="70" t="s">
        <v>142</v>
      </c>
      <c r="K322" s="71">
        <v>6.0560000000000003E-2</v>
      </c>
      <c r="L322" s="71">
        <v>5.9552659960211293E-2</v>
      </c>
      <c r="M322" s="72">
        <v>400869.62000000017</v>
      </c>
      <c r="N322" s="79">
        <v>100.8</v>
      </c>
      <c r="O322" s="72">
        <v>1620.9934200000005</v>
      </c>
      <c r="P322" s="73">
        <f t="shared" si="5"/>
        <v>6.1732067422757013E-4</v>
      </c>
      <c r="Q322" s="73">
        <f>O322/'סכום נכסי הקרן'!$C$41</f>
        <v>1.3451032532170834E-5</v>
      </c>
    </row>
    <row r="323" spans="1:17">
      <c r="A323" s="69" t="s">
        <v>4605</v>
      </c>
      <c r="B323" s="70" t="s">
        <v>4045</v>
      </c>
      <c r="C323" s="54">
        <v>9887</v>
      </c>
      <c r="D323" s="126" t="s">
        <v>4666</v>
      </c>
      <c r="E323" s="54" t="s">
        <v>314</v>
      </c>
      <c r="F323" s="78">
        <v>45282</v>
      </c>
      <c r="G323" s="54" t="s">
        <v>4031</v>
      </c>
      <c r="H323" s="72">
        <v>2.6700000000000004</v>
      </c>
      <c r="I323" s="70" t="s">
        <v>4545</v>
      </c>
      <c r="J323" s="70" t="s">
        <v>142</v>
      </c>
      <c r="K323" s="71">
        <v>6.0479999999999999E-2</v>
      </c>
      <c r="L323" s="71">
        <v>5.9576284989616479E-2</v>
      </c>
      <c r="M323" s="72">
        <v>311478.35000000003</v>
      </c>
      <c r="N323" s="79">
        <v>100.9</v>
      </c>
      <c r="O323" s="72">
        <v>1260.77225</v>
      </c>
      <c r="P323" s="73">
        <f t="shared" si="5"/>
        <v>4.8013814603726796E-4</v>
      </c>
      <c r="Q323" s="73">
        <f>O323/'סכום נכסי הקרן'!$C$41</f>
        <v>1.0461910789501055E-5</v>
      </c>
    </row>
    <row r="324" spans="1:17">
      <c r="A324" s="69" t="s">
        <v>4606</v>
      </c>
      <c r="B324" s="70" t="s">
        <v>4045</v>
      </c>
      <c r="C324" s="54">
        <v>9047</v>
      </c>
      <c r="D324" s="126" t="s">
        <v>4666</v>
      </c>
      <c r="E324" s="54" t="s">
        <v>314</v>
      </c>
      <c r="F324" s="78">
        <v>44677</v>
      </c>
      <c r="G324" s="54" t="s">
        <v>4031</v>
      </c>
      <c r="H324" s="72">
        <v>2.6299999999999368</v>
      </c>
      <c r="I324" s="70" t="s">
        <v>4545</v>
      </c>
      <c r="J324" s="70" t="s">
        <v>3965</v>
      </c>
      <c r="K324" s="71">
        <v>0.1148</v>
      </c>
      <c r="L324" s="71">
        <v>0.12210000000002486</v>
      </c>
      <c r="M324" s="72">
        <v>7091977.773732001</v>
      </c>
      <c r="N324" s="79">
        <v>100</v>
      </c>
      <c r="O324" s="72">
        <v>2524.0348055320001</v>
      </c>
      <c r="P324" s="73">
        <f t="shared" si="5"/>
        <v>9.6122467167378614E-4</v>
      </c>
      <c r="Q324" s="73">
        <f>O324/'סכום נכסי הקרן'!$C$41</f>
        <v>2.094448617906321E-5</v>
      </c>
    </row>
    <row r="325" spans="1:17">
      <c r="A325" s="69" t="s">
        <v>4606</v>
      </c>
      <c r="B325" s="70" t="s">
        <v>4045</v>
      </c>
      <c r="C325" s="54">
        <v>9048</v>
      </c>
      <c r="D325" s="126" t="s">
        <v>4666</v>
      </c>
      <c r="E325" s="54" t="s">
        <v>314</v>
      </c>
      <c r="F325" s="78">
        <v>44677</v>
      </c>
      <c r="G325" s="54" t="s">
        <v>4031</v>
      </c>
      <c r="H325" s="72">
        <v>2.7799999999995015</v>
      </c>
      <c r="I325" s="70" t="s">
        <v>4545</v>
      </c>
      <c r="J325" s="70" t="s">
        <v>3965</v>
      </c>
      <c r="K325" s="71">
        <v>7.5600000000000001E-2</v>
      </c>
      <c r="L325" s="71">
        <v>7.9299999999987353E-2</v>
      </c>
      <c r="M325" s="72">
        <v>22767604.344362002</v>
      </c>
      <c r="N325" s="79">
        <v>100</v>
      </c>
      <c r="O325" s="72">
        <v>8102.9903861680004</v>
      </c>
      <c r="P325" s="73">
        <f t="shared" si="5"/>
        <v>3.0858505819528546E-3</v>
      </c>
      <c r="Q325" s="73">
        <f>O325/'סכום נכסי הקרן'!$C$41</f>
        <v>6.7238759853950088E-5</v>
      </c>
    </row>
    <row r="326" spans="1:17">
      <c r="A326" s="69" t="s">
        <v>4606</v>
      </c>
      <c r="B326" s="70" t="s">
        <v>4045</v>
      </c>
      <c r="C326" s="54">
        <v>9074</v>
      </c>
      <c r="D326" s="126" t="s">
        <v>4666</v>
      </c>
      <c r="E326" s="54" t="s">
        <v>314</v>
      </c>
      <c r="F326" s="78">
        <v>44684</v>
      </c>
      <c r="G326" s="54" t="s">
        <v>4031</v>
      </c>
      <c r="H326" s="72">
        <v>2.7200000000125355</v>
      </c>
      <c r="I326" s="70" t="s">
        <v>4545</v>
      </c>
      <c r="J326" s="70" t="s">
        <v>3965</v>
      </c>
      <c r="K326" s="71">
        <v>7.9399999999999998E-2</v>
      </c>
      <c r="L326" s="71">
        <v>8.1500000000156697E-2</v>
      </c>
      <c r="M326" s="72">
        <v>1151743.2962410001</v>
      </c>
      <c r="N326" s="79">
        <v>101.98</v>
      </c>
      <c r="O326" s="72">
        <v>418.02157948299998</v>
      </c>
      <c r="P326" s="73">
        <f t="shared" si="5"/>
        <v>1.5919457790773716E-4</v>
      </c>
      <c r="Q326" s="73">
        <f>O326/'סכום נכסי הקרן'!$C$41</f>
        <v>3.4687505793671063E-6</v>
      </c>
    </row>
    <row r="327" spans="1:17">
      <c r="A327" s="69" t="s">
        <v>4606</v>
      </c>
      <c r="B327" s="70" t="s">
        <v>4045</v>
      </c>
      <c r="C327" s="54">
        <v>9220</v>
      </c>
      <c r="D327" s="126" t="s">
        <v>4666</v>
      </c>
      <c r="E327" s="54" t="s">
        <v>314</v>
      </c>
      <c r="F327" s="78">
        <v>44811</v>
      </c>
      <c r="G327" s="54" t="s">
        <v>4031</v>
      </c>
      <c r="H327" s="72">
        <v>2.7499999999975402</v>
      </c>
      <c r="I327" s="70" t="s">
        <v>4545</v>
      </c>
      <c r="J327" s="70" t="s">
        <v>3965</v>
      </c>
      <c r="K327" s="71">
        <v>7.8700000000000006E-2</v>
      </c>
      <c r="L327" s="71">
        <v>8.3300000000006896E-2</v>
      </c>
      <c r="M327" s="72">
        <v>1704353.1014679999</v>
      </c>
      <c r="N327" s="79">
        <v>100.52</v>
      </c>
      <c r="O327" s="72">
        <v>609.73346692600001</v>
      </c>
      <c r="P327" s="73">
        <f t="shared" si="5"/>
        <v>2.3220394990984731E-4</v>
      </c>
      <c r="Q327" s="73">
        <f>O327/'סכום נכסי הקרן'!$C$41</f>
        <v>5.0595792668763163E-6</v>
      </c>
    </row>
    <row r="328" spans="1:17">
      <c r="A328" s="69" t="s">
        <v>4606</v>
      </c>
      <c r="B328" s="70" t="s">
        <v>4045</v>
      </c>
      <c r="C328" s="54">
        <v>9599</v>
      </c>
      <c r="D328" s="126" t="s">
        <v>4666</v>
      </c>
      <c r="E328" s="54" t="s">
        <v>314</v>
      </c>
      <c r="F328" s="78">
        <v>45089</v>
      </c>
      <c r="G328" s="54" t="s">
        <v>4031</v>
      </c>
      <c r="H328" s="72">
        <v>2.7499999999961244</v>
      </c>
      <c r="I328" s="70" t="s">
        <v>4545</v>
      </c>
      <c r="J328" s="70" t="s">
        <v>3965</v>
      </c>
      <c r="K328" s="71">
        <v>7.8700000000000006E-2</v>
      </c>
      <c r="L328" s="71">
        <v>8.32999999999878E-2</v>
      </c>
      <c r="M328" s="72">
        <v>1624041.9669989999</v>
      </c>
      <c r="N328" s="79">
        <v>100.41</v>
      </c>
      <c r="O328" s="72">
        <v>580.36633518699989</v>
      </c>
      <c r="P328" s="73">
        <f t="shared" si="5"/>
        <v>2.2102010589075842E-4</v>
      </c>
      <c r="Q328" s="73">
        <f>O328/'סכום נכסי הקרן'!$C$41</f>
        <v>4.815890279910634E-6</v>
      </c>
    </row>
    <row r="329" spans="1:17">
      <c r="A329" s="69" t="s">
        <v>4606</v>
      </c>
      <c r="B329" s="70" t="s">
        <v>4045</v>
      </c>
      <c r="C329" s="54">
        <v>9748</v>
      </c>
      <c r="D329" s="126" t="s">
        <v>4666</v>
      </c>
      <c r="E329" s="54" t="s">
        <v>314</v>
      </c>
      <c r="F329" s="78">
        <v>45180</v>
      </c>
      <c r="G329" s="54" t="s">
        <v>4031</v>
      </c>
      <c r="H329" s="72">
        <v>2.7499999999999996</v>
      </c>
      <c r="I329" s="70" t="s">
        <v>4545</v>
      </c>
      <c r="J329" s="70" t="s">
        <v>3965</v>
      </c>
      <c r="K329" s="71">
        <v>7.8700000000000006E-2</v>
      </c>
      <c r="L329" s="71">
        <v>8.3299999999981902E-2</v>
      </c>
      <c r="M329" s="72">
        <v>2351694.3142089997</v>
      </c>
      <c r="N329" s="79">
        <v>100.43</v>
      </c>
      <c r="O329" s="72">
        <v>840.56699684400007</v>
      </c>
      <c r="P329" s="73">
        <f t="shared" si="5"/>
        <v>3.2011196271554377E-4</v>
      </c>
      <c r="Q329" s="73">
        <f>O329/'סכום נכסי הקרן'!$C$41</f>
        <v>6.9750400467497147E-6</v>
      </c>
    </row>
    <row r="330" spans="1:17">
      <c r="A330" s="69" t="s">
        <v>4606</v>
      </c>
      <c r="B330" s="70" t="s">
        <v>4045</v>
      </c>
      <c r="C330" s="54">
        <v>9822</v>
      </c>
      <c r="D330" s="126" t="s">
        <v>4666</v>
      </c>
      <c r="E330" s="54" t="s">
        <v>314</v>
      </c>
      <c r="F330" s="78">
        <v>45238</v>
      </c>
      <c r="G330" s="54" t="s">
        <v>4031</v>
      </c>
      <c r="H330" s="72">
        <v>2.7300000000009335</v>
      </c>
      <c r="I330" s="70" t="s">
        <v>4545</v>
      </c>
      <c r="J330" s="70" t="s">
        <v>3965</v>
      </c>
      <c r="K330" s="71">
        <v>7.9500000000000001E-2</v>
      </c>
      <c r="L330" s="71">
        <v>8.3400000000065172E-2</v>
      </c>
      <c r="M330" s="72">
        <v>2914679.4608250004</v>
      </c>
      <c r="N330" s="79">
        <v>101.16</v>
      </c>
      <c r="O330" s="72">
        <v>1049.3674990739999</v>
      </c>
      <c r="P330" s="73">
        <f t="shared" si="5"/>
        <v>3.996291681682832E-4</v>
      </c>
      <c r="Q330" s="73">
        <f>O330/'סכום נכסי הקרן'!$C$41</f>
        <v>8.7076703668834858E-6</v>
      </c>
    </row>
    <row r="331" spans="1:17">
      <c r="A331" s="69" t="s">
        <v>4606</v>
      </c>
      <c r="B331" s="70" t="s">
        <v>4045</v>
      </c>
      <c r="C331" s="54">
        <v>9860</v>
      </c>
      <c r="D331" s="126" t="s">
        <v>4666</v>
      </c>
      <c r="E331" s="54" t="s">
        <v>314</v>
      </c>
      <c r="F331" s="78">
        <v>45271</v>
      </c>
      <c r="G331" s="54" t="s">
        <v>4031</v>
      </c>
      <c r="H331" s="72">
        <v>2.7500000000008002</v>
      </c>
      <c r="I331" s="70" t="s">
        <v>4545</v>
      </c>
      <c r="J331" s="70" t="s">
        <v>3965</v>
      </c>
      <c r="K331" s="71">
        <v>7.8700000000000006E-2</v>
      </c>
      <c r="L331" s="71">
        <v>8.3299999999979196E-2</v>
      </c>
      <c r="M331" s="72">
        <v>874731.98246600002</v>
      </c>
      <c r="N331" s="79">
        <v>100.43</v>
      </c>
      <c r="O331" s="72">
        <v>312.65578570499997</v>
      </c>
      <c r="P331" s="73">
        <f t="shared" si="5"/>
        <v>1.1906826890917374E-4</v>
      </c>
      <c r="Q331" s="73">
        <f>O331/'סכום נכסי הקרן'!$C$41</f>
        <v>2.5944233289296055E-6</v>
      </c>
    </row>
    <row r="332" spans="1:17">
      <c r="A332" s="69" t="s">
        <v>4607</v>
      </c>
      <c r="B332" s="70" t="s">
        <v>4045</v>
      </c>
      <c r="C332" s="54">
        <v>6496</v>
      </c>
      <c r="D332" s="126" t="s">
        <v>4666</v>
      </c>
      <c r="E332" s="54" t="s">
        <v>831</v>
      </c>
      <c r="F332" s="78">
        <v>43343</v>
      </c>
      <c r="G332" s="54" t="s">
        <v>315</v>
      </c>
      <c r="H332" s="72">
        <v>7.92</v>
      </c>
      <c r="I332" s="70" t="s">
        <v>4541</v>
      </c>
      <c r="J332" s="70" t="s">
        <v>140</v>
      </c>
      <c r="K332" s="71">
        <v>4.4999999999999998E-2</v>
      </c>
      <c r="L332" s="71">
        <v>6.4899999999999999E-2</v>
      </c>
      <c r="M332" s="72">
        <v>1497012.97</v>
      </c>
      <c r="N332" s="79">
        <v>86.66</v>
      </c>
      <c r="O332" s="72">
        <v>4705.3485799999999</v>
      </c>
      <c r="P332" s="73">
        <f t="shared" si="5"/>
        <v>1.7919313687783749E-3</v>
      </c>
      <c r="Q332" s="73">
        <f>O332/'סכום נכסי הקרן'!$C$41</f>
        <v>3.9045067082865653E-5</v>
      </c>
    </row>
    <row r="333" spans="1:17">
      <c r="A333" s="69" t="s">
        <v>4607</v>
      </c>
      <c r="B333" s="70" t="s">
        <v>4045</v>
      </c>
      <c r="C333" s="54" t="s">
        <v>4238</v>
      </c>
      <c r="D333" s="126" t="s">
        <v>4666</v>
      </c>
      <c r="E333" s="54" t="s">
        <v>831</v>
      </c>
      <c r="F333" s="78">
        <v>43434</v>
      </c>
      <c r="G333" s="54" t="s">
        <v>315</v>
      </c>
      <c r="H333" s="72">
        <v>7.92</v>
      </c>
      <c r="I333" s="70" t="s">
        <v>4541</v>
      </c>
      <c r="J333" s="70" t="s">
        <v>140</v>
      </c>
      <c r="K333" s="71">
        <v>4.4999999999999998E-2</v>
      </c>
      <c r="L333" s="71">
        <v>6.4899999999999999E-2</v>
      </c>
      <c r="M333" s="72">
        <v>1368509.61</v>
      </c>
      <c r="N333" s="79">
        <v>86.66</v>
      </c>
      <c r="O333" s="72">
        <v>4301.4421700000003</v>
      </c>
      <c r="P333" s="73">
        <f t="shared" si="5"/>
        <v>1.6381122512732359E-3</v>
      </c>
      <c r="Q333" s="73">
        <f>O333/'סכום נכסי הקרן'!$C$41</f>
        <v>3.5693444433550812E-5</v>
      </c>
    </row>
    <row r="334" spans="1:17">
      <c r="A334" s="69" t="s">
        <v>4607</v>
      </c>
      <c r="B334" s="70" t="s">
        <v>4045</v>
      </c>
      <c r="C334" s="54">
        <v>6785</v>
      </c>
      <c r="D334" s="126" t="s">
        <v>4666</v>
      </c>
      <c r="E334" s="54" t="s">
        <v>831</v>
      </c>
      <c r="F334" s="78">
        <v>43524</v>
      </c>
      <c r="G334" s="54" t="s">
        <v>315</v>
      </c>
      <c r="H334" s="72">
        <v>7.92</v>
      </c>
      <c r="I334" s="70" t="s">
        <v>4541</v>
      </c>
      <c r="J334" s="70" t="s">
        <v>140</v>
      </c>
      <c r="K334" s="71">
        <v>4.4999999999999998E-2</v>
      </c>
      <c r="L334" s="71">
        <v>6.4899999999999999E-2</v>
      </c>
      <c r="M334" s="72">
        <v>1297933.43</v>
      </c>
      <c r="N334" s="79">
        <v>86.66</v>
      </c>
      <c r="O334" s="72">
        <v>4079.6100999999999</v>
      </c>
      <c r="P334" s="73">
        <f t="shared" si="5"/>
        <v>1.5536322519542393E-3</v>
      </c>
      <c r="Q334" s="73">
        <f>O334/'סכום נכסי הקרן'!$C$41</f>
        <v>3.3852677929854086E-5</v>
      </c>
    </row>
    <row r="335" spans="1:17">
      <c r="A335" s="69" t="s">
        <v>4607</v>
      </c>
      <c r="B335" s="70" t="s">
        <v>4045</v>
      </c>
      <c r="C335" s="54">
        <v>6484</v>
      </c>
      <c r="D335" s="126" t="s">
        <v>4666</v>
      </c>
      <c r="E335" s="54" t="s">
        <v>831</v>
      </c>
      <c r="F335" s="78">
        <v>43251</v>
      </c>
      <c r="G335" s="54" t="s">
        <v>315</v>
      </c>
      <c r="H335" s="72">
        <v>7.92</v>
      </c>
      <c r="I335" s="70" t="s">
        <v>4541</v>
      </c>
      <c r="J335" s="70" t="s">
        <v>140</v>
      </c>
      <c r="K335" s="71">
        <v>4.4999999999999998E-2</v>
      </c>
      <c r="L335" s="71">
        <v>6.4899999999999999E-2</v>
      </c>
      <c r="M335" s="72">
        <v>7746160.8499999996</v>
      </c>
      <c r="N335" s="79">
        <v>86.66</v>
      </c>
      <c r="O335" s="72">
        <v>24347.40898</v>
      </c>
      <c r="P335" s="73">
        <f t="shared" si="5"/>
        <v>9.2721899680678482E-3</v>
      </c>
      <c r="Q335" s="73">
        <f>O335/'סכום נכסי הקרן'!$C$41</f>
        <v>2.0203523729544085E-4</v>
      </c>
    </row>
    <row r="336" spans="1:17">
      <c r="A336" s="69" t="s">
        <v>4608</v>
      </c>
      <c r="B336" s="70" t="s">
        <v>4045</v>
      </c>
      <c r="C336" s="54">
        <v>6828</v>
      </c>
      <c r="D336" s="126" t="s">
        <v>4666</v>
      </c>
      <c r="E336" s="54" t="s">
        <v>886</v>
      </c>
      <c r="F336" s="78">
        <v>43551</v>
      </c>
      <c r="G336" s="54" t="s">
        <v>860</v>
      </c>
      <c r="H336" s="72">
        <v>4.38</v>
      </c>
      <c r="I336" s="70" t="s">
        <v>4541</v>
      </c>
      <c r="J336" s="70" t="s">
        <v>140</v>
      </c>
      <c r="K336" s="71">
        <v>4.8499999999999995E-2</v>
      </c>
      <c r="L336" s="71">
        <v>6.8599999999999994E-2</v>
      </c>
      <c r="M336" s="72">
        <v>18555662.420000002</v>
      </c>
      <c r="N336" s="79">
        <v>93.29</v>
      </c>
      <c r="O336" s="72">
        <v>62785.466</v>
      </c>
      <c r="P336" s="73">
        <f t="shared" si="5"/>
        <v>2.3910501871631393E-2</v>
      </c>
      <c r="Q336" s="73">
        <f>O336/'סכום נכסי הקרן'!$C$41</f>
        <v>5.2099492526842307E-4</v>
      </c>
    </row>
    <row r="337" spans="1:17">
      <c r="A337" s="69" t="s">
        <v>4609</v>
      </c>
      <c r="B337" s="70" t="s">
        <v>4045</v>
      </c>
      <c r="C337" s="54">
        <v>7088</v>
      </c>
      <c r="D337" s="126" t="s">
        <v>4666</v>
      </c>
      <c r="E337" s="54" t="s">
        <v>831</v>
      </c>
      <c r="F337" s="78">
        <v>43684</v>
      </c>
      <c r="G337" s="54" t="s">
        <v>827</v>
      </c>
      <c r="H337" s="72">
        <v>6.990000000000002</v>
      </c>
      <c r="I337" s="70" t="s">
        <v>4541</v>
      </c>
      <c r="J337" s="70" t="s">
        <v>140</v>
      </c>
      <c r="K337" s="71">
        <v>4.36E-2</v>
      </c>
      <c r="L337" s="71">
        <v>3.5900000000000001E-2</v>
      </c>
      <c r="M337" s="72">
        <v>15243509.640000001</v>
      </c>
      <c r="N337" s="79">
        <v>107.83</v>
      </c>
      <c r="O337" s="72">
        <v>59617.2762</v>
      </c>
      <c r="P337" s="73">
        <f t="shared" si="5"/>
        <v>2.2703964547490428E-2</v>
      </c>
      <c r="Q337" s="73">
        <f>O337/'סכום נכסי הקרן'!$C$41</f>
        <v>4.947052293683054E-4</v>
      </c>
    </row>
    <row r="338" spans="1:17">
      <c r="A338" s="69" t="s">
        <v>4609</v>
      </c>
      <c r="B338" s="70" t="s">
        <v>4045</v>
      </c>
      <c r="C338" s="54" t="s">
        <v>4239</v>
      </c>
      <c r="D338" s="126" t="s">
        <v>4666</v>
      </c>
      <c r="E338" s="54" t="s">
        <v>831</v>
      </c>
      <c r="F338" s="78">
        <v>43482</v>
      </c>
      <c r="G338" s="54" t="s">
        <v>827</v>
      </c>
      <c r="H338" s="72">
        <v>6.53</v>
      </c>
      <c r="I338" s="70" t="s">
        <v>4541</v>
      </c>
      <c r="J338" s="70" t="s">
        <v>140</v>
      </c>
      <c r="K338" s="71">
        <v>5.3899999999999997E-2</v>
      </c>
      <c r="L338" s="71">
        <v>5.6400000000000006E-2</v>
      </c>
      <c r="M338" s="72">
        <v>20682119.850000001</v>
      </c>
      <c r="N338" s="79">
        <v>100.17</v>
      </c>
      <c r="O338" s="72">
        <v>75141.5726</v>
      </c>
      <c r="P338" s="73">
        <f t="shared" si="5"/>
        <v>2.8616060798045621E-2</v>
      </c>
      <c r="Q338" s="73">
        <f>O338/'סכום נכסי הקרן'!$C$41</f>
        <v>6.235261199031124E-4</v>
      </c>
    </row>
    <row r="339" spans="1:17">
      <c r="A339" s="69" t="s">
        <v>4607</v>
      </c>
      <c r="B339" s="70" t="s">
        <v>4045</v>
      </c>
      <c r="C339" s="54">
        <v>7310</v>
      </c>
      <c r="D339" s="126" t="s">
        <v>4666</v>
      </c>
      <c r="E339" s="54" t="s">
        <v>937</v>
      </c>
      <c r="F339" s="78">
        <v>43811</v>
      </c>
      <c r="G339" s="54" t="s">
        <v>860</v>
      </c>
      <c r="H339" s="72">
        <v>7.1999999999999993</v>
      </c>
      <c r="I339" s="70" t="s">
        <v>4541</v>
      </c>
      <c r="J339" s="70" t="s">
        <v>140</v>
      </c>
      <c r="K339" s="71">
        <v>4.4800000000000006E-2</v>
      </c>
      <c r="L339" s="71">
        <v>6.0400000000000016E-2</v>
      </c>
      <c r="M339" s="72">
        <v>4730992.1400000006</v>
      </c>
      <c r="N339" s="79">
        <v>91.39</v>
      </c>
      <c r="O339" s="72">
        <v>15681.89255</v>
      </c>
      <c r="P339" s="73">
        <f t="shared" si="5"/>
        <v>5.9721133736189425E-3</v>
      </c>
      <c r="Q339" s="73">
        <f>O339/'סכום נכסי הקרן'!$C$41</f>
        <v>1.3012862621987532E-4</v>
      </c>
    </row>
    <row r="340" spans="1:17">
      <c r="A340" s="69" t="s">
        <v>4610</v>
      </c>
      <c r="B340" s="70" t="s">
        <v>4045</v>
      </c>
      <c r="C340" s="54">
        <v>4623</v>
      </c>
      <c r="D340" s="126" t="s">
        <v>4666</v>
      </c>
      <c r="E340" s="54" t="s">
        <v>839</v>
      </c>
      <c r="F340" s="78">
        <v>42354</v>
      </c>
      <c r="G340" s="54" t="s">
        <v>315</v>
      </c>
      <c r="H340" s="72">
        <v>2</v>
      </c>
      <c r="I340" s="70" t="s">
        <v>4541</v>
      </c>
      <c r="J340" s="70" t="s">
        <v>140</v>
      </c>
      <c r="K340" s="71">
        <v>5.0199999999999995E-2</v>
      </c>
      <c r="L340" s="71">
        <v>6.2400000000000004E-2</v>
      </c>
      <c r="M340" s="72">
        <v>4570816.6399999997</v>
      </c>
      <c r="N340" s="79">
        <v>100.26</v>
      </c>
      <c r="O340" s="72">
        <v>16621.45566</v>
      </c>
      <c r="P340" s="73">
        <f t="shared" si="5"/>
        <v>6.3299258887027799E-3</v>
      </c>
      <c r="Q340" s="73">
        <f>O340/'סכום נכסי הקרן'!$C$41</f>
        <v>1.3792513779278324E-4</v>
      </c>
    </row>
    <row r="341" spans="1:17">
      <c r="A341" s="69" t="s">
        <v>4611</v>
      </c>
      <c r="B341" s="70" t="s">
        <v>4045</v>
      </c>
      <c r="C341" s="54" t="s">
        <v>4240</v>
      </c>
      <c r="D341" s="126" t="s">
        <v>4666</v>
      </c>
      <c r="E341" s="54" t="s">
        <v>839</v>
      </c>
      <c r="F341" s="78">
        <v>43185</v>
      </c>
      <c r="G341" s="54" t="s">
        <v>315</v>
      </c>
      <c r="H341" s="72">
        <v>3.8999999999977164</v>
      </c>
      <c r="I341" s="70" t="s">
        <v>4541</v>
      </c>
      <c r="J341" s="70" t="s">
        <v>148</v>
      </c>
      <c r="K341" s="71">
        <v>4.2199999999999994E-2</v>
      </c>
      <c r="L341" s="71">
        <v>6.6599999999954501E-2</v>
      </c>
      <c r="M341" s="72">
        <v>1416765.9320709996</v>
      </c>
      <c r="N341" s="79">
        <v>91.4</v>
      </c>
      <c r="O341" s="72">
        <v>3546.9266904789997</v>
      </c>
      <c r="P341" s="73">
        <f t="shared" si="5"/>
        <v>1.3507711684617816E-3</v>
      </c>
      <c r="Q341" s="73">
        <f>O341/'סכום נכסי הקרן'!$C$41</f>
        <v>2.9432461424092666E-5</v>
      </c>
    </row>
    <row r="342" spans="1:17">
      <c r="A342" s="69" t="s">
        <v>4612</v>
      </c>
      <c r="B342" s="70" t="s">
        <v>4045</v>
      </c>
      <c r="C342" s="54">
        <v>6812</v>
      </c>
      <c r="D342" s="126" t="s">
        <v>4666</v>
      </c>
      <c r="E342" s="54" t="s">
        <v>668</v>
      </c>
      <c r="F342" s="78">
        <v>43536</v>
      </c>
      <c r="G342" s="126" t="s">
        <v>4666</v>
      </c>
      <c r="H342" s="72">
        <v>2.2999999999999785</v>
      </c>
      <c r="I342" s="70" t="s">
        <v>4541</v>
      </c>
      <c r="J342" s="70" t="s">
        <v>140</v>
      </c>
      <c r="K342" s="71">
        <v>7.9560000000000006E-2</v>
      </c>
      <c r="L342" s="71">
        <v>7.669999999997798E-2</v>
      </c>
      <c r="M342" s="72">
        <v>1254385.5972269999</v>
      </c>
      <c r="N342" s="79">
        <v>101.66</v>
      </c>
      <c r="O342" s="72">
        <v>4625.180844857</v>
      </c>
      <c r="P342" s="73">
        <f t="shared" si="5"/>
        <v>1.7614012014753057E-3</v>
      </c>
      <c r="Q342" s="73">
        <f>O342/'סכום נכסי הקרן'!$C$41</f>
        <v>3.8379833775848927E-5</v>
      </c>
    </row>
    <row r="343" spans="1:17">
      <c r="A343" s="69" t="s">
        <v>4612</v>
      </c>
      <c r="B343" s="70" t="s">
        <v>4045</v>
      </c>
      <c r="C343" s="54">
        <v>6872</v>
      </c>
      <c r="D343" s="126" t="s">
        <v>4666</v>
      </c>
      <c r="E343" s="54" t="s">
        <v>668</v>
      </c>
      <c r="F343" s="78">
        <v>43570</v>
      </c>
      <c r="G343" s="126" t="s">
        <v>4666</v>
      </c>
      <c r="H343" s="72">
        <v>2.300000000001742</v>
      </c>
      <c r="I343" s="70" t="s">
        <v>4541</v>
      </c>
      <c r="J343" s="70" t="s">
        <v>140</v>
      </c>
      <c r="K343" s="71">
        <v>7.9560000000000006E-2</v>
      </c>
      <c r="L343" s="71">
        <v>7.6700000000067117E-2</v>
      </c>
      <c r="M343" s="72">
        <v>1012125.6040130001</v>
      </c>
      <c r="N343" s="79">
        <v>101.67</v>
      </c>
      <c r="O343" s="72">
        <v>3732.2849132849997</v>
      </c>
      <c r="P343" s="73">
        <f t="shared" si="5"/>
        <v>1.4213608831789605E-3</v>
      </c>
      <c r="Q343" s="73">
        <f>O343/'סכום נכסי הקרן'!$C$41</f>
        <v>3.0970567288253959E-5</v>
      </c>
    </row>
    <row r="344" spans="1:17">
      <c r="A344" s="69" t="s">
        <v>4612</v>
      </c>
      <c r="B344" s="70" t="s">
        <v>4045</v>
      </c>
      <c r="C344" s="54">
        <v>7258</v>
      </c>
      <c r="D344" s="126" t="s">
        <v>4666</v>
      </c>
      <c r="E344" s="54" t="s">
        <v>668</v>
      </c>
      <c r="F344" s="78">
        <v>43774</v>
      </c>
      <c r="G344" s="126" t="s">
        <v>4666</v>
      </c>
      <c r="H344" s="72">
        <v>2.3000000000001171</v>
      </c>
      <c r="I344" s="70" t="s">
        <v>4541</v>
      </c>
      <c r="J344" s="70" t="s">
        <v>140</v>
      </c>
      <c r="K344" s="71">
        <v>7.9560000000000006E-2</v>
      </c>
      <c r="L344" s="71">
        <v>7.5999999999999415E-2</v>
      </c>
      <c r="M344" s="72">
        <v>924333.17011099996</v>
      </c>
      <c r="N344" s="79">
        <v>101.67</v>
      </c>
      <c r="O344" s="72">
        <v>3408.544088822</v>
      </c>
      <c r="P344" s="73">
        <f t="shared" si="5"/>
        <v>1.2980711143454212E-3</v>
      </c>
      <c r="Q344" s="73">
        <f>O344/'סכום נכסי הקרן'!$C$41</f>
        <v>2.8284160108486621E-5</v>
      </c>
    </row>
    <row r="345" spans="1:17">
      <c r="A345" s="69" t="s">
        <v>4613</v>
      </c>
      <c r="B345" s="70" t="s">
        <v>4045</v>
      </c>
      <c r="C345" s="54">
        <v>6861</v>
      </c>
      <c r="D345" s="126" t="s">
        <v>4666</v>
      </c>
      <c r="E345" s="54" t="s">
        <v>668</v>
      </c>
      <c r="F345" s="78">
        <v>43563</v>
      </c>
      <c r="G345" s="126" t="s">
        <v>4666</v>
      </c>
      <c r="H345" s="72">
        <v>0.9400000000000116</v>
      </c>
      <c r="I345" s="70" t="s">
        <v>4372</v>
      </c>
      <c r="J345" s="70" t="s">
        <v>140</v>
      </c>
      <c r="K345" s="71">
        <v>8.0427999999999999E-2</v>
      </c>
      <c r="L345" s="71">
        <v>8.2500000000002988E-2</v>
      </c>
      <c r="M345" s="72">
        <v>7088509.7016409989</v>
      </c>
      <c r="N345" s="79">
        <v>100.86</v>
      </c>
      <c r="O345" s="72">
        <v>25931.129693405001</v>
      </c>
      <c r="P345" s="73">
        <f t="shared" si="5"/>
        <v>9.8753161291767217E-3</v>
      </c>
      <c r="Q345" s="73">
        <f>O345/'סכום נכסי הקרן'!$C$41</f>
        <v>2.1517698023840941E-4</v>
      </c>
    </row>
    <row r="346" spans="1:17">
      <c r="A346" s="69" t="s">
        <v>4614</v>
      </c>
      <c r="B346" s="70" t="s">
        <v>4045</v>
      </c>
      <c r="C346" s="54">
        <v>6932</v>
      </c>
      <c r="D346" s="126" t="s">
        <v>4666</v>
      </c>
      <c r="E346" s="54" t="s">
        <v>668</v>
      </c>
      <c r="F346" s="78">
        <v>43098</v>
      </c>
      <c r="G346" s="126" t="s">
        <v>4666</v>
      </c>
      <c r="H346" s="72">
        <v>1.3800000000002821</v>
      </c>
      <c r="I346" s="70" t="s">
        <v>4541</v>
      </c>
      <c r="J346" s="70" t="s">
        <v>140</v>
      </c>
      <c r="K346" s="71">
        <v>8.1890000000000004E-2</v>
      </c>
      <c r="L346" s="71">
        <v>6.8000000000003516E-2</v>
      </c>
      <c r="M346" s="72">
        <v>1535551.836292</v>
      </c>
      <c r="N346" s="79">
        <v>101.82</v>
      </c>
      <c r="O346" s="72">
        <v>5670.8105515300003</v>
      </c>
      <c r="P346" s="73">
        <f t="shared" si="5"/>
        <v>2.1596069113515078E-3</v>
      </c>
      <c r="Q346" s="73">
        <f>O346/'סכום נכסי הקרן'!$C$41</f>
        <v>4.7056487874212124E-5</v>
      </c>
    </row>
    <row r="347" spans="1:17">
      <c r="A347" s="69" t="s">
        <v>4614</v>
      </c>
      <c r="B347" s="70" t="s">
        <v>4045</v>
      </c>
      <c r="C347" s="54">
        <v>9335</v>
      </c>
      <c r="D347" s="126" t="s">
        <v>4666</v>
      </c>
      <c r="E347" s="54" t="s">
        <v>668</v>
      </c>
      <c r="F347" s="78">
        <v>44064</v>
      </c>
      <c r="G347" s="126" t="s">
        <v>4666</v>
      </c>
      <c r="H347" s="72">
        <v>3.3700000000002954</v>
      </c>
      <c r="I347" s="70" t="s">
        <v>4541</v>
      </c>
      <c r="J347" s="70" t="s">
        <v>140</v>
      </c>
      <c r="K347" s="71">
        <v>9.2037999999999995E-2</v>
      </c>
      <c r="L347" s="71">
        <v>0.10940000000000552</v>
      </c>
      <c r="M347" s="72">
        <v>5984310.3555829991</v>
      </c>
      <c r="N347" s="79">
        <v>96.08</v>
      </c>
      <c r="O347" s="72">
        <v>20854.253608559004</v>
      </c>
      <c r="P347" s="73">
        <f t="shared" si="5"/>
        <v>7.9418964564016425E-3</v>
      </c>
      <c r="Q347" s="73">
        <f>O347/'סכום נכסי הקרן'!$C$41</f>
        <v>1.7304897124312081E-4</v>
      </c>
    </row>
    <row r="348" spans="1:17">
      <c r="A348" s="69" t="s">
        <v>4614</v>
      </c>
      <c r="B348" s="70" t="s">
        <v>4045</v>
      </c>
      <c r="C348" s="54" t="s">
        <v>4241</v>
      </c>
      <c r="D348" s="126" t="s">
        <v>4666</v>
      </c>
      <c r="E348" s="54" t="s">
        <v>668</v>
      </c>
      <c r="F348" s="78">
        <v>42817</v>
      </c>
      <c r="G348" s="126" t="s">
        <v>4666</v>
      </c>
      <c r="H348" s="72">
        <v>1.4000000000012682</v>
      </c>
      <c r="I348" s="70" t="s">
        <v>4541</v>
      </c>
      <c r="J348" s="70" t="s">
        <v>140</v>
      </c>
      <c r="K348" s="71">
        <v>5.7820000000000003E-2</v>
      </c>
      <c r="L348" s="71">
        <v>7.8400000000030265E-2</v>
      </c>
      <c r="M348" s="72">
        <v>623582.07107199996</v>
      </c>
      <c r="N348" s="79">
        <v>97.63</v>
      </c>
      <c r="O348" s="72">
        <v>2208.1291940729993</v>
      </c>
      <c r="P348" s="73">
        <f t="shared" si="5"/>
        <v>8.4091877613341867E-4</v>
      </c>
      <c r="Q348" s="73">
        <f>O348/'סכום נכסי הקרן'!$C$41</f>
        <v>1.8323095737620001E-5</v>
      </c>
    </row>
    <row r="349" spans="1:17">
      <c r="A349" s="69" t="s">
        <v>4614</v>
      </c>
      <c r="B349" s="70" t="s">
        <v>4045</v>
      </c>
      <c r="C349" s="54">
        <v>7291</v>
      </c>
      <c r="D349" s="126" t="s">
        <v>4666</v>
      </c>
      <c r="E349" s="54" t="s">
        <v>668</v>
      </c>
      <c r="F349" s="78">
        <v>43798</v>
      </c>
      <c r="G349" s="126" t="s">
        <v>4666</v>
      </c>
      <c r="H349" s="72">
        <v>1.3799999999975816</v>
      </c>
      <c r="I349" s="70" t="s">
        <v>4541</v>
      </c>
      <c r="J349" s="70" t="s">
        <v>140</v>
      </c>
      <c r="K349" s="71">
        <v>8.1890000000000004E-2</v>
      </c>
      <c r="L349" s="71">
        <v>7.9099999999815609E-2</v>
      </c>
      <c r="M349" s="72">
        <v>90326.580593000021</v>
      </c>
      <c r="N349" s="79">
        <v>100.97</v>
      </c>
      <c r="O349" s="72">
        <v>330.79237520999999</v>
      </c>
      <c r="P349" s="73">
        <f t="shared" si="5"/>
        <v>1.2597520111708814E-4</v>
      </c>
      <c r="Q349" s="73">
        <f>O349/'סכום נכסי הקרן'!$C$41</f>
        <v>2.7449210745986678E-6</v>
      </c>
    </row>
    <row r="350" spans="1:17">
      <c r="A350" s="69" t="s">
        <v>4615</v>
      </c>
      <c r="B350" s="70" t="s">
        <v>4045</v>
      </c>
      <c r="C350" s="54" t="s">
        <v>4242</v>
      </c>
      <c r="D350" s="126" t="s">
        <v>4666</v>
      </c>
      <c r="E350" s="54" t="s">
        <v>668</v>
      </c>
      <c r="F350" s="78">
        <v>43083</v>
      </c>
      <c r="G350" s="126" t="s">
        <v>4666</v>
      </c>
      <c r="H350" s="72">
        <v>0.5</v>
      </c>
      <c r="I350" s="70" t="s">
        <v>4541</v>
      </c>
      <c r="J350" s="70" t="s">
        <v>148</v>
      </c>
      <c r="K350" s="71">
        <v>7.2329999999999992E-2</v>
      </c>
      <c r="L350" s="71">
        <v>7.0799999999739543E-2</v>
      </c>
      <c r="M350" s="72">
        <v>122130.662895</v>
      </c>
      <c r="N350" s="79">
        <v>101.92</v>
      </c>
      <c r="O350" s="72">
        <v>340.916377436</v>
      </c>
      <c r="P350" s="73">
        <f t="shared" si="5"/>
        <v>1.2983071083287449E-4</v>
      </c>
      <c r="Q350" s="73">
        <f>O350/'סכום נכסי הקרן'!$C$41</f>
        <v>2.8289302270218134E-6</v>
      </c>
    </row>
    <row r="351" spans="1:17">
      <c r="A351" s="69" t="s">
        <v>4615</v>
      </c>
      <c r="B351" s="70" t="s">
        <v>4045</v>
      </c>
      <c r="C351" s="54" t="s">
        <v>4243</v>
      </c>
      <c r="D351" s="126" t="s">
        <v>4666</v>
      </c>
      <c r="E351" s="54" t="s">
        <v>668</v>
      </c>
      <c r="F351" s="78">
        <v>43083</v>
      </c>
      <c r="G351" s="126" t="s">
        <v>4666</v>
      </c>
      <c r="H351" s="72">
        <v>4.8200000000005083</v>
      </c>
      <c r="I351" s="70" t="s">
        <v>4541</v>
      </c>
      <c r="J351" s="70" t="s">
        <v>148</v>
      </c>
      <c r="K351" s="71">
        <v>7.3249999999999996E-2</v>
      </c>
      <c r="L351" s="71">
        <v>7.2200000000012615E-2</v>
      </c>
      <c r="M351" s="72">
        <v>376455.30608199997</v>
      </c>
      <c r="N351" s="79">
        <v>102.77</v>
      </c>
      <c r="O351" s="72">
        <v>1059.7115942030002</v>
      </c>
      <c r="P351" s="73">
        <f t="shared" si="5"/>
        <v>4.0356849555883402E-4</v>
      </c>
      <c r="Q351" s="73">
        <f>O351/'סכום נכסי הקרן'!$C$41</f>
        <v>8.7935058541713074E-6</v>
      </c>
    </row>
    <row r="352" spans="1:17">
      <c r="A352" s="69" t="s">
        <v>4615</v>
      </c>
      <c r="B352" s="70" t="s">
        <v>4045</v>
      </c>
      <c r="C352" s="54" t="s">
        <v>4244</v>
      </c>
      <c r="D352" s="126" t="s">
        <v>4666</v>
      </c>
      <c r="E352" s="54" t="s">
        <v>668</v>
      </c>
      <c r="F352" s="78">
        <v>43083</v>
      </c>
      <c r="G352" s="126" t="s">
        <v>4666</v>
      </c>
      <c r="H352" s="72">
        <v>5.1499999999994186</v>
      </c>
      <c r="I352" s="70" t="s">
        <v>4541</v>
      </c>
      <c r="J352" s="70" t="s">
        <v>148</v>
      </c>
      <c r="K352" s="71">
        <v>4.4999999999999998E-2</v>
      </c>
      <c r="L352" s="71">
        <v>6.0899999999995985E-2</v>
      </c>
      <c r="M352" s="72">
        <v>1505821.2226420001</v>
      </c>
      <c r="N352" s="79">
        <v>93.81</v>
      </c>
      <c r="O352" s="72">
        <v>3869.2824451949996</v>
      </c>
      <c r="P352" s="73">
        <f t="shared" si="5"/>
        <v>1.473533463106024E-3</v>
      </c>
      <c r="Q352" s="73">
        <f>O352/'סכום נכסי הקרן'!$C$41</f>
        <v>3.2107375270206487E-5</v>
      </c>
    </row>
    <row r="353" spans="1:17">
      <c r="A353" s="69" t="s">
        <v>4616</v>
      </c>
      <c r="B353" s="70" t="s">
        <v>4045</v>
      </c>
      <c r="C353" s="54">
        <v>9186</v>
      </c>
      <c r="D353" s="126" t="s">
        <v>4666</v>
      </c>
      <c r="E353" s="54" t="s">
        <v>668</v>
      </c>
      <c r="F353" s="78">
        <v>44778</v>
      </c>
      <c r="G353" s="126" t="s">
        <v>4666</v>
      </c>
      <c r="H353" s="72">
        <v>3.2499999999998308</v>
      </c>
      <c r="I353" s="70" t="s">
        <v>871</v>
      </c>
      <c r="J353" s="70" t="s">
        <v>142</v>
      </c>
      <c r="K353" s="71">
        <v>7.5700000000000003E-2</v>
      </c>
      <c r="L353" s="71">
        <v>7.3899999999996344E-2</v>
      </c>
      <c r="M353" s="72">
        <v>2530622.351886</v>
      </c>
      <c r="N353" s="79">
        <v>101.55</v>
      </c>
      <c r="O353" s="72">
        <v>10309.198332842998</v>
      </c>
      <c r="P353" s="73">
        <f t="shared" si="5"/>
        <v>3.9260376921063508E-3</v>
      </c>
      <c r="Q353" s="73">
        <f>O353/'סכום נכסי הקרן'!$C$41</f>
        <v>8.5545913046132199E-5</v>
      </c>
    </row>
    <row r="354" spans="1:17">
      <c r="A354" s="69" t="s">
        <v>4616</v>
      </c>
      <c r="B354" s="70" t="s">
        <v>4045</v>
      </c>
      <c r="C354" s="54">
        <v>9187</v>
      </c>
      <c r="D354" s="126" t="s">
        <v>4666</v>
      </c>
      <c r="E354" s="54" t="s">
        <v>668</v>
      </c>
      <c r="F354" s="78">
        <v>44778</v>
      </c>
      <c r="G354" s="126" t="s">
        <v>4666</v>
      </c>
      <c r="H354" s="72">
        <v>3.1700000000001189</v>
      </c>
      <c r="I354" s="70" t="s">
        <v>871</v>
      </c>
      <c r="J354" s="70" t="s">
        <v>140</v>
      </c>
      <c r="K354" s="71">
        <v>9.0955999999999995E-2</v>
      </c>
      <c r="L354" s="71">
        <v>9.5100000000002391E-2</v>
      </c>
      <c r="M354" s="72">
        <v>6968523.3022859991</v>
      </c>
      <c r="N354" s="79">
        <v>100.78</v>
      </c>
      <c r="O354" s="72">
        <v>25471.976881293998</v>
      </c>
      <c r="P354" s="73">
        <f t="shared" si="5"/>
        <v>9.7004576010367074E-3</v>
      </c>
      <c r="Q354" s="73">
        <f>O354/'סכום נכסי הקרן'!$C$41</f>
        <v>2.1136692195147149E-4</v>
      </c>
    </row>
    <row r="355" spans="1:17">
      <c r="A355" s="69" t="s">
        <v>4617</v>
      </c>
      <c r="B355" s="70" t="s">
        <v>4045</v>
      </c>
      <c r="C355" s="54" t="s">
        <v>4245</v>
      </c>
      <c r="D355" s="126" t="s">
        <v>4666</v>
      </c>
      <c r="E355" s="54" t="s">
        <v>668</v>
      </c>
      <c r="F355" s="78">
        <v>45116</v>
      </c>
      <c r="G355" s="126" t="s">
        <v>4666</v>
      </c>
      <c r="H355" s="72">
        <v>0.48999999999860772</v>
      </c>
      <c r="I355" s="70" t="s">
        <v>4541</v>
      </c>
      <c r="J355" s="70" t="s">
        <v>140</v>
      </c>
      <c r="K355" s="71">
        <v>8.2027000000000003E-2</v>
      </c>
      <c r="L355" s="71">
        <v>6.9599999999775536E-2</v>
      </c>
      <c r="M355" s="72">
        <v>260970.68722399994</v>
      </c>
      <c r="N355" s="79">
        <v>100.15</v>
      </c>
      <c r="O355" s="72">
        <v>947.96052106799982</v>
      </c>
      <c r="P355" s="73">
        <f t="shared" si="5"/>
        <v>3.6101048948540223E-4</v>
      </c>
      <c r="Q355" s="73">
        <f>O355/'סכום נכסי הקרן'!$C$41</f>
        <v>7.8661934408711404E-6</v>
      </c>
    </row>
    <row r="356" spans="1:17">
      <c r="A356" s="69" t="s">
        <v>4618</v>
      </c>
      <c r="B356" s="70" t="s">
        <v>4045</v>
      </c>
      <c r="C356" s="54">
        <v>8706</v>
      </c>
      <c r="D356" s="126" t="s">
        <v>4666</v>
      </c>
      <c r="E356" s="54" t="s">
        <v>668</v>
      </c>
      <c r="F356" s="78">
        <v>44498</v>
      </c>
      <c r="G356" s="126" t="s">
        <v>4666</v>
      </c>
      <c r="H356" s="72">
        <v>2.9200000000000008</v>
      </c>
      <c r="I356" s="70" t="s">
        <v>4541</v>
      </c>
      <c r="J356" s="70" t="s">
        <v>140</v>
      </c>
      <c r="K356" s="71">
        <v>8.8596999999999995E-2</v>
      </c>
      <c r="L356" s="71">
        <v>9.3599999999999989E-2</v>
      </c>
      <c r="M356" s="72">
        <v>23767606.210000001</v>
      </c>
      <c r="N356" s="79">
        <v>99.83</v>
      </c>
      <c r="O356" s="72">
        <v>86058.56001999999</v>
      </c>
      <c r="P356" s="73">
        <f t="shared" si="5"/>
        <v>3.2773561964613153E-2</v>
      </c>
      <c r="Q356" s="73">
        <f>O356/'סכום נכסי הקרן'!$C$41</f>
        <v>7.1411547771785266E-4</v>
      </c>
    </row>
    <row r="357" spans="1:17">
      <c r="A357" s="69" t="s">
        <v>4619</v>
      </c>
      <c r="B357" s="70" t="s">
        <v>4045</v>
      </c>
      <c r="C357" s="54">
        <v>8702</v>
      </c>
      <c r="D357" s="126" t="s">
        <v>4666</v>
      </c>
      <c r="E357" s="54" t="s">
        <v>668</v>
      </c>
      <c r="F357" s="78">
        <v>44497</v>
      </c>
      <c r="G357" s="126" t="s">
        <v>4666</v>
      </c>
      <c r="H357" s="72">
        <v>0.24999999994655919</v>
      </c>
      <c r="I357" s="70" t="s">
        <v>4372</v>
      </c>
      <c r="J357" s="70" t="s">
        <v>140</v>
      </c>
      <c r="K357" s="71">
        <v>7.276500000000001E-2</v>
      </c>
      <c r="L357" s="71">
        <v>0</v>
      </c>
      <c r="M357" s="72">
        <v>5612.2544980000002</v>
      </c>
      <c r="N357" s="79">
        <v>91.926800999999998</v>
      </c>
      <c r="O357" s="72">
        <v>18.712296340000002</v>
      </c>
      <c r="P357" s="73">
        <f t="shared" si="5"/>
        <v>7.1261778428162225E-6</v>
      </c>
      <c r="Q357" s="73">
        <f>O357/'סכום נכסי הקרן'!$C$41</f>
        <v>1.5527497133267893E-7</v>
      </c>
    </row>
    <row r="358" spans="1:17">
      <c r="A358" s="69" t="s">
        <v>4619</v>
      </c>
      <c r="B358" s="70" t="s">
        <v>4045</v>
      </c>
      <c r="C358" s="54">
        <v>9118</v>
      </c>
      <c r="D358" s="126" t="s">
        <v>4666</v>
      </c>
      <c r="E358" s="54" t="s">
        <v>668</v>
      </c>
      <c r="F358" s="78">
        <v>44733</v>
      </c>
      <c r="G358" s="126" t="s">
        <v>4666</v>
      </c>
      <c r="H358" s="72">
        <v>0.2500000000134201</v>
      </c>
      <c r="I358" s="70" t="s">
        <v>4372</v>
      </c>
      <c r="J358" s="70" t="s">
        <v>140</v>
      </c>
      <c r="K358" s="71">
        <v>7.276500000000001E-2</v>
      </c>
      <c r="L358" s="71">
        <v>0</v>
      </c>
      <c r="M358" s="72">
        <v>22348.851294</v>
      </c>
      <c r="N358" s="79">
        <v>91.926798000000005</v>
      </c>
      <c r="O358" s="72">
        <v>74.515206247999998</v>
      </c>
      <c r="P358" s="73">
        <f t="shared" si="5"/>
        <v>2.8377522569599199E-5</v>
      </c>
      <c r="Q358" s="73">
        <f>O358/'סכום נכסי הקרן'!$C$41</f>
        <v>6.1832852065696054E-7</v>
      </c>
    </row>
    <row r="359" spans="1:17">
      <c r="A359" s="69" t="s">
        <v>4619</v>
      </c>
      <c r="B359" s="70" t="s">
        <v>4045</v>
      </c>
      <c r="C359" s="54">
        <v>9233</v>
      </c>
      <c r="D359" s="126" t="s">
        <v>4666</v>
      </c>
      <c r="E359" s="54" t="s">
        <v>668</v>
      </c>
      <c r="F359" s="78">
        <v>44819</v>
      </c>
      <c r="G359" s="126" t="s">
        <v>4666</v>
      </c>
      <c r="H359" s="72">
        <v>0.24999999994872252</v>
      </c>
      <c r="I359" s="70" t="s">
        <v>4372</v>
      </c>
      <c r="J359" s="70" t="s">
        <v>140</v>
      </c>
      <c r="K359" s="71">
        <v>7.276500000000001E-2</v>
      </c>
      <c r="L359" s="71">
        <v>0</v>
      </c>
      <c r="M359" s="72">
        <v>4386.7728279999992</v>
      </c>
      <c r="N359" s="79">
        <v>91.926794000000001</v>
      </c>
      <c r="O359" s="72">
        <v>14.626310075000001</v>
      </c>
      <c r="P359" s="73">
        <f t="shared" si="5"/>
        <v>5.5701173647950405E-6</v>
      </c>
      <c r="Q359" s="73">
        <f>O359/'סכום נכסי הקרן'!$C$41</f>
        <v>1.2136938387106038E-7</v>
      </c>
    </row>
    <row r="360" spans="1:17">
      <c r="A360" s="69" t="s">
        <v>4619</v>
      </c>
      <c r="B360" s="70" t="s">
        <v>4045</v>
      </c>
      <c r="C360" s="54">
        <v>9276</v>
      </c>
      <c r="D360" s="126" t="s">
        <v>4666</v>
      </c>
      <c r="E360" s="54" t="s">
        <v>668</v>
      </c>
      <c r="F360" s="78">
        <v>44854</v>
      </c>
      <c r="G360" s="126" t="s">
        <v>4666</v>
      </c>
      <c r="H360" s="72">
        <v>0.24999999992876093</v>
      </c>
      <c r="I360" s="70" t="s">
        <v>4372</v>
      </c>
      <c r="J360" s="70" t="s">
        <v>140</v>
      </c>
      <c r="K360" s="71">
        <v>7.276500000000001E-2</v>
      </c>
      <c r="L360" s="71">
        <v>0</v>
      </c>
      <c r="M360" s="72">
        <v>1052.5239430000001</v>
      </c>
      <c r="N360" s="79">
        <v>91.926783</v>
      </c>
      <c r="O360" s="72">
        <v>3.5093092449999994</v>
      </c>
      <c r="P360" s="73">
        <f t="shared" si="5"/>
        <v>1.3364453689123822E-6</v>
      </c>
      <c r="Q360" s="73">
        <f>O360/'סכום נכסי הקרן'!$C$41</f>
        <v>2.9120311185435191E-8</v>
      </c>
    </row>
    <row r="361" spans="1:17">
      <c r="A361" s="69" t="s">
        <v>4619</v>
      </c>
      <c r="B361" s="70" t="s">
        <v>4045</v>
      </c>
      <c r="C361" s="54">
        <v>9430</v>
      </c>
      <c r="D361" s="126" t="s">
        <v>4666</v>
      </c>
      <c r="E361" s="54" t="s">
        <v>668</v>
      </c>
      <c r="F361" s="78">
        <v>44950</v>
      </c>
      <c r="G361" s="126" t="s">
        <v>4666</v>
      </c>
      <c r="H361" s="72">
        <v>0.25000000007821699</v>
      </c>
      <c r="I361" s="70" t="s">
        <v>4372</v>
      </c>
      <c r="J361" s="70" t="s">
        <v>140</v>
      </c>
      <c r="K361" s="71">
        <v>7.276500000000001E-2</v>
      </c>
      <c r="L361" s="71">
        <v>0</v>
      </c>
      <c r="M361" s="72">
        <v>5751.7543059999989</v>
      </c>
      <c r="N361" s="79">
        <v>91.926793000000004</v>
      </c>
      <c r="O361" s="72">
        <v>19.177412050000001</v>
      </c>
      <c r="P361" s="73">
        <f t="shared" si="5"/>
        <v>7.303307213082904E-6</v>
      </c>
      <c r="Q361" s="73">
        <f>O361/'סכום נכסי הקרן'!$C$41</f>
        <v>1.5913450985346682E-7</v>
      </c>
    </row>
    <row r="362" spans="1:17">
      <c r="A362" s="69" t="s">
        <v>4619</v>
      </c>
      <c r="B362" s="70" t="s">
        <v>4045</v>
      </c>
      <c r="C362" s="54">
        <v>9539</v>
      </c>
      <c r="D362" s="126" t="s">
        <v>4666</v>
      </c>
      <c r="E362" s="54" t="s">
        <v>668</v>
      </c>
      <c r="F362" s="78">
        <v>45029</v>
      </c>
      <c r="G362" s="126" t="s">
        <v>4666</v>
      </c>
      <c r="H362" s="72">
        <v>0.24999999972624054</v>
      </c>
      <c r="I362" s="70" t="s">
        <v>4372</v>
      </c>
      <c r="J362" s="70" t="s">
        <v>140</v>
      </c>
      <c r="K362" s="71">
        <v>7.276500000000001E-2</v>
      </c>
      <c r="L362" s="71">
        <v>0</v>
      </c>
      <c r="M362" s="72">
        <v>1917.2517180000002</v>
      </c>
      <c r="N362" s="79">
        <v>91.926809000000006</v>
      </c>
      <c r="O362" s="72">
        <v>6.3924746270000004</v>
      </c>
      <c r="P362" s="73">
        <f t="shared" si="5"/>
        <v>2.4344372395554042E-6</v>
      </c>
      <c r="Q362" s="73">
        <f>O362/'סכום נכסי הקרן'!$C$41</f>
        <v>5.3044869342439152E-8</v>
      </c>
    </row>
    <row r="363" spans="1:17">
      <c r="A363" s="69" t="s">
        <v>4619</v>
      </c>
      <c r="B363" s="70" t="s">
        <v>4045</v>
      </c>
      <c r="C363" s="54">
        <v>8060</v>
      </c>
      <c r="D363" s="126" t="s">
        <v>4666</v>
      </c>
      <c r="E363" s="54" t="s">
        <v>668</v>
      </c>
      <c r="F363" s="78">
        <v>44150</v>
      </c>
      <c r="G363" s="126" t="s">
        <v>4666</v>
      </c>
      <c r="H363" s="72">
        <v>0.24999999999998007</v>
      </c>
      <c r="I363" s="70" t="s">
        <v>4372</v>
      </c>
      <c r="J363" s="70" t="s">
        <v>140</v>
      </c>
      <c r="K363" s="71">
        <v>7.276500000000001E-2</v>
      </c>
      <c r="L363" s="71">
        <v>0</v>
      </c>
      <c r="M363" s="72">
        <v>7529461.2496549999</v>
      </c>
      <c r="N363" s="79">
        <v>91.926795999999996</v>
      </c>
      <c r="O363" s="72">
        <v>25104.616116554</v>
      </c>
      <c r="P363" s="73">
        <f t="shared" si="5"/>
        <v>9.5605561108912055E-3</v>
      </c>
      <c r="Q363" s="73">
        <f>O363/'סכום נכסי הקרן'!$C$41</f>
        <v>2.0831855572333414E-4</v>
      </c>
    </row>
    <row r="364" spans="1:17">
      <c r="A364" s="69" t="s">
        <v>4619</v>
      </c>
      <c r="B364" s="70" t="s">
        <v>4045</v>
      </c>
      <c r="C364" s="54">
        <v>8119</v>
      </c>
      <c r="D364" s="126" t="s">
        <v>4666</v>
      </c>
      <c r="E364" s="54" t="s">
        <v>668</v>
      </c>
      <c r="F364" s="78">
        <v>44169</v>
      </c>
      <c r="G364" s="126" t="s">
        <v>4666</v>
      </c>
      <c r="H364" s="72">
        <v>0.25</v>
      </c>
      <c r="I364" s="70" t="s">
        <v>4372</v>
      </c>
      <c r="J364" s="70" t="s">
        <v>140</v>
      </c>
      <c r="K364" s="71">
        <v>7.276500000000001E-2</v>
      </c>
      <c r="L364" s="71">
        <v>0</v>
      </c>
      <c r="M364" s="72">
        <v>17851.526214999994</v>
      </c>
      <c r="N364" s="79">
        <v>91.926796999999993</v>
      </c>
      <c r="O364" s="72">
        <v>59.520288672</v>
      </c>
      <c r="P364" s="73">
        <f t="shared" si="5"/>
        <v>2.2667028921819212E-5</v>
      </c>
      <c r="Q364" s="73">
        <f>O364/'סכום נכסי הקרן'!$C$41</f>
        <v>4.9390042511787057E-7</v>
      </c>
    </row>
    <row r="365" spans="1:17">
      <c r="A365" s="69" t="s">
        <v>4619</v>
      </c>
      <c r="B365" s="70" t="s">
        <v>4045</v>
      </c>
      <c r="C365" s="54">
        <v>8418</v>
      </c>
      <c r="D365" s="126" t="s">
        <v>4666</v>
      </c>
      <c r="E365" s="54" t="s">
        <v>668</v>
      </c>
      <c r="F365" s="78">
        <v>44326</v>
      </c>
      <c r="G365" s="126" t="s">
        <v>4666</v>
      </c>
      <c r="H365" s="72">
        <v>0.25000000013895551</v>
      </c>
      <c r="I365" s="70" t="s">
        <v>4372</v>
      </c>
      <c r="J365" s="70" t="s">
        <v>140</v>
      </c>
      <c r="K365" s="71">
        <v>7.276500000000001E-2</v>
      </c>
      <c r="L365" s="71">
        <v>0</v>
      </c>
      <c r="M365" s="72">
        <v>3777.2227079999998</v>
      </c>
      <c r="N365" s="79">
        <v>91.926799000000003</v>
      </c>
      <c r="O365" s="72">
        <v>12.593959413</v>
      </c>
      <c r="P365" s="73">
        <f t="shared" si="5"/>
        <v>4.7961400830533982E-6</v>
      </c>
      <c r="Q365" s="73">
        <f>O365/'סכום נכסי הקרן'!$C$41</f>
        <v>1.0450490155172995E-7</v>
      </c>
    </row>
    <row r="366" spans="1:17">
      <c r="A366" s="69" t="s">
        <v>4620</v>
      </c>
      <c r="B366" s="70" t="s">
        <v>4045</v>
      </c>
      <c r="C366" s="54">
        <v>8718</v>
      </c>
      <c r="D366" s="126" t="s">
        <v>4666</v>
      </c>
      <c r="E366" s="54" t="s">
        <v>668</v>
      </c>
      <c r="F366" s="78">
        <v>44508</v>
      </c>
      <c r="G366" s="126" t="s">
        <v>4666</v>
      </c>
      <c r="H366" s="72">
        <v>2.8600000000000438</v>
      </c>
      <c r="I366" s="70" t="s">
        <v>4541</v>
      </c>
      <c r="J366" s="70" t="s">
        <v>140</v>
      </c>
      <c r="K366" s="71">
        <v>8.7600999999999998E-2</v>
      </c>
      <c r="L366" s="71">
        <v>9.1300000000001824E-2</v>
      </c>
      <c r="M366" s="72">
        <v>6157510.447395999</v>
      </c>
      <c r="N366" s="79">
        <v>100.15</v>
      </c>
      <c r="O366" s="72">
        <v>22366.789987507</v>
      </c>
      <c r="P366" s="73">
        <f t="shared" si="5"/>
        <v>8.5179135862218872E-3</v>
      </c>
      <c r="Q366" s="73">
        <f>O366/'סכום נכסי הקרן'!$C$41</f>
        <v>1.856000252994176E-4</v>
      </c>
    </row>
    <row r="367" spans="1:17">
      <c r="A367" s="69" t="s">
        <v>4621</v>
      </c>
      <c r="B367" s="70" t="s">
        <v>4045</v>
      </c>
      <c r="C367" s="54">
        <v>8806</v>
      </c>
      <c r="D367" s="126" t="s">
        <v>4666</v>
      </c>
      <c r="E367" s="54" t="s">
        <v>668</v>
      </c>
      <c r="F367" s="78">
        <v>44137</v>
      </c>
      <c r="G367" s="126" t="s">
        <v>4666</v>
      </c>
      <c r="H367" s="72">
        <v>0.70000000000000318</v>
      </c>
      <c r="I367" s="70" t="s">
        <v>4372</v>
      </c>
      <c r="J367" s="70" t="s">
        <v>140</v>
      </c>
      <c r="K367" s="71">
        <v>7.4573E-2</v>
      </c>
      <c r="L367" s="71">
        <v>7.7000000000001942E-2</v>
      </c>
      <c r="M367" s="72">
        <v>8642100.1724030003</v>
      </c>
      <c r="N367" s="79">
        <v>100.71</v>
      </c>
      <c r="O367" s="72">
        <v>31567.423294567001</v>
      </c>
      <c r="P367" s="73">
        <f t="shared" si="5"/>
        <v>1.2021777998228518E-2</v>
      </c>
      <c r="Q367" s="73">
        <f>O367/'סכום נכסי הקרן'!$C$41</f>
        <v>2.6194704583811819E-4</v>
      </c>
    </row>
    <row r="368" spans="1:17">
      <c r="A368" s="69" t="s">
        <v>4621</v>
      </c>
      <c r="B368" s="70" t="s">
        <v>4045</v>
      </c>
      <c r="C368" s="54">
        <v>9044</v>
      </c>
      <c r="D368" s="126" t="s">
        <v>4666</v>
      </c>
      <c r="E368" s="54" t="s">
        <v>668</v>
      </c>
      <c r="F368" s="78">
        <v>44679</v>
      </c>
      <c r="G368" s="126" t="s">
        <v>4666</v>
      </c>
      <c r="H368" s="72">
        <v>0.69999999998969975</v>
      </c>
      <c r="I368" s="70" t="s">
        <v>4372</v>
      </c>
      <c r="J368" s="70" t="s">
        <v>140</v>
      </c>
      <c r="K368" s="71">
        <v>7.4580999999999995E-2</v>
      </c>
      <c r="L368" s="71">
        <v>7.699999999963951E-2</v>
      </c>
      <c r="M368" s="72">
        <v>74419.267645999993</v>
      </c>
      <c r="N368" s="79">
        <v>100.71</v>
      </c>
      <c r="O368" s="72">
        <v>271.83509897399995</v>
      </c>
      <c r="P368" s="73">
        <f t="shared" si="5"/>
        <v>1.0352258343981919E-4</v>
      </c>
      <c r="Q368" s="73">
        <f>O368/'סכום נכסי הקרן'!$C$41</f>
        <v>2.255692536793364E-6</v>
      </c>
    </row>
    <row r="369" spans="1:17">
      <c r="A369" s="69" t="s">
        <v>4621</v>
      </c>
      <c r="B369" s="70" t="s">
        <v>4045</v>
      </c>
      <c r="C369" s="54">
        <v>9224</v>
      </c>
      <c r="D369" s="126" t="s">
        <v>4666</v>
      </c>
      <c r="E369" s="54" t="s">
        <v>668</v>
      </c>
      <c r="F369" s="78">
        <v>44810</v>
      </c>
      <c r="G369" s="126" t="s">
        <v>4666</v>
      </c>
      <c r="H369" s="72">
        <v>0.700000000002033</v>
      </c>
      <c r="I369" s="70" t="s">
        <v>4372</v>
      </c>
      <c r="J369" s="70" t="s">
        <v>140</v>
      </c>
      <c r="K369" s="71">
        <v>7.4580999999999995E-2</v>
      </c>
      <c r="L369" s="71">
        <v>7.700000000002033E-2</v>
      </c>
      <c r="M369" s="72">
        <v>134667.36778300002</v>
      </c>
      <c r="N369" s="79">
        <v>100.71</v>
      </c>
      <c r="O369" s="72">
        <v>491.90644420999996</v>
      </c>
      <c r="P369" s="73">
        <f t="shared" si="5"/>
        <v>1.8733204839079711E-4</v>
      </c>
      <c r="Q369" s="73">
        <f>O369/'סכום נכסי הקרן'!$C$41</f>
        <v>4.0818485147541101E-6</v>
      </c>
    </row>
    <row r="370" spans="1:17">
      <c r="A370" s="69" t="s">
        <v>4622</v>
      </c>
      <c r="B370" s="70" t="s">
        <v>4045</v>
      </c>
      <c r="C370" s="54">
        <v>9405</v>
      </c>
      <c r="D370" s="126" t="s">
        <v>4666</v>
      </c>
      <c r="E370" s="54" t="s">
        <v>668</v>
      </c>
      <c r="F370" s="78">
        <v>43866</v>
      </c>
      <c r="G370" s="126" t="s">
        <v>4666</v>
      </c>
      <c r="H370" s="72">
        <v>0.82000000000003903</v>
      </c>
      <c r="I370" s="70" t="s">
        <v>4372</v>
      </c>
      <c r="J370" s="70" t="s">
        <v>140</v>
      </c>
      <c r="K370" s="71">
        <v>7.7218999999999996E-2</v>
      </c>
      <c r="L370" s="71">
        <v>8.509999999999858E-2</v>
      </c>
      <c r="M370" s="72">
        <v>7361658.7120810011</v>
      </c>
      <c r="N370" s="79">
        <v>100.16</v>
      </c>
      <c r="O370" s="72">
        <v>26743.457778978001</v>
      </c>
      <c r="P370" s="73">
        <f t="shared" si="5"/>
        <v>1.0184673906508054E-2</v>
      </c>
      <c r="Q370" s="73">
        <f>O370/'סכום נכסי הקרן'!$C$41</f>
        <v>2.2191769329191365E-4</v>
      </c>
    </row>
    <row r="371" spans="1:17">
      <c r="A371" s="69" t="s">
        <v>4622</v>
      </c>
      <c r="B371" s="70" t="s">
        <v>4045</v>
      </c>
      <c r="C371" s="54">
        <v>9439</v>
      </c>
      <c r="D371" s="126" t="s">
        <v>4666</v>
      </c>
      <c r="E371" s="54" t="s">
        <v>668</v>
      </c>
      <c r="F371" s="78">
        <v>44953</v>
      </c>
      <c r="G371" s="126" t="s">
        <v>4666</v>
      </c>
      <c r="H371" s="72">
        <v>0.82000000000103523</v>
      </c>
      <c r="I371" s="70" t="s">
        <v>4372</v>
      </c>
      <c r="J371" s="70" t="s">
        <v>140</v>
      </c>
      <c r="K371" s="71">
        <v>7.7218999999999996E-2</v>
      </c>
      <c r="L371" s="71">
        <v>7.7300000000015509E-2</v>
      </c>
      <c r="M371" s="72">
        <v>21142.090511000002</v>
      </c>
      <c r="N371" s="79">
        <v>100.76</v>
      </c>
      <c r="O371" s="72">
        <v>77.265148456000006</v>
      </c>
      <c r="P371" s="73">
        <f t="shared" si="5"/>
        <v>2.9424779243799283E-5</v>
      </c>
      <c r="Q371" s="73">
        <f>O371/'סכום נכסי הקרן'!$C$41</f>
        <v>6.4114759052178313E-7</v>
      </c>
    </row>
    <row r="372" spans="1:17">
      <c r="A372" s="69" t="s">
        <v>4622</v>
      </c>
      <c r="B372" s="70" t="s">
        <v>4045</v>
      </c>
      <c r="C372" s="54">
        <v>9447</v>
      </c>
      <c r="D372" s="126" t="s">
        <v>4666</v>
      </c>
      <c r="E372" s="54" t="s">
        <v>668</v>
      </c>
      <c r="F372" s="78">
        <v>44959</v>
      </c>
      <c r="G372" s="126" t="s">
        <v>4666</v>
      </c>
      <c r="H372" s="72">
        <v>0.81999999997513429</v>
      </c>
      <c r="I372" s="70" t="s">
        <v>4372</v>
      </c>
      <c r="J372" s="70" t="s">
        <v>140</v>
      </c>
      <c r="K372" s="71">
        <v>7.7218999999999996E-2</v>
      </c>
      <c r="L372" s="71">
        <v>7.7300000001123526E-2</v>
      </c>
      <c r="M372" s="72">
        <v>11884.780093999998</v>
      </c>
      <c r="N372" s="79">
        <v>100.76</v>
      </c>
      <c r="O372" s="72">
        <v>43.43370164400001</v>
      </c>
      <c r="P372" s="73">
        <f t="shared" si="5"/>
        <v>1.6540796311852518E-5</v>
      </c>
      <c r="Q372" s="73">
        <f>O372/'סכום נכסי הקרן'!$C$41</f>
        <v>3.6041363684625308E-7</v>
      </c>
    </row>
    <row r="373" spans="1:17">
      <c r="A373" s="69" t="s">
        <v>4622</v>
      </c>
      <c r="B373" s="70" t="s">
        <v>4045</v>
      </c>
      <c r="C373" s="54">
        <v>9467</v>
      </c>
      <c r="D373" s="126" t="s">
        <v>4666</v>
      </c>
      <c r="E373" s="54" t="s">
        <v>668</v>
      </c>
      <c r="F373" s="78">
        <v>44966</v>
      </c>
      <c r="G373" s="126" t="s">
        <v>4666</v>
      </c>
      <c r="H373" s="72">
        <v>0.81999999996801953</v>
      </c>
      <c r="I373" s="70" t="s">
        <v>4372</v>
      </c>
      <c r="J373" s="70" t="s">
        <v>140</v>
      </c>
      <c r="K373" s="71">
        <v>7.7218999999999996E-2</v>
      </c>
      <c r="L373" s="71">
        <v>7.8099999997902833E-2</v>
      </c>
      <c r="M373" s="72">
        <v>17807.480765</v>
      </c>
      <c r="N373" s="79">
        <v>100.7</v>
      </c>
      <c r="O373" s="72">
        <v>65.039848943999999</v>
      </c>
      <c r="P373" s="73">
        <f t="shared" si="5"/>
        <v>2.4769035399150099E-5</v>
      </c>
      <c r="Q373" s="73">
        <f>O373/'סכום נכסי הקרן'!$C$41</f>
        <v>5.3970183545422447E-7</v>
      </c>
    </row>
    <row r="374" spans="1:17">
      <c r="A374" s="69" t="s">
        <v>4622</v>
      </c>
      <c r="B374" s="70" t="s">
        <v>4045</v>
      </c>
      <c r="C374" s="54">
        <v>9491</v>
      </c>
      <c r="D374" s="126" t="s">
        <v>4666</v>
      </c>
      <c r="E374" s="54" t="s">
        <v>668</v>
      </c>
      <c r="F374" s="78">
        <v>44986</v>
      </c>
      <c r="G374" s="126" t="s">
        <v>4666</v>
      </c>
      <c r="H374" s="72">
        <v>0.82000000000466389</v>
      </c>
      <c r="I374" s="70" t="s">
        <v>4372</v>
      </c>
      <c r="J374" s="70" t="s">
        <v>140</v>
      </c>
      <c r="K374" s="71">
        <v>7.7218999999999996E-2</v>
      </c>
      <c r="L374" s="71">
        <v>7.8099999999987749E-2</v>
      </c>
      <c r="M374" s="72">
        <v>69271.125715000002</v>
      </c>
      <c r="N374" s="79">
        <v>100.7</v>
      </c>
      <c r="O374" s="72">
        <v>253.00510075099996</v>
      </c>
      <c r="P374" s="73">
        <f t="shared" si="5"/>
        <v>9.6351581352268272E-5</v>
      </c>
      <c r="Q374" s="73">
        <f>O374/'סכום נכסי הקרן'!$C$41</f>
        <v>2.099440873120175E-6</v>
      </c>
    </row>
    <row r="375" spans="1:17">
      <c r="A375" s="69" t="s">
        <v>4622</v>
      </c>
      <c r="B375" s="70" t="s">
        <v>4045</v>
      </c>
      <c r="C375" s="54">
        <v>9510</v>
      </c>
      <c r="D375" s="126" t="s">
        <v>4666</v>
      </c>
      <c r="E375" s="54" t="s">
        <v>668</v>
      </c>
      <c r="F375" s="78">
        <v>44994</v>
      </c>
      <c r="G375" s="126" t="s">
        <v>4666</v>
      </c>
      <c r="H375" s="72">
        <v>0.81999999991414085</v>
      </c>
      <c r="I375" s="70" t="s">
        <v>4372</v>
      </c>
      <c r="J375" s="70" t="s">
        <v>140</v>
      </c>
      <c r="K375" s="71">
        <v>7.7218999999999996E-2</v>
      </c>
      <c r="L375" s="71">
        <v>7.8099999997383721E-2</v>
      </c>
      <c r="M375" s="72">
        <v>13520.776590000001</v>
      </c>
      <c r="N375" s="79">
        <v>100.7</v>
      </c>
      <c r="O375" s="72">
        <v>49.383136531999995</v>
      </c>
      <c r="P375" s="73">
        <f t="shared" si="5"/>
        <v>1.8806511342536096E-5</v>
      </c>
      <c r="Q375" s="73">
        <f>O375/'סכום נכסי הקרן'!$C$41</f>
        <v>4.0978215447201857E-7</v>
      </c>
    </row>
    <row r="376" spans="1:17">
      <c r="A376" s="69" t="s">
        <v>4622</v>
      </c>
      <c r="B376" s="70" t="s">
        <v>4045</v>
      </c>
      <c r="C376" s="54">
        <v>9560</v>
      </c>
      <c r="D376" s="126" t="s">
        <v>4666</v>
      </c>
      <c r="E376" s="54" t="s">
        <v>668</v>
      </c>
      <c r="F376" s="78">
        <v>45058</v>
      </c>
      <c r="G376" s="126" t="s">
        <v>4666</v>
      </c>
      <c r="H376" s="72">
        <v>0.82000000000352058</v>
      </c>
      <c r="I376" s="70" t="s">
        <v>4372</v>
      </c>
      <c r="J376" s="70" t="s">
        <v>140</v>
      </c>
      <c r="K376" s="71">
        <v>7.7218999999999996E-2</v>
      </c>
      <c r="L376" s="71">
        <v>7.8100000000159917E-2</v>
      </c>
      <c r="M376" s="72">
        <v>73102.681404000003</v>
      </c>
      <c r="N376" s="79">
        <v>100.7</v>
      </c>
      <c r="O376" s="72">
        <v>266.99943063299997</v>
      </c>
      <c r="P376" s="73">
        <f t="shared" si="5"/>
        <v>1.0168102257734079E-4</v>
      </c>
      <c r="Q376" s="73">
        <f>O376/'סכום נכסי הקרן'!$C$41</f>
        <v>2.215566073991572E-6</v>
      </c>
    </row>
    <row r="377" spans="1:17">
      <c r="A377" s="69" t="s">
        <v>4622</v>
      </c>
      <c r="B377" s="70" t="s">
        <v>4045</v>
      </c>
      <c r="C377" s="54">
        <v>9595</v>
      </c>
      <c r="D377" s="126" t="s">
        <v>4666</v>
      </c>
      <c r="E377" s="54" t="s">
        <v>668</v>
      </c>
      <c r="F377" s="78">
        <v>45237</v>
      </c>
      <c r="G377" s="126" t="s">
        <v>4666</v>
      </c>
      <c r="H377" s="72">
        <v>0.82000000000252449</v>
      </c>
      <c r="I377" s="70" t="s">
        <v>4372</v>
      </c>
      <c r="J377" s="70" t="s">
        <v>140</v>
      </c>
      <c r="K377" s="71">
        <v>7.7195E-2</v>
      </c>
      <c r="L377" s="71">
        <v>7.8099999999995617E-2</v>
      </c>
      <c r="M377" s="72">
        <v>225575.66563599999</v>
      </c>
      <c r="N377" s="79">
        <v>100.7</v>
      </c>
      <c r="O377" s="72">
        <v>823.89005975600003</v>
      </c>
      <c r="P377" s="73">
        <f t="shared" si="5"/>
        <v>3.13760907911623E-4</v>
      </c>
      <c r="Q377" s="73">
        <f>O377/'סכום נכסי הקרן'!$C$41</f>
        <v>6.8366545230702576E-6</v>
      </c>
    </row>
    <row r="378" spans="1:17">
      <c r="A378" s="69" t="s">
        <v>4623</v>
      </c>
      <c r="B378" s="70" t="s">
        <v>4045</v>
      </c>
      <c r="C378" s="54">
        <v>9606</v>
      </c>
      <c r="D378" s="126" t="s">
        <v>4666</v>
      </c>
      <c r="E378" s="54" t="s">
        <v>668</v>
      </c>
      <c r="F378" s="78">
        <v>44136</v>
      </c>
      <c r="G378" s="126" t="s">
        <v>4666</v>
      </c>
      <c r="H378" s="72">
        <v>0.24999999999993763</v>
      </c>
      <c r="I378" s="70" t="s">
        <v>4372</v>
      </c>
      <c r="J378" s="70" t="s">
        <v>140</v>
      </c>
      <c r="K378" s="71">
        <v>7.0095999999999992E-2</v>
      </c>
      <c r="L378" s="71">
        <v>0</v>
      </c>
      <c r="M378" s="72">
        <v>5023883.5737979999</v>
      </c>
      <c r="N378" s="79">
        <v>88.007137999999998</v>
      </c>
      <c r="O378" s="72">
        <v>16036.331804128</v>
      </c>
      <c r="P378" s="73">
        <f t="shared" ref="P378:P399" si="6">IFERROR(O378/$O$8,0)</f>
        <v>6.1070939828129101E-3</v>
      </c>
      <c r="Q378" s="73">
        <f>O378/'סכום נכסי הקרן'!$C$41</f>
        <v>1.3306976952072479E-4</v>
      </c>
    </row>
    <row r="379" spans="1:17">
      <c r="A379" s="69" t="s">
        <v>4624</v>
      </c>
      <c r="B379" s="70" t="s">
        <v>4045</v>
      </c>
      <c r="C379" s="54">
        <v>6588</v>
      </c>
      <c r="D379" s="126" t="s">
        <v>4666</v>
      </c>
      <c r="E379" s="54" t="s">
        <v>668</v>
      </c>
      <c r="F379" s="78">
        <v>43397</v>
      </c>
      <c r="G379" s="126" t="s">
        <v>4666</v>
      </c>
      <c r="H379" s="72">
        <v>0.50999999999997925</v>
      </c>
      <c r="I379" s="70" t="s">
        <v>4372</v>
      </c>
      <c r="J379" s="70" t="s">
        <v>140</v>
      </c>
      <c r="K379" s="71">
        <v>7.7218999999999996E-2</v>
      </c>
      <c r="L379" s="71">
        <v>7.559999999999846E-2</v>
      </c>
      <c r="M379" s="72">
        <v>4565104.3663240001</v>
      </c>
      <c r="N379" s="79">
        <v>100.73</v>
      </c>
      <c r="O379" s="72">
        <v>16678.504541584996</v>
      </c>
      <c r="P379" s="73">
        <f t="shared" si="6"/>
        <v>6.3516517350939265E-3</v>
      </c>
      <c r="Q379" s="73">
        <f>O379/'סכום נכסי הקרן'!$C$41</f>
        <v>1.3839853043747625E-4</v>
      </c>
    </row>
    <row r="380" spans="1:17">
      <c r="A380" s="69" t="s">
        <v>4625</v>
      </c>
      <c r="B380" s="70" t="s">
        <v>4045</v>
      </c>
      <c r="C380" s="54">
        <v>6524</v>
      </c>
      <c r="D380" s="126" t="s">
        <v>4666</v>
      </c>
      <c r="E380" s="54" t="s">
        <v>668</v>
      </c>
      <c r="F380" s="78">
        <v>43357</v>
      </c>
      <c r="G380" s="126" t="s">
        <v>4666</v>
      </c>
      <c r="H380" s="72">
        <v>4.2199999999999989</v>
      </c>
      <c r="I380" s="70" t="s">
        <v>4541</v>
      </c>
      <c r="J380" s="70" t="s">
        <v>143</v>
      </c>
      <c r="K380" s="71">
        <v>8.9610000000000009E-2</v>
      </c>
      <c r="L380" s="71">
        <v>9.4200000000000006E-2</v>
      </c>
      <c r="M380" s="72">
        <v>2271936.9500000002</v>
      </c>
      <c r="N380" s="79">
        <v>99.01</v>
      </c>
      <c r="O380" s="72">
        <v>10394.459800000001</v>
      </c>
      <c r="P380" s="73">
        <f t="shared" si="6"/>
        <v>3.9585076983022997E-3</v>
      </c>
      <c r="Q380" s="73">
        <f>O380/'סכום נכסי הקרן'!$C$41</f>
        <v>8.6253414232947289E-5</v>
      </c>
    </row>
    <row r="381" spans="1:17">
      <c r="A381" s="69" t="s">
        <v>4625</v>
      </c>
      <c r="B381" s="70" t="s">
        <v>4045</v>
      </c>
      <c r="C381" s="54" t="s">
        <v>4246</v>
      </c>
      <c r="D381" s="126" t="s">
        <v>4666</v>
      </c>
      <c r="E381" s="54" t="s">
        <v>668</v>
      </c>
      <c r="F381" s="78">
        <v>42891</v>
      </c>
      <c r="G381" s="126" t="s">
        <v>4666</v>
      </c>
      <c r="H381" s="72">
        <v>4.18</v>
      </c>
      <c r="I381" s="70" t="s">
        <v>4541</v>
      </c>
      <c r="J381" s="70" t="s">
        <v>143</v>
      </c>
      <c r="K381" s="71">
        <v>8.9610000000000009E-2</v>
      </c>
      <c r="L381" s="71">
        <v>0.10440000000000001</v>
      </c>
      <c r="M381" s="72">
        <v>6546304.8899999997</v>
      </c>
      <c r="N381" s="79">
        <v>99.01</v>
      </c>
      <c r="O381" s="72">
        <v>29950.348389999999</v>
      </c>
      <c r="P381" s="73">
        <f t="shared" si="6"/>
        <v>1.1405949606794466E-2</v>
      </c>
      <c r="Q381" s="73">
        <f>O381/'סכום נכסי הקרן'!$C$41</f>
        <v>2.485285292174352E-4</v>
      </c>
    </row>
    <row r="382" spans="1:17">
      <c r="A382" s="69" t="s">
        <v>4626</v>
      </c>
      <c r="B382" s="70" t="s">
        <v>4045</v>
      </c>
      <c r="C382" s="54" t="s">
        <v>4247</v>
      </c>
      <c r="D382" s="126" t="s">
        <v>4666</v>
      </c>
      <c r="E382" s="54" t="s">
        <v>668</v>
      </c>
      <c r="F382" s="78">
        <v>44144</v>
      </c>
      <c r="G382" s="126" t="s">
        <v>4666</v>
      </c>
      <c r="H382" s="72">
        <v>1</v>
      </c>
      <c r="I382" s="70" t="s">
        <v>4372</v>
      </c>
      <c r="J382" s="70" t="s">
        <v>140</v>
      </c>
      <c r="K382" s="71">
        <v>7.8763E-2</v>
      </c>
      <c r="L382" s="71">
        <v>0</v>
      </c>
      <c r="M382" s="72">
        <v>5683776.5572010009</v>
      </c>
      <c r="N382" s="79">
        <v>78.199742999999998</v>
      </c>
      <c r="O382" s="72">
        <v>16120.921988602</v>
      </c>
      <c r="P382" s="73">
        <f t="shared" si="6"/>
        <v>6.1393083453564201E-3</v>
      </c>
      <c r="Q382" s="73">
        <f>O382/'סכום נכסי הקרן'!$C$41</f>
        <v>1.3377170039177185E-4</v>
      </c>
    </row>
    <row r="383" spans="1:17">
      <c r="A383" s="69" t="s">
        <v>4627</v>
      </c>
      <c r="B383" s="70" t="s">
        <v>4045</v>
      </c>
      <c r="C383" s="54">
        <v>6826</v>
      </c>
      <c r="D383" s="126" t="s">
        <v>4666</v>
      </c>
      <c r="E383" s="54" t="s">
        <v>668</v>
      </c>
      <c r="F383" s="78">
        <v>43550</v>
      </c>
      <c r="G383" s="126" t="s">
        <v>4666</v>
      </c>
      <c r="H383" s="72">
        <v>1.7600000000004887</v>
      </c>
      <c r="I383" s="70" t="s">
        <v>4541</v>
      </c>
      <c r="J383" s="70" t="s">
        <v>140</v>
      </c>
      <c r="K383" s="71">
        <v>8.4559999999999996E-2</v>
      </c>
      <c r="L383" s="71">
        <v>8.5600000000017329E-2</v>
      </c>
      <c r="M383" s="72">
        <v>2288731.8805830004</v>
      </c>
      <c r="N383" s="79">
        <v>100.61</v>
      </c>
      <c r="O383" s="72">
        <v>8351.8677327669993</v>
      </c>
      <c r="P383" s="73">
        <f t="shared" si="6"/>
        <v>3.1806301964206682E-3</v>
      </c>
      <c r="Q383" s="73">
        <f>O383/'סכום נכסי הקרן'!$C$41</f>
        <v>6.9303948548931645E-5</v>
      </c>
    </row>
    <row r="384" spans="1:17">
      <c r="A384" s="69" t="s">
        <v>4628</v>
      </c>
      <c r="B384" s="70" t="s">
        <v>4045</v>
      </c>
      <c r="C384" s="54">
        <v>6528</v>
      </c>
      <c r="D384" s="126" t="s">
        <v>4666</v>
      </c>
      <c r="E384" s="54" t="s">
        <v>668</v>
      </c>
      <c r="F384" s="78">
        <v>43373</v>
      </c>
      <c r="G384" s="126" t="s">
        <v>4666</v>
      </c>
      <c r="H384" s="72">
        <v>4.2699999999997509</v>
      </c>
      <c r="I384" s="70" t="s">
        <v>4541</v>
      </c>
      <c r="J384" s="70" t="s">
        <v>143</v>
      </c>
      <c r="K384" s="71">
        <v>3.032E-2</v>
      </c>
      <c r="L384" s="71">
        <v>6.2999999999997558E-2</v>
      </c>
      <c r="M384" s="72">
        <v>3872627.8799589998</v>
      </c>
      <c r="N384" s="79">
        <v>87.41</v>
      </c>
      <c r="O384" s="72">
        <v>15642.042476595998</v>
      </c>
      <c r="P384" s="73">
        <f t="shared" si="6"/>
        <v>5.9569373254757139E-3</v>
      </c>
      <c r="Q384" s="73">
        <f>O384/'סכום נכסי הקרן'!$C$41</f>
        <v>1.2979794959457069E-4</v>
      </c>
    </row>
    <row r="385" spans="1:17">
      <c r="A385" s="69" t="s">
        <v>4629</v>
      </c>
      <c r="B385" s="70" t="s">
        <v>4045</v>
      </c>
      <c r="C385" s="54">
        <v>8860</v>
      </c>
      <c r="D385" s="126" t="s">
        <v>4666</v>
      </c>
      <c r="E385" s="54" t="s">
        <v>668</v>
      </c>
      <c r="F385" s="78">
        <v>44585</v>
      </c>
      <c r="G385" s="126" t="s">
        <v>4666</v>
      </c>
      <c r="H385" s="72">
        <v>2.1600000000044624</v>
      </c>
      <c r="I385" s="70" t="s">
        <v>4545</v>
      </c>
      <c r="J385" s="70" t="s">
        <v>142</v>
      </c>
      <c r="K385" s="71">
        <v>6.5960000000000005E-2</v>
      </c>
      <c r="L385" s="71">
        <v>7.1300000000084227E-2</v>
      </c>
      <c r="M385" s="72">
        <v>243289.30873900003</v>
      </c>
      <c r="N385" s="79">
        <v>100.13</v>
      </c>
      <c r="O385" s="72">
        <v>977.24819722899974</v>
      </c>
      <c r="P385" s="73">
        <f t="shared" si="6"/>
        <v>3.7216407454700428E-4</v>
      </c>
      <c r="Q385" s="73">
        <f>O385/'סכום נכסי הקרן'!$C$41</f>
        <v>8.1092231040225761E-6</v>
      </c>
    </row>
    <row r="386" spans="1:17">
      <c r="A386" s="69" t="s">
        <v>4629</v>
      </c>
      <c r="B386" s="70" t="s">
        <v>4045</v>
      </c>
      <c r="C386" s="54">
        <v>8977</v>
      </c>
      <c r="D386" s="126" t="s">
        <v>4666</v>
      </c>
      <c r="E386" s="54" t="s">
        <v>668</v>
      </c>
      <c r="F386" s="78">
        <v>44553</v>
      </c>
      <c r="G386" s="126" t="s">
        <v>4666</v>
      </c>
      <c r="H386" s="72">
        <v>2.159999999986109</v>
      </c>
      <c r="I386" s="70" t="s">
        <v>4545</v>
      </c>
      <c r="J386" s="70" t="s">
        <v>142</v>
      </c>
      <c r="K386" s="71">
        <v>6.5960000000000005E-2</v>
      </c>
      <c r="L386" s="71">
        <v>7.1499999999496439E-2</v>
      </c>
      <c r="M386" s="72">
        <v>35853.160915</v>
      </c>
      <c r="N386" s="79">
        <v>100.1</v>
      </c>
      <c r="O386" s="72">
        <v>143.97237537499998</v>
      </c>
      <c r="P386" s="73">
        <f t="shared" si="6"/>
        <v>5.4828799882876627E-5</v>
      </c>
      <c r="Q386" s="73">
        <f>O386/'סכום נכסי הקרן'!$C$41</f>
        <v>1.1946853583792063E-6</v>
      </c>
    </row>
    <row r="387" spans="1:17">
      <c r="A387" s="69" t="s">
        <v>4629</v>
      </c>
      <c r="B387" s="70" t="s">
        <v>4045</v>
      </c>
      <c r="C387" s="54">
        <v>8978</v>
      </c>
      <c r="D387" s="126" t="s">
        <v>4666</v>
      </c>
      <c r="E387" s="54" t="s">
        <v>668</v>
      </c>
      <c r="F387" s="78">
        <v>44553</v>
      </c>
      <c r="G387" s="126" t="s">
        <v>4666</v>
      </c>
      <c r="H387" s="72">
        <v>2.1599999999848398</v>
      </c>
      <c r="I387" s="70" t="s">
        <v>4545</v>
      </c>
      <c r="J387" s="70" t="s">
        <v>142</v>
      </c>
      <c r="K387" s="71">
        <v>6.5960000000000005E-2</v>
      </c>
      <c r="L387" s="71">
        <v>7.2599999999767198E-2</v>
      </c>
      <c r="M387" s="72">
        <v>46096.922020000005</v>
      </c>
      <c r="N387" s="79">
        <v>99.88</v>
      </c>
      <c r="O387" s="72">
        <v>184.70051070500003</v>
      </c>
      <c r="P387" s="73">
        <f t="shared" si="6"/>
        <v>7.0339239130648123E-5</v>
      </c>
      <c r="Q387" s="73">
        <f>O387/'סכום נכסי הקרן'!$C$41</f>
        <v>1.5326481573265867E-6</v>
      </c>
    </row>
    <row r="388" spans="1:17">
      <c r="A388" s="69" t="s">
        <v>4629</v>
      </c>
      <c r="B388" s="70" t="s">
        <v>4045</v>
      </c>
      <c r="C388" s="54">
        <v>8979</v>
      </c>
      <c r="D388" s="126" t="s">
        <v>4666</v>
      </c>
      <c r="E388" s="54" t="s">
        <v>668</v>
      </c>
      <c r="F388" s="78">
        <v>44553</v>
      </c>
      <c r="G388" s="126" t="s">
        <v>4666</v>
      </c>
      <c r="H388" s="72">
        <v>2.1600000000014807</v>
      </c>
      <c r="I388" s="70" t="s">
        <v>4545</v>
      </c>
      <c r="J388" s="70" t="s">
        <v>142</v>
      </c>
      <c r="K388" s="71">
        <v>6.5960000000000005E-2</v>
      </c>
      <c r="L388" s="71">
        <v>7.1400000000093986E-2</v>
      </c>
      <c r="M388" s="72">
        <v>215118.963796</v>
      </c>
      <c r="N388" s="79">
        <v>100.11</v>
      </c>
      <c r="O388" s="72">
        <v>863.92053039200005</v>
      </c>
      <c r="P388" s="73">
        <f t="shared" si="6"/>
        <v>3.290056564823251E-4</v>
      </c>
      <c r="Q388" s="73">
        <f>O388/'סכום נכסי הקרן'!$C$41</f>
        <v>7.1688280878481728E-6</v>
      </c>
    </row>
    <row r="389" spans="1:17">
      <c r="A389" s="69" t="s">
        <v>4629</v>
      </c>
      <c r="B389" s="70" t="s">
        <v>4045</v>
      </c>
      <c r="C389" s="54">
        <v>8918</v>
      </c>
      <c r="D389" s="126" t="s">
        <v>4666</v>
      </c>
      <c r="E389" s="54" t="s">
        <v>668</v>
      </c>
      <c r="F389" s="78">
        <v>44553</v>
      </c>
      <c r="G389" s="126" t="s">
        <v>4666</v>
      </c>
      <c r="H389" s="72">
        <v>2.1599999999786048</v>
      </c>
      <c r="I389" s="70" t="s">
        <v>4545</v>
      </c>
      <c r="J389" s="70" t="s">
        <v>142</v>
      </c>
      <c r="K389" s="71">
        <v>6.5960000000000005E-2</v>
      </c>
      <c r="L389" s="71">
        <v>7.1499999999748778E-2</v>
      </c>
      <c r="M389" s="72">
        <v>30731.280785000006</v>
      </c>
      <c r="N389" s="79">
        <v>100.09</v>
      </c>
      <c r="O389" s="72">
        <v>123.392562054</v>
      </c>
      <c r="P389" s="73">
        <f t="shared" si="6"/>
        <v>4.6991418140267682E-5</v>
      </c>
      <c r="Q389" s="73">
        <f>O389/'סכום נכסי הקרן'!$C$41</f>
        <v>1.0239136975745785E-6</v>
      </c>
    </row>
    <row r="390" spans="1:17">
      <c r="A390" s="69" t="s">
        <v>4629</v>
      </c>
      <c r="B390" s="70" t="s">
        <v>4045</v>
      </c>
      <c r="C390" s="54">
        <v>9037</v>
      </c>
      <c r="D390" s="126" t="s">
        <v>4666</v>
      </c>
      <c r="E390" s="54" t="s">
        <v>668</v>
      </c>
      <c r="F390" s="78">
        <v>44671</v>
      </c>
      <c r="G390" s="126" t="s">
        <v>4666</v>
      </c>
      <c r="H390" s="72">
        <v>2.1600000000072588</v>
      </c>
      <c r="I390" s="70" t="s">
        <v>4545</v>
      </c>
      <c r="J390" s="70" t="s">
        <v>142</v>
      </c>
      <c r="K390" s="71">
        <v>6.5960000000000005E-2</v>
      </c>
      <c r="L390" s="71">
        <v>7.1300000000885266E-2</v>
      </c>
      <c r="M390" s="72">
        <v>19207.050913999999</v>
      </c>
      <c r="N390" s="79">
        <v>100.13</v>
      </c>
      <c r="O390" s="72">
        <v>77.151173509000003</v>
      </c>
      <c r="P390" s="73">
        <f t="shared" si="6"/>
        <v>2.9381374322928541E-5</v>
      </c>
      <c r="Q390" s="73">
        <f>O390/'סכום נכסי הקרן'!$C$41</f>
        <v>6.4020182436318303E-7</v>
      </c>
    </row>
    <row r="391" spans="1:17">
      <c r="A391" s="69" t="s">
        <v>4629</v>
      </c>
      <c r="B391" s="70" t="s">
        <v>4045</v>
      </c>
      <c r="C391" s="54">
        <v>9130</v>
      </c>
      <c r="D391" s="126" t="s">
        <v>4666</v>
      </c>
      <c r="E391" s="54" t="s">
        <v>668</v>
      </c>
      <c r="F391" s="78">
        <v>44742</v>
      </c>
      <c r="G391" s="126" t="s">
        <v>4666</v>
      </c>
      <c r="H391" s="72">
        <v>2.1600000000093322</v>
      </c>
      <c r="I391" s="70" t="s">
        <v>4545</v>
      </c>
      <c r="J391" s="70" t="s">
        <v>142</v>
      </c>
      <c r="K391" s="71">
        <v>6.5960000000000005E-2</v>
      </c>
      <c r="L391" s="71">
        <v>7.1300000000324243E-2</v>
      </c>
      <c r="M391" s="72">
        <v>115242.30378500001</v>
      </c>
      <c r="N391" s="79">
        <v>100.13</v>
      </c>
      <c r="O391" s="72">
        <v>462.9070385230001</v>
      </c>
      <c r="P391" s="73">
        <f t="shared" si="6"/>
        <v>1.7628824497369406E-4</v>
      </c>
      <c r="Q391" s="73">
        <f>O391/'סכום נכסי הקרן'!$C$41</f>
        <v>3.841210925176815E-6</v>
      </c>
    </row>
    <row r="392" spans="1:17">
      <c r="A392" s="69" t="s">
        <v>4629</v>
      </c>
      <c r="B392" s="70" t="s">
        <v>4045</v>
      </c>
      <c r="C392" s="54">
        <v>9313</v>
      </c>
      <c r="D392" s="126" t="s">
        <v>4666</v>
      </c>
      <c r="E392" s="54" t="s">
        <v>668</v>
      </c>
      <c r="F392" s="78">
        <v>44886</v>
      </c>
      <c r="G392" s="126" t="s">
        <v>4666</v>
      </c>
      <c r="H392" s="72">
        <v>2.1599999999952586</v>
      </c>
      <c r="I392" s="70" t="s">
        <v>4545</v>
      </c>
      <c r="J392" s="70" t="s">
        <v>142</v>
      </c>
      <c r="K392" s="71">
        <v>6.5960000000000005E-2</v>
      </c>
      <c r="L392" s="71">
        <v>7.1299999999656222E-2</v>
      </c>
      <c r="M392" s="72">
        <v>52499.271761000011</v>
      </c>
      <c r="N392" s="79">
        <v>100.13</v>
      </c>
      <c r="O392" s="72">
        <v>210.87987482499997</v>
      </c>
      <c r="P392" s="73">
        <f t="shared" si="6"/>
        <v>8.030909003195988E-5</v>
      </c>
      <c r="Q392" s="73">
        <f>O392/'סכום נכסי הקרן'!$C$41</f>
        <v>1.7498849912982293E-6</v>
      </c>
    </row>
    <row r="393" spans="1:17">
      <c r="A393" s="69" t="s">
        <v>4629</v>
      </c>
      <c r="B393" s="70" t="s">
        <v>4045</v>
      </c>
      <c r="C393" s="54">
        <v>9496</v>
      </c>
      <c r="D393" s="126" t="s">
        <v>4666</v>
      </c>
      <c r="E393" s="54" t="s">
        <v>668</v>
      </c>
      <c r="F393" s="78">
        <v>44985</v>
      </c>
      <c r="G393" s="126" t="s">
        <v>4666</v>
      </c>
      <c r="H393" s="72">
        <v>2.1600000000013364</v>
      </c>
      <c r="I393" s="70" t="s">
        <v>4545</v>
      </c>
      <c r="J393" s="70" t="s">
        <v>142</v>
      </c>
      <c r="K393" s="71">
        <v>6.5960000000000005E-2</v>
      </c>
      <c r="L393" s="71">
        <v>7.1300000000035529E-2</v>
      </c>
      <c r="M393" s="72">
        <v>81950.082934999999</v>
      </c>
      <c r="N393" s="79">
        <v>100.13</v>
      </c>
      <c r="O393" s="72">
        <v>329.17834059100005</v>
      </c>
      <c r="P393" s="73">
        <f t="shared" si="6"/>
        <v>1.2536053055338671E-4</v>
      </c>
      <c r="Q393" s="73">
        <f>O393/'סכום נכסי הקרן'!$C$41</f>
        <v>2.7315277863222611E-6</v>
      </c>
    </row>
    <row r="394" spans="1:17">
      <c r="A394" s="69" t="s">
        <v>4629</v>
      </c>
      <c r="B394" s="70" t="s">
        <v>4045</v>
      </c>
      <c r="C394" s="54">
        <v>9547</v>
      </c>
      <c r="D394" s="126" t="s">
        <v>4666</v>
      </c>
      <c r="E394" s="54" t="s">
        <v>668</v>
      </c>
      <c r="F394" s="78">
        <v>45036</v>
      </c>
      <c r="G394" s="126" t="s">
        <v>4666</v>
      </c>
      <c r="H394" s="72">
        <v>2.1600000000435511</v>
      </c>
      <c r="I394" s="70" t="s">
        <v>4545</v>
      </c>
      <c r="J394" s="70" t="s">
        <v>142</v>
      </c>
      <c r="K394" s="71">
        <v>6.5960000000000005E-2</v>
      </c>
      <c r="L394" s="71">
        <v>7.1300000001163946E-2</v>
      </c>
      <c r="M394" s="72">
        <v>19207.050913999999</v>
      </c>
      <c r="N394" s="79">
        <v>100.13</v>
      </c>
      <c r="O394" s="72">
        <v>77.151174353999991</v>
      </c>
      <c r="P394" s="73">
        <f t="shared" si="6"/>
        <v>2.9381374644728711E-5</v>
      </c>
      <c r="Q394" s="73">
        <f>O394/'סכום נכסי הקרן'!$C$41</f>
        <v>6.4020183137500806E-7</v>
      </c>
    </row>
    <row r="395" spans="1:17">
      <c r="A395" s="69" t="s">
        <v>4629</v>
      </c>
      <c r="B395" s="70" t="s">
        <v>4045</v>
      </c>
      <c r="C395" s="54">
        <v>9718</v>
      </c>
      <c r="D395" s="126" t="s">
        <v>4666</v>
      </c>
      <c r="E395" s="54" t="s">
        <v>668</v>
      </c>
      <c r="F395" s="78">
        <v>45163</v>
      </c>
      <c r="G395" s="126" t="s">
        <v>4666</v>
      </c>
      <c r="H395" s="72">
        <v>2.139999999997698</v>
      </c>
      <c r="I395" s="70" t="s">
        <v>4545</v>
      </c>
      <c r="J395" s="70" t="s">
        <v>142</v>
      </c>
      <c r="K395" s="71">
        <v>6.4320000000000002E-2</v>
      </c>
      <c r="L395" s="71">
        <v>7.5999999999949455E-2</v>
      </c>
      <c r="M395" s="72">
        <v>177319.49204799999</v>
      </c>
      <c r="N395" s="79">
        <v>100.16</v>
      </c>
      <c r="O395" s="72">
        <v>712.47300967599995</v>
      </c>
      <c r="P395" s="73">
        <f t="shared" si="6"/>
        <v>2.7133010737460879E-4</v>
      </c>
      <c r="Q395" s="73">
        <f>O395/'סכום נכסי הקרן'!$C$41</f>
        <v>5.9121138390836517E-6</v>
      </c>
    </row>
    <row r="396" spans="1:17">
      <c r="A396" s="69" t="s">
        <v>4629</v>
      </c>
      <c r="B396" s="70" t="s">
        <v>4045</v>
      </c>
      <c r="C396" s="54">
        <v>9799</v>
      </c>
      <c r="D396" s="126" t="s">
        <v>4666</v>
      </c>
      <c r="E396" s="54" t="s">
        <v>668</v>
      </c>
      <c r="F396" s="78">
        <v>45208</v>
      </c>
      <c r="G396" s="126" t="s">
        <v>4666</v>
      </c>
      <c r="H396" s="72">
        <v>2.1499999999539199</v>
      </c>
      <c r="I396" s="70" t="s">
        <v>4545</v>
      </c>
      <c r="J396" s="70" t="s">
        <v>142</v>
      </c>
      <c r="K396" s="71">
        <v>6.6130000000000008E-2</v>
      </c>
      <c r="L396" s="71">
        <v>6.9699999998597675E-2</v>
      </c>
      <c r="M396" s="72">
        <v>19872.893826</v>
      </c>
      <c r="N396" s="79">
        <v>100.72</v>
      </c>
      <c r="O396" s="72">
        <v>80.296099958000028</v>
      </c>
      <c r="P396" s="73">
        <f t="shared" si="6"/>
        <v>3.0579052297397315E-5</v>
      </c>
      <c r="Q396" s="73">
        <f>O396/'סכום נכסי הקרן'!$C$41</f>
        <v>6.6629848055860655E-7</v>
      </c>
    </row>
    <row r="397" spans="1:17">
      <c r="A397" s="69" t="s">
        <v>4629</v>
      </c>
      <c r="B397" s="70" t="s">
        <v>4045</v>
      </c>
      <c r="C397" s="54">
        <v>8829</v>
      </c>
      <c r="D397" s="126" t="s">
        <v>4666</v>
      </c>
      <c r="E397" s="54" t="s">
        <v>668</v>
      </c>
      <c r="F397" s="78">
        <v>44553</v>
      </c>
      <c r="G397" s="126" t="s">
        <v>4666</v>
      </c>
      <c r="H397" s="72">
        <v>2.1600000000002142</v>
      </c>
      <c r="I397" s="70" t="s">
        <v>4545</v>
      </c>
      <c r="J397" s="70" t="s">
        <v>142</v>
      </c>
      <c r="K397" s="71">
        <v>6.6089999999999996E-2</v>
      </c>
      <c r="L397" s="71">
        <v>7.1399999999998909E-2</v>
      </c>
      <c r="M397" s="72">
        <v>2324053.1375699998</v>
      </c>
      <c r="N397" s="79">
        <v>99.99</v>
      </c>
      <c r="O397" s="72">
        <v>9322.2389410000014</v>
      </c>
      <c r="P397" s="73">
        <f t="shared" si="6"/>
        <v>3.5501753167934691E-3</v>
      </c>
      <c r="Q397" s="73">
        <f>O397/'סכום נכסי הקרן'!$C$41</f>
        <v>7.7356106274669982E-5</v>
      </c>
    </row>
    <row r="398" spans="1:17">
      <c r="A398" s="69" t="s">
        <v>4630</v>
      </c>
      <c r="B398" s="70" t="s">
        <v>4045</v>
      </c>
      <c r="C398" s="54">
        <v>7382</v>
      </c>
      <c r="D398" s="126" t="s">
        <v>4666</v>
      </c>
      <c r="E398" s="54" t="s">
        <v>668</v>
      </c>
      <c r="F398" s="78">
        <v>43860</v>
      </c>
      <c r="G398" s="126" t="s">
        <v>4666</v>
      </c>
      <c r="H398" s="72">
        <v>2.4800000000001612</v>
      </c>
      <c r="I398" s="70" t="s">
        <v>4541</v>
      </c>
      <c r="J398" s="70" t="s">
        <v>140</v>
      </c>
      <c r="K398" s="71">
        <v>8.1890000000000004E-2</v>
      </c>
      <c r="L398" s="71">
        <v>8.5600000000003937E-2</v>
      </c>
      <c r="M398" s="72">
        <v>3744761.5198479998</v>
      </c>
      <c r="N398" s="79">
        <v>100.34</v>
      </c>
      <c r="O398" s="72">
        <v>13628.429966585003</v>
      </c>
      <c r="P398" s="73">
        <f t="shared" si="6"/>
        <v>5.1900960681478111E-3</v>
      </c>
      <c r="Q398" s="73">
        <f>O398/'סכום נכסי הקרן'!$C$41</f>
        <v>1.1308895679721309E-4</v>
      </c>
    </row>
    <row r="399" spans="1:17">
      <c r="A399" s="69" t="s">
        <v>4631</v>
      </c>
      <c r="B399" s="70" t="s">
        <v>4045</v>
      </c>
      <c r="C399" s="54">
        <v>9158</v>
      </c>
      <c r="D399" s="126" t="s">
        <v>4666</v>
      </c>
      <c r="E399" s="54" t="s">
        <v>668</v>
      </c>
      <c r="F399" s="78">
        <v>44179</v>
      </c>
      <c r="G399" s="126" t="s">
        <v>4666</v>
      </c>
      <c r="H399" s="72">
        <v>2.2599999999997351</v>
      </c>
      <c r="I399" s="70" t="s">
        <v>4541</v>
      </c>
      <c r="J399" s="70" t="s">
        <v>140</v>
      </c>
      <c r="K399" s="71">
        <v>8.0809999999999993E-2</v>
      </c>
      <c r="L399" s="71">
        <v>9.2199999999999477E-2</v>
      </c>
      <c r="M399" s="72">
        <v>1650216.616251</v>
      </c>
      <c r="N399" s="79">
        <v>98.56</v>
      </c>
      <c r="O399" s="72">
        <v>5899.1469125559997</v>
      </c>
      <c r="P399" s="73">
        <f t="shared" si="6"/>
        <v>2.2465639307940916E-3</v>
      </c>
      <c r="Q399" s="73">
        <f>O399/'סכום נכסי הקרן'!$C$41</f>
        <v>4.8951227101739784E-5</v>
      </c>
    </row>
    <row r="400" spans="1:17">
      <c r="A400" s="129" t="s">
        <v>4666</v>
      </c>
      <c r="B400" s="129" t="s">
        <v>4666</v>
      </c>
      <c r="C400" s="129" t="s">
        <v>4666</v>
      </c>
      <c r="D400" s="129" t="s">
        <v>4666</v>
      </c>
      <c r="E400" s="128" t="s">
        <v>4666</v>
      </c>
      <c r="F400" s="128" t="s">
        <v>4666</v>
      </c>
      <c r="G400" s="128" t="s">
        <v>4666</v>
      </c>
      <c r="H400" s="128" t="s">
        <v>4666</v>
      </c>
      <c r="I400" s="128" t="s">
        <v>4666</v>
      </c>
      <c r="J400" s="128" t="s">
        <v>4666</v>
      </c>
      <c r="K400" s="128" t="s">
        <v>4666</v>
      </c>
      <c r="L400" s="128" t="s">
        <v>4666</v>
      </c>
      <c r="M400" s="128" t="s">
        <v>4666</v>
      </c>
      <c r="N400" s="128" t="s">
        <v>4666</v>
      </c>
      <c r="O400" s="128" t="s">
        <v>4666</v>
      </c>
      <c r="P400" s="128" t="s">
        <v>4666</v>
      </c>
      <c r="Q400" s="128" t="s">
        <v>4666</v>
      </c>
    </row>
    <row r="401" spans="1:17">
      <c r="A401" s="129" t="s">
        <v>4666</v>
      </c>
      <c r="B401" s="129" t="s">
        <v>4666</v>
      </c>
      <c r="C401" s="129" t="s">
        <v>4666</v>
      </c>
      <c r="D401" s="129" t="s">
        <v>4666</v>
      </c>
      <c r="E401" s="128" t="s">
        <v>4666</v>
      </c>
      <c r="F401" s="128" t="s">
        <v>4666</v>
      </c>
      <c r="G401" s="128" t="s">
        <v>4666</v>
      </c>
      <c r="H401" s="128" t="s">
        <v>4666</v>
      </c>
      <c r="I401" s="128" t="s">
        <v>4666</v>
      </c>
      <c r="J401" s="128" t="s">
        <v>4666</v>
      </c>
      <c r="K401" s="128" t="s">
        <v>4666</v>
      </c>
      <c r="L401" s="128" t="s">
        <v>4666</v>
      </c>
      <c r="M401" s="128" t="s">
        <v>4666</v>
      </c>
      <c r="N401" s="128" t="s">
        <v>4666</v>
      </c>
      <c r="O401" s="128" t="s">
        <v>4666</v>
      </c>
      <c r="P401" s="128" t="s">
        <v>4666</v>
      </c>
      <c r="Q401" s="128" t="s">
        <v>4666</v>
      </c>
    </row>
    <row r="402" spans="1:17">
      <c r="A402" s="129" t="s">
        <v>4666</v>
      </c>
      <c r="B402" s="129" t="s">
        <v>4666</v>
      </c>
      <c r="C402" s="129" t="s">
        <v>4666</v>
      </c>
      <c r="D402" s="129" t="s">
        <v>4666</v>
      </c>
      <c r="E402" s="128" t="s">
        <v>4666</v>
      </c>
      <c r="F402" s="128" t="s">
        <v>4666</v>
      </c>
      <c r="G402" s="128" t="s">
        <v>4666</v>
      </c>
      <c r="H402" s="128" t="s">
        <v>4666</v>
      </c>
      <c r="I402" s="128" t="s">
        <v>4666</v>
      </c>
      <c r="J402" s="128" t="s">
        <v>4666</v>
      </c>
      <c r="K402" s="128" t="s">
        <v>4666</v>
      </c>
      <c r="L402" s="128" t="s">
        <v>4666</v>
      </c>
      <c r="M402" s="128" t="s">
        <v>4666</v>
      </c>
      <c r="N402" s="128" t="s">
        <v>4666</v>
      </c>
      <c r="O402" s="128" t="s">
        <v>4666</v>
      </c>
      <c r="P402" s="128" t="s">
        <v>4666</v>
      </c>
      <c r="Q402" s="128" t="s">
        <v>4666</v>
      </c>
    </row>
    <row r="403" spans="1:17">
      <c r="A403" s="83" t="s">
        <v>221</v>
      </c>
      <c r="B403" s="129" t="s">
        <v>4666</v>
      </c>
      <c r="C403" s="129" t="s">
        <v>4666</v>
      </c>
      <c r="D403" s="129" t="s">
        <v>4666</v>
      </c>
      <c r="E403" s="128" t="s">
        <v>4666</v>
      </c>
      <c r="F403" s="128" t="s">
        <v>4666</v>
      </c>
      <c r="G403" s="128" t="s">
        <v>4666</v>
      </c>
      <c r="H403" s="128" t="s">
        <v>4666</v>
      </c>
      <c r="I403" s="128" t="s">
        <v>4666</v>
      </c>
      <c r="J403" s="128" t="s">
        <v>4666</v>
      </c>
      <c r="K403" s="128" t="s">
        <v>4666</v>
      </c>
      <c r="L403" s="128" t="s">
        <v>4666</v>
      </c>
      <c r="M403" s="128" t="s">
        <v>4666</v>
      </c>
      <c r="N403" s="128" t="s">
        <v>4666</v>
      </c>
      <c r="O403" s="128" t="s">
        <v>4666</v>
      </c>
      <c r="P403" s="128" t="s">
        <v>4666</v>
      </c>
      <c r="Q403" s="128" t="s">
        <v>4666</v>
      </c>
    </row>
    <row r="404" spans="1:17">
      <c r="A404" s="83" t="s">
        <v>120</v>
      </c>
      <c r="B404" s="129" t="s">
        <v>4666</v>
      </c>
      <c r="C404" s="129" t="s">
        <v>4666</v>
      </c>
      <c r="D404" s="129" t="s">
        <v>4666</v>
      </c>
      <c r="E404" s="128" t="s">
        <v>4666</v>
      </c>
      <c r="F404" s="128" t="s">
        <v>4666</v>
      </c>
      <c r="G404" s="128" t="s">
        <v>4666</v>
      </c>
      <c r="H404" s="128" t="s">
        <v>4666</v>
      </c>
      <c r="I404" s="128" t="s">
        <v>4666</v>
      </c>
      <c r="J404" s="128" t="s">
        <v>4666</v>
      </c>
      <c r="K404" s="128" t="s">
        <v>4666</v>
      </c>
      <c r="L404" s="128" t="s">
        <v>4666</v>
      </c>
      <c r="M404" s="128" t="s">
        <v>4666</v>
      </c>
      <c r="N404" s="128" t="s">
        <v>4666</v>
      </c>
      <c r="O404" s="128" t="s">
        <v>4666</v>
      </c>
      <c r="P404" s="128" t="s">
        <v>4666</v>
      </c>
      <c r="Q404" s="128" t="s">
        <v>4666</v>
      </c>
    </row>
    <row r="405" spans="1:17">
      <c r="A405" s="83" t="s">
        <v>204</v>
      </c>
      <c r="B405" s="129" t="s">
        <v>4666</v>
      </c>
      <c r="C405" s="129" t="s">
        <v>4666</v>
      </c>
      <c r="D405" s="129" t="s">
        <v>4666</v>
      </c>
      <c r="E405" s="128" t="s">
        <v>4666</v>
      </c>
      <c r="F405" s="128" t="s">
        <v>4666</v>
      </c>
      <c r="G405" s="128" t="s">
        <v>4666</v>
      </c>
      <c r="H405" s="128" t="s">
        <v>4666</v>
      </c>
      <c r="I405" s="128" t="s">
        <v>4666</v>
      </c>
      <c r="J405" s="128" t="s">
        <v>4666</v>
      </c>
      <c r="K405" s="128" t="s">
        <v>4666</v>
      </c>
      <c r="L405" s="128" t="s">
        <v>4666</v>
      </c>
      <c r="M405" s="128" t="s">
        <v>4666</v>
      </c>
      <c r="N405" s="128" t="s">
        <v>4666</v>
      </c>
      <c r="O405" s="128" t="s">
        <v>4666</v>
      </c>
      <c r="P405" s="128" t="s">
        <v>4666</v>
      </c>
      <c r="Q405" s="128" t="s">
        <v>4666</v>
      </c>
    </row>
    <row r="406" spans="1:17">
      <c r="A406" s="83" t="s">
        <v>212</v>
      </c>
      <c r="B406" s="129" t="s">
        <v>4666</v>
      </c>
      <c r="C406" s="129" t="s">
        <v>4666</v>
      </c>
      <c r="D406" s="129" t="s">
        <v>4666</v>
      </c>
      <c r="E406" s="128" t="s">
        <v>4666</v>
      </c>
      <c r="F406" s="128" t="s">
        <v>4666</v>
      </c>
      <c r="G406" s="128" t="s">
        <v>4666</v>
      </c>
      <c r="H406" s="128" t="s">
        <v>4666</v>
      </c>
      <c r="I406" s="128" t="s">
        <v>4666</v>
      </c>
      <c r="J406" s="128" t="s">
        <v>4666</v>
      </c>
      <c r="K406" s="128" t="s">
        <v>4666</v>
      </c>
      <c r="L406" s="128" t="s">
        <v>4666</v>
      </c>
      <c r="M406" s="128" t="s">
        <v>4666</v>
      </c>
      <c r="N406" s="128" t="s">
        <v>4666</v>
      </c>
      <c r="O406" s="128" t="s">
        <v>4666</v>
      </c>
      <c r="P406" s="128" t="s">
        <v>4666</v>
      </c>
      <c r="Q406" s="128" t="s">
        <v>4666</v>
      </c>
    </row>
    <row r="10000" spans="52:52" hidden="1">
      <c r="AZ10000"/>
    </row>
  </sheetData>
  <sheetProtection sheet="1" objects="1" scenarios="1"/>
  <phoneticPr fontId="4" type="noConversion"/>
  <conditionalFormatting sqref="A9:A27">
    <cfRule type="cellIs" dxfId="4" priority="5" operator="equal">
      <formula>"NR3"</formula>
    </cfRule>
  </conditionalFormatting>
  <conditionalFormatting sqref="A42:A399">
    <cfRule type="cellIs" dxfId="3" priority="8" operator="equal">
      <formula>2958465</formula>
    </cfRule>
    <cfRule type="cellIs" dxfId="2" priority="9" operator="equal">
      <formula>2958465</formula>
    </cfRule>
    <cfRule type="cellIs" dxfId="1" priority="10" operator="equal">
      <formula>"NR3"</formula>
    </cfRule>
    <cfRule type="cellIs" dxfId="0" priority="11" operator="equal">
      <formula>"דירוג פנימי"</formula>
    </cfRule>
  </conditionalFormatting>
  <dataValidations count="1">
    <dataValidation allowBlank="1" showInputMessage="1" showErrorMessage="1" sqref="C1:Q4 B5:Q7 A1:A7 A400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8.7109375" style="2" bestFit="1" customWidth="1"/>
    <col min="2" max="2" width="41.710937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154</v>
      </c>
      <c r="B1" s="36" t="s" vm="1">
        <v>231</v>
      </c>
    </row>
    <row r="2" spans="1:14">
      <c r="A2" s="36" t="s">
        <v>153</v>
      </c>
      <c r="B2" s="36" t="s">
        <v>232</v>
      </c>
    </row>
    <row r="3" spans="1:14">
      <c r="A3" s="36" t="s">
        <v>155</v>
      </c>
      <c r="B3" s="36" t="s">
        <v>233</v>
      </c>
    </row>
    <row r="4" spans="1:14">
      <c r="A4" s="36" t="s">
        <v>156</v>
      </c>
      <c r="B4" s="36" t="s">
        <v>234</v>
      </c>
    </row>
    <row r="5" spans="1:14" s="3" customFormat="1">
      <c r="A5" s="37" t="s">
        <v>124</v>
      </c>
      <c r="B5" s="38" t="s">
        <v>50</v>
      </c>
      <c r="C5" s="38" t="s">
        <v>125</v>
      </c>
      <c r="D5" s="38" t="s">
        <v>14</v>
      </c>
      <c r="E5" s="38" t="s">
        <v>74</v>
      </c>
      <c r="F5" s="38" t="s">
        <v>17</v>
      </c>
      <c r="G5" s="38" t="s">
        <v>111</v>
      </c>
      <c r="H5" s="38" t="s">
        <v>59</v>
      </c>
      <c r="I5" s="38" t="s">
        <v>18</v>
      </c>
      <c r="J5" s="38" t="s">
        <v>206</v>
      </c>
      <c r="K5" s="38" t="s">
        <v>205</v>
      </c>
      <c r="L5" s="38" t="s">
        <v>119</v>
      </c>
      <c r="M5" s="38" t="s">
        <v>157</v>
      </c>
      <c r="N5" s="40" t="s">
        <v>159</v>
      </c>
    </row>
    <row r="6" spans="1:14" s="3" customFormat="1">
      <c r="A6" s="121" t="s">
        <v>4666</v>
      </c>
      <c r="B6" s="122" t="s">
        <v>4666</v>
      </c>
      <c r="C6" s="122" t="s">
        <v>4666</v>
      </c>
      <c r="D6" s="122" t="s">
        <v>4666</v>
      </c>
      <c r="E6" s="122" t="s">
        <v>4666</v>
      </c>
      <c r="F6" s="26" t="s">
        <v>20</v>
      </c>
      <c r="G6" s="122" t="s">
        <v>4666</v>
      </c>
      <c r="H6" s="26" t="s">
        <v>19</v>
      </c>
      <c r="I6" s="26" t="s">
        <v>19</v>
      </c>
      <c r="J6" s="26" t="s">
        <v>213</v>
      </c>
      <c r="K6" s="122" t="s">
        <v>4666</v>
      </c>
      <c r="L6" s="26" t="s">
        <v>209</v>
      </c>
      <c r="M6" s="26" t="s">
        <v>19</v>
      </c>
      <c r="N6" s="13" t="s">
        <v>19</v>
      </c>
    </row>
    <row r="7" spans="1:14" s="4" customFormat="1" ht="20.25">
      <c r="A7" s="123" t="s">
        <v>4666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54" t="s">
        <v>44</v>
      </c>
      <c r="B8" s="126" t="s">
        <v>4666</v>
      </c>
      <c r="C8" s="126" t="s">
        <v>4666</v>
      </c>
      <c r="D8" s="126" t="s">
        <v>4666</v>
      </c>
      <c r="E8" s="126" t="s">
        <v>4666</v>
      </c>
      <c r="F8" s="72">
        <v>1.6746026137704073</v>
      </c>
      <c r="G8" s="126" t="s">
        <v>4666</v>
      </c>
      <c r="H8" s="126" t="s">
        <v>4666</v>
      </c>
      <c r="I8" s="73">
        <v>1.5159384345516251E-2</v>
      </c>
      <c r="J8" s="126" t="s">
        <v>4666</v>
      </c>
      <c r="K8" s="126" t="s">
        <v>4666</v>
      </c>
      <c r="L8" s="72">
        <v>35693.550490000001</v>
      </c>
      <c r="M8" s="73">
        <f>IFERROR(L8/$L$8,0)</f>
        <v>1</v>
      </c>
      <c r="N8" s="73">
        <f>L8/'סכום נכסי הקרן'!$C$41</f>
        <v>2.961857234618954E-4</v>
      </c>
    </row>
    <row r="9" spans="1:14">
      <c r="A9" s="82" t="s">
        <v>198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72">
        <v>1.6746026137704073</v>
      </c>
      <c r="G9" s="126" t="s">
        <v>4666</v>
      </c>
      <c r="H9" s="126" t="s">
        <v>4666</v>
      </c>
      <c r="I9" s="73">
        <v>1.5159384345516251E-2</v>
      </c>
      <c r="J9" s="126" t="s">
        <v>4666</v>
      </c>
      <c r="K9" s="126" t="s">
        <v>4666</v>
      </c>
      <c r="L9" s="72">
        <v>35693.550490000001</v>
      </c>
      <c r="M9" s="73">
        <f t="shared" ref="M9:M17" si="0">IFERROR(L9/$L$8,0)</f>
        <v>1</v>
      </c>
      <c r="N9" s="73">
        <f>L9/'סכום נכסי הקרן'!$C$41</f>
        <v>2.961857234618954E-4</v>
      </c>
    </row>
    <row r="10" spans="1:14">
      <c r="A10" s="68" t="s">
        <v>193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66">
        <v>1.6746026137704073</v>
      </c>
      <c r="G10" s="125" t="s">
        <v>4666</v>
      </c>
      <c r="H10" s="125" t="s">
        <v>4666</v>
      </c>
      <c r="I10" s="67">
        <v>1.5159384345516251E-2</v>
      </c>
      <c r="J10" s="125" t="s">
        <v>4666</v>
      </c>
      <c r="K10" s="125" t="s">
        <v>4666</v>
      </c>
      <c r="L10" s="66">
        <v>35693.550490000001</v>
      </c>
      <c r="M10" s="67">
        <f t="shared" si="0"/>
        <v>1</v>
      </c>
      <c r="N10" s="67">
        <f>L10/'סכום נכסי הקרן'!$C$41</f>
        <v>2.961857234618954E-4</v>
      </c>
    </row>
    <row r="11" spans="1:14">
      <c r="A11" s="69" t="s">
        <v>4248</v>
      </c>
      <c r="B11" s="54" t="s">
        <v>4249</v>
      </c>
      <c r="C11" s="54">
        <v>20</v>
      </c>
      <c r="D11" s="54" t="s">
        <v>333</v>
      </c>
      <c r="E11" s="54" t="s">
        <v>334</v>
      </c>
      <c r="F11" s="72">
        <v>2.38</v>
      </c>
      <c r="G11" s="70" t="s">
        <v>141</v>
      </c>
      <c r="H11" s="71">
        <v>5.6500000000000002E-2</v>
      </c>
      <c r="I11" s="73">
        <v>1.5900000000000001E-2</v>
      </c>
      <c r="J11" s="72">
        <v>1069797.98</v>
      </c>
      <c r="K11" s="79">
        <v>153.88</v>
      </c>
      <c r="L11" s="72">
        <v>1646.2052099999999</v>
      </c>
      <c r="M11" s="73">
        <f t="shared" si="0"/>
        <v>4.6120522822777323E-2</v>
      </c>
      <c r="N11" s="73">
        <f>L11/'סכום נכסי הקרן'!$C$41</f>
        <v>1.3660240418705162E-5</v>
      </c>
    </row>
    <row r="12" spans="1:14">
      <c r="A12" s="69" t="s">
        <v>4250</v>
      </c>
      <c r="B12" s="54" t="s">
        <v>4251</v>
      </c>
      <c r="C12" s="54">
        <v>12</v>
      </c>
      <c r="D12" s="54" t="s">
        <v>333</v>
      </c>
      <c r="E12" s="54" t="s">
        <v>334</v>
      </c>
      <c r="F12" s="72">
        <v>0.92999999999999994</v>
      </c>
      <c r="G12" s="70" t="s">
        <v>141</v>
      </c>
      <c r="H12" s="71">
        <v>5.0499999999999996E-2</v>
      </c>
      <c r="I12" s="73">
        <v>1.5699999999999999E-2</v>
      </c>
      <c r="J12" s="72">
        <v>3743275.44</v>
      </c>
      <c r="K12" s="79">
        <v>145.91</v>
      </c>
      <c r="L12" s="72">
        <v>5461.8135700000003</v>
      </c>
      <c r="M12" s="73">
        <f t="shared" si="0"/>
        <v>0.1530196210525539</v>
      </c>
      <c r="N12" s="73">
        <f>L12/'סכום נכסי הקרן'!$C$41</f>
        <v>4.5322227165315764E-5</v>
      </c>
    </row>
    <row r="13" spans="1:14">
      <c r="A13" s="69" t="s">
        <v>4252</v>
      </c>
      <c r="B13" s="54" t="s">
        <v>4253</v>
      </c>
      <c r="C13" s="54">
        <v>20</v>
      </c>
      <c r="D13" s="54" t="s">
        <v>333</v>
      </c>
      <c r="E13" s="54" t="s">
        <v>334</v>
      </c>
      <c r="F13" s="72">
        <v>2.91</v>
      </c>
      <c r="G13" s="70" t="s">
        <v>141</v>
      </c>
      <c r="H13" s="71">
        <v>5.7500000000000002E-2</v>
      </c>
      <c r="I13" s="73">
        <v>1.5600000000000001E-2</v>
      </c>
      <c r="J13" s="72">
        <v>530802.09</v>
      </c>
      <c r="K13" s="79">
        <v>168.6</v>
      </c>
      <c r="L13" s="72">
        <v>894.93227000000002</v>
      </c>
      <c r="M13" s="73">
        <f t="shared" si="0"/>
        <v>2.5072660402632868E-2</v>
      </c>
      <c r="N13" s="73">
        <f>L13/'סכום נכסי הקרן'!$C$41</f>
        <v>7.4261640604682337E-6</v>
      </c>
    </row>
    <row r="14" spans="1:14">
      <c r="A14" s="69" t="s">
        <v>4254</v>
      </c>
      <c r="B14" s="54" t="s">
        <v>4255</v>
      </c>
      <c r="C14" s="54">
        <v>12</v>
      </c>
      <c r="D14" s="54" t="s">
        <v>333</v>
      </c>
      <c r="E14" s="54" t="s">
        <v>334</v>
      </c>
      <c r="F14" s="72">
        <v>2.3699999999999997</v>
      </c>
      <c r="G14" s="70" t="s">
        <v>141</v>
      </c>
      <c r="H14" s="71">
        <v>5.5999999999999994E-2</v>
      </c>
      <c r="I14" s="73">
        <v>1.5600000000000001E-2</v>
      </c>
      <c r="J14" s="72">
        <v>4270981.26</v>
      </c>
      <c r="K14" s="79">
        <v>153.79</v>
      </c>
      <c r="L14" s="72">
        <v>6568.3421600000001</v>
      </c>
      <c r="M14" s="73">
        <f t="shared" si="0"/>
        <v>0.18402042021121445</v>
      </c>
      <c r="N14" s="73">
        <f>L14/'סכום נכסי הקרן'!$C$41</f>
        <v>5.4504221292020555E-5</v>
      </c>
    </row>
    <row r="15" spans="1:14">
      <c r="A15" s="69" t="s">
        <v>4256</v>
      </c>
      <c r="B15" s="54" t="s">
        <v>4257</v>
      </c>
      <c r="C15" s="54">
        <v>12</v>
      </c>
      <c r="D15" s="54" t="s">
        <v>333</v>
      </c>
      <c r="E15" s="54" t="s">
        <v>334</v>
      </c>
      <c r="F15" s="72">
        <v>0.43</v>
      </c>
      <c r="G15" s="70" t="s">
        <v>141</v>
      </c>
      <c r="H15" s="71">
        <v>5.0999999999999997E-2</v>
      </c>
      <c r="I15" s="73">
        <v>1.23E-2</v>
      </c>
      <c r="J15" s="72">
        <v>1924937.42</v>
      </c>
      <c r="K15" s="79">
        <v>144.22999999999999</v>
      </c>
      <c r="L15" s="72">
        <v>2776.3372100000001</v>
      </c>
      <c r="M15" s="73">
        <f t="shared" si="0"/>
        <v>7.7782601391190434E-2</v>
      </c>
      <c r="N15" s="73">
        <f>L15/'סכום נכסי הקרן'!$C$41</f>
        <v>2.3038096065797971E-5</v>
      </c>
    </row>
    <row r="16" spans="1:14">
      <c r="A16" s="69" t="s">
        <v>4258</v>
      </c>
      <c r="B16" s="54" t="s">
        <v>4259</v>
      </c>
      <c r="C16" s="54">
        <v>12</v>
      </c>
      <c r="D16" s="54" t="s">
        <v>333</v>
      </c>
      <c r="E16" s="54" t="s">
        <v>334</v>
      </c>
      <c r="F16" s="72">
        <v>1.4200000000000002</v>
      </c>
      <c r="G16" s="70" t="s">
        <v>141</v>
      </c>
      <c r="H16" s="71">
        <v>5.0499999999999996E-2</v>
      </c>
      <c r="I16" s="73">
        <v>1.5300000000000001E-2</v>
      </c>
      <c r="J16" s="72">
        <v>5481060.0899999999</v>
      </c>
      <c r="K16" s="79">
        <v>143.01</v>
      </c>
      <c r="L16" s="72">
        <v>7838.4639900000002</v>
      </c>
      <c r="M16" s="73">
        <f t="shared" si="0"/>
        <v>0.21960449107454427</v>
      </c>
      <c r="N16" s="73">
        <f>L16/'סכום נכסי הקרן'!$C$41</f>
        <v>6.5043715064395249E-5</v>
      </c>
    </row>
    <row r="17" spans="1:14">
      <c r="A17" s="69" t="s">
        <v>4260</v>
      </c>
      <c r="B17" s="54" t="s">
        <v>4261</v>
      </c>
      <c r="C17" s="54">
        <v>12</v>
      </c>
      <c r="D17" s="54" t="s">
        <v>333</v>
      </c>
      <c r="E17" s="54" t="s">
        <v>334</v>
      </c>
      <c r="F17" s="72">
        <v>1.93</v>
      </c>
      <c r="G17" s="70" t="s">
        <v>141</v>
      </c>
      <c r="H17" s="71">
        <v>5.0499999999999996E-2</v>
      </c>
      <c r="I17" s="73">
        <v>1.5099999999999997E-2</v>
      </c>
      <c r="J17" s="72">
        <v>7135309.04</v>
      </c>
      <c r="K17" s="79">
        <v>147.26</v>
      </c>
      <c r="L17" s="72">
        <v>10507.45608</v>
      </c>
      <c r="M17" s="73">
        <f t="shared" si="0"/>
        <v>0.29437968304508672</v>
      </c>
      <c r="N17" s="73">
        <f>L17/'סכום נכסי הקרן'!$C$41</f>
        <v>8.7191059395192472E-5</v>
      </c>
    </row>
    <row r="18" spans="1:14">
      <c r="A18" s="127" t="s">
        <v>4666</v>
      </c>
      <c r="B18" s="126" t="s">
        <v>4666</v>
      </c>
      <c r="C18" s="126" t="s">
        <v>4666</v>
      </c>
      <c r="D18" s="126" t="s">
        <v>4666</v>
      </c>
      <c r="E18" s="126" t="s">
        <v>4666</v>
      </c>
      <c r="F18" s="126" t="s">
        <v>4666</v>
      </c>
      <c r="G18" s="126" t="s">
        <v>4666</v>
      </c>
      <c r="H18" s="126" t="s">
        <v>4666</v>
      </c>
      <c r="I18" s="126" t="s">
        <v>4666</v>
      </c>
      <c r="J18" s="126" t="s">
        <v>4666</v>
      </c>
      <c r="K18" s="126" t="s">
        <v>4666</v>
      </c>
      <c r="L18" s="126" t="s">
        <v>4666</v>
      </c>
      <c r="M18" s="126" t="s">
        <v>4666</v>
      </c>
      <c r="N18" s="126" t="s">
        <v>4666</v>
      </c>
    </row>
    <row r="19" spans="1:14">
      <c r="A19" s="126" t="s">
        <v>4666</v>
      </c>
      <c r="B19" s="126" t="s">
        <v>4666</v>
      </c>
      <c r="C19" s="126" t="s">
        <v>4666</v>
      </c>
      <c r="D19" s="126" t="s">
        <v>4666</v>
      </c>
      <c r="E19" s="126" t="s">
        <v>4666</v>
      </c>
      <c r="F19" s="126" t="s">
        <v>4666</v>
      </c>
      <c r="G19" s="126" t="s">
        <v>4666</v>
      </c>
      <c r="H19" s="126" t="s">
        <v>4666</v>
      </c>
      <c r="I19" s="126" t="s">
        <v>4666</v>
      </c>
      <c r="J19" s="126" t="s">
        <v>4666</v>
      </c>
      <c r="K19" s="126" t="s">
        <v>4666</v>
      </c>
      <c r="L19" s="126" t="s">
        <v>4666</v>
      </c>
      <c r="M19" s="126" t="s">
        <v>4666</v>
      </c>
      <c r="N19" s="126" t="s">
        <v>4666</v>
      </c>
    </row>
    <row r="20" spans="1:14">
      <c r="A20" s="126" t="s">
        <v>4666</v>
      </c>
      <c r="B20" s="126" t="s">
        <v>4666</v>
      </c>
      <c r="C20" s="126" t="s">
        <v>4666</v>
      </c>
      <c r="D20" s="126" t="s">
        <v>4666</v>
      </c>
      <c r="E20" s="126" t="s">
        <v>4666</v>
      </c>
      <c r="F20" s="126" t="s">
        <v>4666</v>
      </c>
      <c r="G20" s="126" t="s">
        <v>4666</v>
      </c>
      <c r="H20" s="126" t="s">
        <v>4666</v>
      </c>
      <c r="I20" s="126" t="s">
        <v>4666</v>
      </c>
      <c r="J20" s="126" t="s">
        <v>4666</v>
      </c>
      <c r="K20" s="126" t="s">
        <v>4666</v>
      </c>
      <c r="L20" s="126" t="s">
        <v>4666</v>
      </c>
      <c r="M20" s="126" t="s">
        <v>4666</v>
      </c>
      <c r="N20" s="126" t="s">
        <v>4666</v>
      </c>
    </row>
    <row r="21" spans="1:14">
      <c r="A21" s="83" t="s">
        <v>221</v>
      </c>
      <c r="B21" s="126" t="s">
        <v>4666</v>
      </c>
      <c r="C21" s="126" t="s">
        <v>4666</v>
      </c>
      <c r="D21" s="126" t="s">
        <v>4666</v>
      </c>
      <c r="E21" s="126" t="s">
        <v>4666</v>
      </c>
      <c r="F21" s="126" t="s">
        <v>4666</v>
      </c>
      <c r="G21" s="126" t="s">
        <v>4666</v>
      </c>
      <c r="H21" s="126" t="s">
        <v>4666</v>
      </c>
      <c r="I21" s="126" t="s">
        <v>4666</v>
      </c>
      <c r="J21" s="126" t="s">
        <v>4666</v>
      </c>
      <c r="K21" s="126" t="s">
        <v>4666</v>
      </c>
      <c r="L21" s="126" t="s">
        <v>4666</v>
      </c>
      <c r="M21" s="126" t="s">
        <v>4666</v>
      </c>
      <c r="N21" s="126" t="s">
        <v>4666</v>
      </c>
    </row>
    <row r="22" spans="1:14">
      <c r="A22" s="83" t="s">
        <v>120</v>
      </c>
      <c r="B22" s="126" t="s">
        <v>4666</v>
      </c>
      <c r="C22" s="126" t="s">
        <v>4666</v>
      </c>
      <c r="D22" s="126" t="s">
        <v>4666</v>
      </c>
      <c r="E22" s="126" t="s">
        <v>4666</v>
      </c>
      <c r="F22" s="126" t="s">
        <v>4666</v>
      </c>
      <c r="G22" s="126" t="s">
        <v>4666</v>
      </c>
      <c r="H22" s="126" t="s">
        <v>4666</v>
      </c>
      <c r="I22" s="126" t="s">
        <v>4666</v>
      </c>
      <c r="J22" s="126" t="s">
        <v>4666</v>
      </c>
      <c r="K22" s="126" t="s">
        <v>4666</v>
      </c>
      <c r="L22" s="126" t="s">
        <v>4666</v>
      </c>
      <c r="M22" s="126" t="s">
        <v>4666</v>
      </c>
      <c r="N22" s="126" t="s">
        <v>4666</v>
      </c>
    </row>
    <row r="23" spans="1:14">
      <c r="A23" s="83" t="s">
        <v>204</v>
      </c>
      <c r="B23" s="126" t="s">
        <v>4666</v>
      </c>
      <c r="C23" s="126" t="s">
        <v>4666</v>
      </c>
      <c r="D23" s="126" t="s">
        <v>4666</v>
      </c>
      <c r="E23" s="126" t="s">
        <v>4666</v>
      </c>
      <c r="F23" s="126" t="s">
        <v>4666</v>
      </c>
      <c r="G23" s="126" t="s">
        <v>4666</v>
      </c>
      <c r="H23" s="126" t="s">
        <v>4666</v>
      </c>
      <c r="I23" s="126" t="s">
        <v>4666</v>
      </c>
      <c r="J23" s="126" t="s">
        <v>4666</v>
      </c>
      <c r="K23" s="126" t="s">
        <v>4666</v>
      </c>
      <c r="L23" s="126" t="s">
        <v>4666</v>
      </c>
      <c r="M23" s="126" t="s">
        <v>4666</v>
      </c>
      <c r="N23" s="126" t="s">
        <v>4666</v>
      </c>
    </row>
    <row r="24" spans="1:14">
      <c r="A24" s="83" t="s">
        <v>212</v>
      </c>
      <c r="B24" s="126" t="s">
        <v>4666</v>
      </c>
      <c r="C24" s="126" t="s">
        <v>4666</v>
      </c>
      <c r="D24" s="126" t="s">
        <v>4666</v>
      </c>
      <c r="E24" s="126" t="s">
        <v>4666</v>
      </c>
      <c r="F24" s="126" t="s">
        <v>4666</v>
      </c>
      <c r="G24" s="126" t="s">
        <v>4666</v>
      </c>
      <c r="H24" s="126" t="s">
        <v>4666</v>
      </c>
      <c r="I24" s="126" t="s">
        <v>4666</v>
      </c>
      <c r="J24" s="126" t="s">
        <v>4666</v>
      </c>
      <c r="K24" s="126" t="s">
        <v>4666</v>
      </c>
      <c r="L24" s="126" t="s">
        <v>4666</v>
      </c>
      <c r="M24" s="126" t="s">
        <v>4666</v>
      </c>
      <c r="N24" s="126" t="s">
        <v>4666</v>
      </c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7109375" style="2" bestFit="1" customWidth="1"/>
    <col min="2" max="2" width="41.710937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46.7109375" style="1" bestFit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154</v>
      </c>
      <c r="B1" s="36" t="s" vm="1">
        <v>231</v>
      </c>
    </row>
    <row r="2" spans="1:9">
      <c r="A2" s="36" t="s">
        <v>153</v>
      </c>
      <c r="B2" s="36" t="s">
        <v>232</v>
      </c>
    </row>
    <row r="3" spans="1:9">
      <c r="A3" s="36" t="s">
        <v>155</v>
      </c>
      <c r="B3" s="36" t="s">
        <v>233</v>
      </c>
    </row>
    <row r="4" spans="1:9">
      <c r="A4" s="36" t="s">
        <v>156</v>
      </c>
      <c r="B4" s="36" t="s">
        <v>234</v>
      </c>
    </row>
    <row r="5" spans="1:9" s="3" customFormat="1">
      <c r="A5" s="37" t="s">
        <v>124</v>
      </c>
      <c r="B5" s="39" t="s">
        <v>61</v>
      </c>
      <c r="C5" s="39" t="s">
        <v>94</v>
      </c>
      <c r="D5" s="39" t="s">
        <v>62</v>
      </c>
      <c r="E5" s="39" t="s">
        <v>111</v>
      </c>
      <c r="F5" s="39" t="s">
        <v>186</v>
      </c>
      <c r="G5" s="39" t="s">
        <v>157</v>
      </c>
      <c r="H5" s="39" t="s">
        <v>158</v>
      </c>
      <c r="I5" s="51" t="s">
        <v>216</v>
      </c>
    </row>
    <row r="6" spans="1:9" s="3" customFormat="1">
      <c r="A6" s="121" t="s">
        <v>4666</v>
      </c>
      <c r="B6" s="12" t="s">
        <v>21</v>
      </c>
      <c r="C6" s="122" t="s">
        <v>4666</v>
      </c>
      <c r="D6" s="12" t="s">
        <v>19</v>
      </c>
      <c r="E6" s="122" t="s">
        <v>4666</v>
      </c>
      <c r="F6" s="12" t="s">
        <v>210</v>
      </c>
      <c r="G6" s="26" t="s">
        <v>19</v>
      </c>
      <c r="H6" s="26" t="s">
        <v>19</v>
      </c>
      <c r="I6" s="149" t="s">
        <v>4666</v>
      </c>
    </row>
    <row r="7" spans="1:9" s="4" customFormat="1" ht="20.25">
      <c r="A7" s="123" t="s">
        <v>4666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99" t="s">
        <v>46</v>
      </c>
      <c r="B8" s="150" t="s">
        <v>4666</v>
      </c>
      <c r="C8" s="150" t="s">
        <v>4666</v>
      </c>
      <c r="D8" s="100">
        <v>3.3790967280553912E-2</v>
      </c>
      <c r="E8" s="150" t="s">
        <v>4666</v>
      </c>
      <c r="F8" s="101">
        <v>3071231.3102800008</v>
      </c>
      <c r="G8" s="102">
        <f>IFERROR(F8/$F$8,0)</f>
        <v>1</v>
      </c>
      <c r="H8" s="102">
        <f>F8/'סכום נכסי הקרן'!$C$41</f>
        <v>2.5485132609852256E-2</v>
      </c>
      <c r="I8" s="150" t="s">
        <v>4666</v>
      </c>
    </row>
    <row r="9" spans="1:9">
      <c r="A9" s="63" t="s">
        <v>203</v>
      </c>
      <c r="B9" s="125" t="s">
        <v>4666</v>
      </c>
      <c r="C9" s="125" t="s">
        <v>4666</v>
      </c>
      <c r="D9" s="103">
        <v>3.3790967280553912E-2</v>
      </c>
      <c r="E9" s="125" t="s">
        <v>4666</v>
      </c>
      <c r="F9" s="66">
        <v>3071231.3102800008</v>
      </c>
      <c r="G9" s="67">
        <f t="shared" ref="G9:G55" si="0">IFERROR(F9/$F$8,0)</f>
        <v>1</v>
      </c>
      <c r="H9" s="67">
        <f>F9/'סכום נכסי הקרן'!$C$41</f>
        <v>2.5485132609852256E-2</v>
      </c>
      <c r="I9" s="125" t="s">
        <v>4666</v>
      </c>
    </row>
    <row r="10" spans="1:9">
      <c r="A10" s="68" t="s">
        <v>95</v>
      </c>
      <c r="B10" s="125" t="s">
        <v>4666</v>
      </c>
      <c r="C10" s="125" t="s">
        <v>4666</v>
      </c>
      <c r="D10" s="103">
        <v>5.0118796588577721E-2</v>
      </c>
      <c r="E10" s="125" t="s">
        <v>4666</v>
      </c>
      <c r="F10" s="66">
        <v>2070677.7452899995</v>
      </c>
      <c r="G10" s="67">
        <f t="shared" si="0"/>
        <v>0.67421745094843344</v>
      </c>
      <c r="H10" s="67">
        <f>F10/'סכום נכסי הקרן'!$C$41</f>
        <v>1.7182521145297384E-2</v>
      </c>
      <c r="I10" s="125" t="s">
        <v>4666</v>
      </c>
    </row>
    <row r="11" spans="1:9">
      <c r="A11" s="69" t="s">
        <v>4262</v>
      </c>
      <c r="B11" s="78">
        <v>45291</v>
      </c>
      <c r="C11" s="54" t="s">
        <v>4263</v>
      </c>
      <c r="D11" s="94">
        <v>5.8018885244120057E-2</v>
      </c>
      <c r="E11" s="70" t="s">
        <v>141</v>
      </c>
      <c r="F11" s="72">
        <v>15944.6842</v>
      </c>
      <c r="G11" s="73">
        <f t="shared" si="0"/>
        <v>5.1916259601255304E-3</v>
      </c>
      <c r="H11" s="73">
        <f>F11/'סכום נכסי הקרן'!$C$41</f>
        <v>1.3230927605455069E-4</v>
      </c>
      <c r="I11" s="54" t="s">
        <v>4264</v>
      </c>
    </row>
    <row r="12" spans="1:9">
      <c r="A12" s="69" t="s">
        <v>4265</v>
      </c>
      <c r="B12" s="78">
        <v>45291</v>
      </c>
      <c r="C12" s="54" t="s">
        <v>4272</v>
      </c>
      <c r="D12" s="94">
        <v>6.6441140651952058E-2</v>
      </c>
      <c r="E12" s="70" t="s">
        <v>141</v>
      </c>
      <c r="F12" s="72">
        <v>46860.000670000001</v>
      </c>
      <c r="G12" s="73">
        <f t="shared" si="0"/>
        <v>1.5257724324817406E-2</v>
      </c>
      <c r="H12" s="73">
        <f>F12/'סכום נכסי הקרן'!$C$41</f>
        <v>3.8884512774254004E-4</v>
      </c>
      <c r="I12" s="54" t="s">
        <v>4266</v>
      </c>
    </row>
    <row r="13" spans="1:9">
      <c r="A13" s="69" t="s">
        <v>4267</v>
      </c>
      <c r="B13" s="78">
        <v>45291</v>
      </c>
      <c r="C13" s="54" t="s">
        <v>4263</v>
      </c>
      <c r="D13" s="94">
        <v>4.9234207413189846E-2</v>
      </c>
      <c r="E13" s="70" t="s">
        <v>141</v>
      </c>
      <c r="F13" s="72">
        <v>128833.99944</v>
      </c>
      <c r="G13" s="73">
        <f t="shared" si="0"/>
        <v>4.1948647439470896E-2</v>
      </c>
      <c r="H13" s="73">
        <f>F13/'סכום נכסי הקרן'!$C$41</f>
        <v>1.069066842798855E-3</v>
      </c>
      <c r="I13" s="54" t="s">
        <v>4268</v>
      </c>
    </row>
    <row r="14" spans="1:9">
      <c r="A14" s="69" t="s">
        <v>4269</v>
      </c>
      <c r="B14" s="78">
        <v>45107</v>
      </c>
      <c r="C14" s="54" t="s">
        <v>4263</v>
      </c>
      <c r="D14" s="94">
        <v>5.7931926294148527E-2</v>
      </c>
      <c r="E14" s="70" t="s">
        <v>141</v>
      </c>
      <c r="F14" s="72">
        <v>41170.999799999998</v>
      </c>
      <c r="G14" s="73">
        <f t="shared" si="0"/>
        <v>1.3405372516942231E-2</v>
      </c>
      <c r="H14" s="73">
        <f>F14/'סכום נכסי הקרן'!$C$41</f>
        <v>3.4163769627874164E-4</v>
      </c>
      <c r="I14" s="54" t="s">
        <v>4270</v>
      </c>
    </row>
    <row r="15" spans="1:9">
      <c r="A15" s="69" t="s">
        <v>4271</v>
      </c>
      <c r="B15" s="78">
        <v>45291</v>
      </c>
      <c r="C15" s="54" t="s">
        <v>4272</v>
      </c>
      <c r="D15" s="94">
        <v>5.6297529882536418E-2</v>
      </c>
      <c r="E15" s="70" t="s">
        <v>141</v>
      </c>
      <c r="F15" s="72">
        <v>70259.999989999997</v>
      </c>
      <c r="G15" s="73">
        <f t="shared" si="0"/>
        <v>2.2876818087529352E-2</v>
      </c>
      <c r="H15" s="73">
        <f>F15/'סכום נכסי הקרן'!$C$41</f>
        <v>5.8301874265215227E-4</v>
      </c>
      <c r="I15" s="54" t="s">
        <v>4273</v>
      </c>
    </row>
    <row r="16" spans="1:9">
      <c r="A16" s="69" t="s">
        <v>4274</v>
      </c>
      <c r="B16" s="78">
        <v>45107</v>
      </c>
      <c r="C16" s="54" t="s">
        <v>4263</v>
      </c>
      <c r="D16" s="94">
        <v>3.5747854896716794E-2</v>
      </c>
      <c r="E16" s="70" t="s">
        <v>141</v>
      </c>
      <c r="F16" s="72">
        <v>87952.206269999995</v>
      </c>
      <c r="G16" s="73">
        <f t="shared" si="0"/>
        <v>2.8637441268460333E-2</v>
      </c>
      <c r="H16" s="73">
        <f>F16/'סכום נכסי הקרן'!$C$41</f>
        <v>7.2982898833356719E-4</v>
      </c>
      <c r="I16" s="54" t="s">
        <v>4275</v>
      </c>
    </row>
    <row r="17" spans="1:9">
      <c r="A17" s="69" t="s">
        <v>4276</v>
      </c>
      <c r="B17" s="78">
        <v>45107</v>
      </c>
      <c r="C17" s="54" t="s">
        <v>4263</v>
      </c>
      <c r="D17" s="94">
        <v>5.0434106337160237E-2</v>
      </c>
      <c r="E17" s="70" t="s">
        <v>141</v>
      </c>
      <c r="F17" s="72">
        <v>53682.224000000002</v>
      </c>
      <c r="G17" s="73">
        <f t="shared" si="0"/>
        <v>1.7479055980028368E-2</v>
      </c>
      <c r="H17" s="73">
        <f>F17/'סכום נכסי הקרן'!$C$41</f>
        <v>4.4545605954605401E-4</v>
      </c>
      <c r="I17" s="54" t="s">
        <v>4277</v>
      </c>
    </row>
    <row r="18" spans="1:9">
      <c r="A18" s="69" t="s">
        <v>4278</v>
      </c>
      <c r="B18" s="78">
        <v>45291</v>
      </c>
      <c r="C18" s="54" t="s">
        <v>4263</v>
      </c>
      <c r="D18" s="94">
        <v>5.5781526041297991E-2</v>
      </c>
      <c r="E18" s="70" t="s">
        <v>141</v>
      </c>
      <c r="F18" s="72">
        <v>71220</v>
      </c>
      <c r="G18" s="73">
        <f t="shared" si="0"/>
        <v>2.3189396305518566E-2</v>
      </c>
      <c r="H18" s="73">
        <f>F18/'סכום נכסי הקרן'!$C$41</f>
        <v>5.9098483998855865E-4</v>
      </c>
      <c r="I18" s="54" t="s">
        <v>4279</v>
      </c>
    </row>
    <row r="19" spans="1:9">
      <c r="A19" s="69" t="s">
        <v>4280</v>
      </c>
      <c r="B19" s="78">
        <v>45107</v>
      </c>
      <c r="C19" s="54" t="s">
        <v>4263</v>
      </c>
      <c r="D19" s="94">
        <v>3.6718468553793564E-2</v>
      </c>
      <c r="E19" s="70" t="s">
        <v>141</v>
      </c>
      <c r="F19" s="72">
        <v>22033.905999999999</v>
      </c>
      <c r="G19" s="73">
        <f t="shared" si="0"/>
        <v>7.1742906261238887E-3</v>
      </c>
      <c r="H19" s="73">
        <f>F19/'סכום נכסי הקרן'!$C$41</f>
        <v>1.8283774798838728E-4</v>
      </c>
      <c r="I19" s="54" t="s">
        <v>4281</v>
      </c>
    </row>
    <row r="20" spans="1:9">
      <c r="A20" s="69" t="s">
        <v>4282</v>
      </c>
      <c r="B20" s="78">
        <v>45107</v>
      </c>
      <c r="C20" s="54" t="s">
        <v>4263</v>
      </c>
      <c r="D20" s="94">
        <v>1.1929530457261752E-2</v>
      </c>
      <c r="E20" s="70" t="s">
        <v>141</v>
      </c>
      <c r="F20" s="72">
        <v>10000</v>
      </c>
      <c r="G20" s="73">
        <f t="shared" si="0"/>
        <v>3.2560230701374005E-3</v>
      </c>
      <c r="H20" s="73">
        <f>F20/'סכום נכסי הקרן'!$C$41</f>
        <v>8.2980179723189925E-5</v>
      </c>
      <c r="I20" s="54" t="s">
        <v>4283</v>
      </c>
    </row>
    <row r="21" spans="1:9">
      <c r="A21" s="69" t="s">
        <v>4284</v>
      </c>
      <c r="B21" s="78">
        <v>45291</v>
      </c>
      <c r="C21" s="54" t="s">
        <v>4263</v>
      </c>
      <c r="D21" s="94">
        <v>3.0682108479775181E-2</v>
      </c>
      <c r="E21" s="70" t="s">
        <v>141</v>
      </c>
      <c r="F21" s="72">
        <v>21800</v>
      </c>
      <c r="G21" s="73">
        <f t="shared" si="0"/>
        <v>7.0981302928995339E-3</v>
      </c>
      <c r="H21" s="73">
        <f>F21/'סכום נכסי הקרן'!$C$41</f>
        <v>1.8089679179655405E-4</v>
      </c>
      <c r="I21" s="54" t="s">
        <v>4285</v>
      </c>
    </row>
    <row r="22" spans="1:9">
      <c r="A22" s="69" t="s">
        <v>4286</v>
      </c>
      <c r="B22" s="78">
        <v>45291</v>
      </c>
      <c r="C22" s="54" t="s">
        <v>4263</v>
      </c>
      <c r="D22" s="94">
        <v>6.7624766181958507E-2</v>
      </c>
      <c r="E22" s="70" t="s">
        <v>141</v>
      </c>
      <c r="F22" s="72">
        <v>24320</v>
      </c>
      <c r="G22" s="73">
        <f t="shared" si="0"/>
        <v>7.9186481065741578E-3</v>
      </c>
      <c r="H22" s="73">
        <f>F22/'סכום נכסי הקרן'!$C$41</f>
        <v>2.0180779708679791E-4</v>
      </c>
      <c r="I22" s="54" t="s">
        <v>4287</v>
      </c>
    </row>
    <row r="23" spans="1:9">
      <c r="A23" s="69" t="s">
        <v>4288</v>
      </c>
      <c r="B23" s="78">
        <v>45291</v>
      </c>
      <c r="C23" s="54" t="s">
        <v>4263</v>
      </c>
      <c r="D23" s="94">
        <v>6.4462027750778847E-2</v>
      </c>
      <c r="E23" s="70" t="s">
        <v>141</v>
      </c>
      <c r="F23" s="72">
        <v>45000.000100000005</v>
      </c>
      <c r="G23" s="73">
        <f t="shared" si="0"/>
        <v>1.4652103848178536E-2</v>
      </c>
      <c r="H23" s="73">
        <f>F23/'סכום נכסי הקרן'!$C$41</f>
        <v>3.7341080958415651E-4</v>
      </c>
      <c r="I23" s="54" t="s">
        <v>4289</v>
      </c>
    </row>
    <row r="24" spans="1:9">
      <c r="A24" s="69" t="s">
        <v>4290</v>
      </c>
      <c r="B24" s="78">
        <v>45291</v>
      </c>
      <c r="C24" s="54" t="s">
        <v>4263</v>
      </c>
      <c r="D24" s="94">
        <v>5.9110323988191507E-2</v>
      </c>
      <c r="E24" s="70" t="s">
        <v>141</v>
      </c>
      <c r="F24" s="72">
        <v>223375.00030000001</v>
      </c>
      <c r="G24" s="73">
        <f t="shared" si="0"/>
        <v>7.273141542687489E-2</v>
      </c>
      <c r="H24" s="73">
        <f>F24/'סכום נכסי הקרן'!$C$41</f>
        <v>1.8535697670561606E-3</v>
      </c>
      <c r="I24" s="54" t="s">
        <v>4291</v>
      </c>
    </row>
    <row r="25" spans="1:9">
      <c r="A25" s="69" t="s">
        <v>4292</v>
      </c>
      <c r="B25" s="78">
        <v>45291</v>
      </c>
      <c r="C25" s="54" t="s">
        <v>4263</v>
      </c>
      <c r="D25" s="94">
        <v>6.1706407357516563E-2</v>
      </c>
      <c r="E25" s="70" t="s">
        <v>141</v>
      </c>
      <c r="F25" s="72">
        <v>76725.000020000007</v>
      </c>
      <c r="G25" s="73">
        <f t="shared" si="0"/>
        <v>2.4981837012141257E-2</v>
      </c>
      <c r="H25" s="73">
        <f>F25/'סכום נכסי הקרן'!$C$41</f>
        <v>6.366654290921351E-4</v>
      </c>
      <c r="I25" s="54" t="s">
        <v>4293</v>
      </c>
    </row>
    <row r="26" spans="1:9">
      <c r="A26" s="69" t="s">
        <v>4294</v>
      </c>
      <c r="B26" s="78">
        <v>45107</v>
      </c>
      <c r="C26" s="54" t="s">
        <v>4263</v>
      </c>
      <c r="D26" s="94">
        <v>6.520408643647127E-2</v>
      </c>
      <c r="E26" s="70" t="s">
        <v>141</v>
      </c>
      <c r="F26" s="72">
        <v>85799.999450000003</v>
      </c>
      <c r="G26" s="73">
        <f t="shared" si="0"/>
        <v>2.7936677762697631E-2</v>
      </c>
      <c r="H26" s="73">
        <f>F26/'סכום נכסי הקרן'!$C$41</f>
        <v>7.1196993746105975E-4</v>
      </c>
      <c r="I26" s="54" t="s">
        <v>4295</v>
      </c>
    </row>
    <row r="27" spans="1:9">
      <c r="A27" s="69" t="s">
        <v>4296</v>
      </c>
      <c r="B27" s="78">
        <v>45291</v>
      </c>
      <c r="C27" s="54" t="s">
        <v>4263</v>
      </c>
      <c r="D27" s="94">
        <v>6.1160412277812264E-2</v>
      </c>
      <c r="E27" s="70" t="s">
        <v>141</v>
      </c>
      <c r="F27" s="72">
        <v>37562.5</v>
      </c>
      <c r="G27" s="73">
        <f t="shared" si="0"/>
        <v>1.2230436657203612E-2</v>
      </c>
      <c r="H27" s="73">
        <f>F27/'סכום נכסי הקרן'!$C$41</f>
        <v>3.1169430008523216E-4</v>
      </c>
      <c r="I27" s="54" t="s">
        <v>4297</v>
      </c>
    </row>
    <row r="28" spans="1:9">
      <c r="A28" s="69" t="s">
        <v>4298</v>
      </c>
      <c r="B28" s="78">
        <v>45107</v>
      </c>
      <c r="C28" s="54" t="s">
        <v>4263</v>
      </c>
      <c r="D28" s="94">
        <v>6.2546593499136827E-2</v>
      </c>
      <c r="E28" s="70" t="s">
        <v>141</v>
      </c>
      <c r="F28" s="72">
        <v>34900.000110000001</v>
      </c>
      <c r="G28" s="73">
        <f t="shared" si="0"/>
        <v>1.1363520550595783E-2</v>
      </c>
      <c r="H28" s="73">
        <f>F28/'סכום נכסי הקרן'!$C$41</f>
        <v>2.8960082814671482E-4</v>
      </c>
      <c r="I28" s="54" t="s">
        <v>4299</v>
      </c>
    </row>
    <row r="29" spans="1:9">
      <c r="A29" s="69" t="s">
        <v>4300</v>
      </c>
      <c r="B29" s="78">
        <v>45291</v>
      </c>
      <c r="C29" s="54" t="s">
        <v>4263</v>
      </c>
      <c r="D29" s="94">
        <v>5.2652867120242967E-2</v>
      </c>
      <c r="E29" s="70" t="s">
        <v>141</v>
      </c>
      <c r="F29" s="72">
        <v>81879.999420000007</v>
      </c>
      <c r="G29" s="73">
        <f t="shared" si="0"/>
        <v>2.6660316709435701E-2</v>
      </c>
      <c r="H29" s="73">
        <f>F29/'סכום נכסי הקרן'!$C$41</f>
        <v>6.7944170676062878E-4</v>
      </c>
      <c r="I29" s="54" t="s">
        <v>4301</v>
      </c>
    </row>
    <row r="30" spans="1:9">
      <c r="A30" s="69" t="s">
        <v>4302</v>
      </c>
      <c r="B30" s="78">
        <v>45291</v>
      </c>
      <c r="C30" s="54" t="s">
        <v>4263</v>
      </c>
      <c r="D30" s="94">
        <v>3.6465241096083512E-2</v>
      </c>
      <c r="E30" s="70" t="s">
        <v>141</v>
      </c>
      <c r="F30" s="72">
        <v>25713.99986</v>
      </c>
      <c r="G30" s="73">
        <f t="shared" si="0"/>
        <v>8.3725376769669888E-3</v>
      </c>
      <c r="H30" s="73">
        <f>F30/'סכום נכסי הקרן'!$C$41</f>
        <v>2.1337523297848806E-4</v>
      </c>
      <c r="I30" s="54" t="s">
        <v>4303</v>
      </c>
    </row>
    <row r="31" spans="1:9">
      <c r="A31" s="69" t="s">
        <v>4304</v>
      </c>
      <c r="B31" s="78">
        <v>45107</v>
      </c>
      <c r="C31" s="54" t="s">
        <v>4263</v>
      </c>
      <c r="D31" s="94">
        <v>7.2415123176178264E-2</v>
      </c>
      <c r="E31" s="70" t="s">
        <v>141</v>
      </c>
      <c r="F31" s="72">
        <v>21944</v>
      </c>
      <c r="G31" s="73">
        <f t="shared" si="0"/>
        <v>7.1450170251095117E-3</v>
      </c>
      <c r="H31" s="73">
        <f>F31/'סכום נכסי הקרן'!$C$41</f>
        <v>1.8209170638456797E-4</v>
      </c>
      <c r="I31" s="54" t="s">
        <v>4305</v>
      </c>
    </row>
    <row r="32" spans="1:9">
      <c r="A32" s="69" t="s">
        <v>4306</v>
      </c>
      <c r="B32" s="78">
        <v>45291</v>
      </c>
      <c r="C32" s="54" t="s">
        <v>4263</v>
      </c>
      <c r="D32" s="94">
        <v>6.3598255859715999E-2</v>
      </c>
      <c r="E32" s="70" t="s">
        <v>141</v>
      </c>
      <c r="F32" s="72">
        <v>139800.00016999998</v>
      </c>
      <c r="G32" s="73">
        <f t="shared" si="0"/>
        <v>4.5519202575873247E-2</v>
      </c>
      <c r="H32" s="73">
        <f>F32/'סכום נכסי הקרן'!$C$41</f>
        <v>1.1600629139408582E-3</v>
      </c>
      <c r="I32" s="54" t="s">
        <v>4307</v>
      </c>
    </row>
    <row r="33" spans="1:9">
      <c r="A33" s="69" t="s">
        <v>4308</v>
      </c>
      <c r="B33" s="78">
        <v>45107</v>
      </c>
      <c r="C33" s="54" t="s">
        <v>4263</v>
      </c>
      <c r="D33" s="94">
        <v>6.3100776783555856E-2</v>
      </c>
      <c r="E33" s="70" t="s">
        <v>141</v>
      </c>
      <c r="F33" s="72">
        <v>43206.25</v>
      </c>
      <c r="G33" s="73">
        <f t="shared" si="0"/>
        <v>1.4068054677412407E-2</v>
      </c>
      <c r="H33" s="73">
        <f>F33/'סכום נכסי הקרן'!$C$41</f>
        <v>3.585262390165075E-4</v>
      </c>
      <c r="I33" s="54" t="s">
        <v>4309</v>
      </c>
    </row>
    <row r="34" spans="1:9">
      <c r="A34" s="69" t="s">
        <v>4310</v>
      </c>
      <c r="B34" s="78">
        <v>45291</v>
      </c>
      <c r="C34" s="54" t="s">
        <v>4263</v>
      </c>
      <c r="D34" s="94">
        <v>5.6926474735317041E-2</v>
      </c>
      <c r="E34" s="70" t="s">
        <v>141</v>
      </c>
      <c r="F34" s="72">
        <v>54184</v>
      </c>
      <c r="G34" s="73">
        <f t="shared" si="0"/>
        <v>1.7642435403232491E-2</v>
      </c>
      <c r="H34" s="73">
        <f>F34/'סכום נכסי הקרן'!$C$41</f>
        <v>4.496198058121323E-4</v>
      </c>
      <c r="I34" s="54" t="s">
        <v>4311</v>
      </c>
    </row>
    <row r="35" spans="1:9">
      <c r="A35" s="69" t="s">
        <v>4312</v>
      </c>
      <c r="B35" s="78">
        <v>45291</v>
      </c>
      <c r="C35" s="54" t="s">
        <v>4263</v>
      </c>
      <c r="D35" s="94">
        <v>6.1244830448987007E-2</v>
      </c>
      <c r="E35" s="70" t="s">
        <v>141</v>
      </c>
      <c r="F35" s="72">
        <v>19675</v>
      </c>
      <c r="G35" s="73">
        <f t="shared" si="0"/>
        <v>6.4062253904953355E-3</v>
      </c>
      <c r="H35" s="73">
        <f>F35/'סכום נכסי הקרן'!$C$41</f>
        <v>1.6326350360537618E-4</v>
      </c>
      <c r="I35" s="54" t="s">
        <v>4289</v>
      </c>
    </row>
    <row r="36" spans="1:9">
      <c r="A36" s="69" t="s">
        <v>4313</v>
      </c>
      <c r="B36" s="78">
        <v>45291</v>
      </c>
      <c r="C36" s="54" t="s">
        <v>4263</v>
      </c>
      <c r="D36" s="94">
        <v>5.3801656888991613E-2</v>
      </c>
      <c r="E36" s="70" t="s">
        <v>141</v>
      </c>
      <c r="F36" s="72">
        <v>33618</v>
      </c>
      <c r="G36" s="73">
        <f t="shared" si="0"/>
        <v>1.0946098357187914E-2</v>
      </c>
      <c r="H36" s="73">
        <f>F36/'סכום נכסי הקרן'!$C$41</f>
        <v>2.789627681934199E-4</v>
      </c>
      <c r="I36" s="54" t="s">
        <v>4311</v>
      </c>
    </row>
    <row r="37" spans="1:9">
      <c r="A37" s="69" t="s">
        <v>4314</v>
      </c>
      <c r="B37" s="78">
        <v>45291</v>
      </c>
      <c r="C37" s="54" t="s">
        <v>4272</v>
      </c>
      <c r="D37" s="94">
        <v>4.3830761053455479E-2</v>
      </c>
      <c r="E37" s="70" t="s">
        <v>141</v>
      </c>
      <c r="F37" s="72">
        <v>97924.499790000002</v>
      </c>
      <c r="G37" s="73">
        <f t="shared" si="0"/>
        <v>3.1884443044790503E-2</v>
      </c>
      <c r="H37" s="73">
        <f>F37/'סכום נכסי הקרן'!$C$41</f>
        <v>8.1257925918776751E-4</v>
      </c>
      <c r="I37" s="54" t="s">
        <v>4315</v>
      </c>
    </row>
    <row r="38" spans="1:9">
      <c r="A38" s="69" t="s">
        <v>4316</v>
      </c>
      <c r="B38" s="78">
        <v>45107</v>
      </c>
      <c r="C38" s="54" t="s">
        <v>4272</v>
      </c>
      <c r="D38" s="94">
        <v>5.8760706517898061E-2</v>
      </c>
      <c r="E38" s="70" t="s">
        <v>141</v>
      </c>
      <c r="F38" s="72">
        <v>48448.341999999997</v>
      </c>
      <c r="G38" s="73">
        <f t="shared" si="0"/>
        <v>1.5774891926190675E-2</v>
      </c>
      <c r="H38" s="73">
        <f>F38/'סכום נכסי הקרן'!$C$41</f>
        <v>4.0202521264505708E-4</v>
      </c>
      <c r="I38" s="54" t="s">
        <v>4317</v>
      </c>
    </row>
    <row r="39" spans="1:9">
      <c r="A39" s="69" t="s">
        <v>4318</v>
      </c>
      <c r="B39" s="78">
        <v>45291</v>
      </c>
      <c r="C39" s="54" t="s">
        <v>4263</v>
      </c>
      <c r="D39" s="94">
        <v>1.09E-2</v>
      </c>
      <c r="E39" s="70" t="s">
        <v>141</v>
      </c>
      <c r="F39" s="72">
        <v>29003.350679999996</v>
      </c>
      <c r="G39" s="73">
        <f t="shared" si="0"/>
        <v>9.4435578925365256E-3</v>
      </c>
      <c r="H39" s="73">
        <f>F39/'סכום נכסי הקרן'!$C$41</f>
        <v>2.4067032520011026E-4</v>
      </c>
      <c r="I39" s="54" t="s">
        <v>4319</v>
      </c>
    </row>
    <row r="40" spans="1:9">
      <c r="A40" s="69" t="s">
        <v>4320</v>
      </c>
      <c r="B40" s="78">
        <v>45291</v>
      </c>
      <c r="C40" s="54" t="s">
        <v>4263</v>
      </c>
      <c r="D40" s="94">
        <v>4.7500000000000001E-2</v>
      </c>
      <c r="E40" s="70" t="s">
        <v>141</v>
      </c>
      <c r="F40" s="72">
        <v>171858.416</v>
      </c>
      <c r="G40" s="73">
        <f t="shared" si="0"/>
        <v>5.5957496729327059E-2</v>
      </c>
      <c r="H40" s="73">
        <f>F40/'סכום נכסי הקרן'!$C$41</f>
        <v>1.426084224662274E-3</v>
      </c>
      <c r="I40" s="54" t="s">
        <v>4321</v>
      </c>
    </row>
    <row r="41" spans="1:9">
      <c r="A41" s="69" t="s">
        <v>4322</v>
      </c>
      <c r="B41" s="78">
        <v>45291</v>
      </c>
      <c r="C41" s="54" t="s">
        <v>4263</v>
      </c>
      <c r="D41" s="94">
        <v>8.8999999999999999E-3</v>
      </c>
      <c r="E41" s="70" t="s">
        <v>141</v>
      </c>
      <c r="F41" s="72">
        <v>53693.419020000001</v>
      </c>
      <c r="G41" s="73">
        <f t="shared" si="0"/>
        <v>1.7482701104367431E-2</v>
      </c>
      <c r="H41" s="73">
        <f>F41/'סכום נכסי הקרן'!$C$41</f>
        <v>4.4554895602321446E-4</v>
      </c>
      <c r="I41" s="54" t="s">
        <v>4323</v>
      </c>
    </row>
    <row r="42" spans="1:9">
      <c r="A42" s="69" t="s">
        <v>4324</v>
      </c>
      <c r="B42" s="78">
        <v>45291</v>
      </c>
      <c r="C42" s="54" t="s">
        <v>4263</v>
      </c>
      <c r="D42" s="94">
        <v>1.29E-2</v>
      </c>
      <c r="E42" s="70" t="s">
        <v>141</v>
      </c>
      <c r="F42" s="72">
        <v>90312.134000000005</v>
      </c>
      <c r="G42" s="73">
        <f t="shared" si="0"/>
        <v>2.9405839181734034E-2</v>
      </c>
      <c r="H42" s="73">
        <f>F42/'סכום נכסי הקרן'!$C$41</f>
        <v>7.4941171105048126E-4</v>
      </c>
      <c r="I42" s="54" t="s">
        <v>4325</v>
      </c>
    </row>
    <row r="43" spans="1:9">
      <c r="A43" s="69" t="s">
        <v>4326</v>
      </c>
      <c r="B43" s="78">
        <v>45077</v>
      </c>
      <c r="C43" s="54" t="s">
        <v>4263</v>
      </c>
      <c r="D43" s="94">
        <v>2.0380138858811511E-2</v>
      </c>
      <c r="E43" s="70" t="s">
        <v>141</v>
      </c>
      <c r="F43" s="72">
        <v>61975.813999999998</v>
      </c>
      <c r="G43" s="73">
        <f t="shared" si="0"/>
        <v>2.017946801745445E-2</v>
      </c>
      <c r="H43" s="73">
        <f>F43/'סכום נכסי הקרן'!$C$41</f>
        <v>5.1427641842109902E-4</v>
      </c>
      <c r="I43" s="54" t="s">
        <v>4327</v>
      </c>
    </row>
    <row r="44" spans="1:9">
      <c r="A44" s="139" t="s">
        <v>4666</v>
      </c>
      <c r="B44" s="126" t="s">
        <v>4666</v>
      </c>
      <c r="C44" s="126" t="s">
        <v>4666</v>
      </c>
      <c r="D44" s="151" t="s">
        <v>4666</v>
      </c>
      <c r="E44" s="126" t="s">
        <v>4666</v>
      </c>
      <c r="F44" s="126" t="s">
        <v>4666</v>
      </c>
      <c r="G44" s="126" t="s">
        <v>4666</v>
      </c>
      <c r="H44" s="126" t="s">
        <v>4666</v>
      </c>
      <c r="I44" s="126" t="s">
        <v>4666</v>
      </c>
    </row>
    <row r="45" spans="1:9">
      <c r="A45" s="68" t="s">
        <v>96</v>
      </c>
      <c r="B45" s="125" t="s">
        <v>4666</v>
      </c>
      <c r="C45" s="125" t="s">
        <v>4666</v>
      </c>
      <c r="D45" s="103">
        <v>0</v>
      </c>
      <c r="E45" s="125" t="s">
        <v>4666</v>
      </c>
      <c r="F45" s="66">
        <v>1000553.5649899999</v>
      </c>
      <c r="G45" s="67">
        <f t="shared" si="0"/>
        <v>0.32578254905156606</v>
      </c>
      <c r="H45" s="67">
        <f>F45/'סכום נכסי הקרן'!$C$41</f>
        <v>8.3026114645548578E-3</v>
      </c>
      <c r="I45" s="125" t="s">
        <v>4666</v>
      </c>
    </row>
    <row r="46" spans="1:9">
      <c r="A46" s="69" t="s">
        <v>4328</v>
      </c>
      <c r="B46" s="78">
        <v>45291</v>
      </c>
      <c r="C46" s="54" t="s">
        <v>29</v>
      </c>
      <c r="D46" s="94">
        <v>0</v>
      </c>
      <c r="E46" s="70" t="s">
        <v>141</v>
      </c>
      <c r="F46" s="72">
        <v>8680</v>
      </c>
      <c r="G46" s="73">
        <f t="shared" si="0"/>
        <v>2.8262280248792637E-3</v>
      </c>
      <c r="H46" s="73">
        <f>F46/'סכום נכסי הקרן'!$C$41</f>
        <v>7.2026795999728863E-5</v>
      </c>
      <c r="I46" s="54" t="s">
        <v>4329</v>
      </c>
    </row>
    <row r="47" spans="1:9">
      <c r="A47" s="69" t="s">
        <v>4330</v>
      </c>
      <c r="B47" s="78">
        <v>45291</v>
      </c>
      <c r="C47" s="54" t="s">
        <v>29</v>
      </c>
      <c r="D47" s="94">
        <v>0</v>
      </c>
      <c r="E47" s="70" t="s">
        <v>141</v>
      </c>
      <c r="F47" s="72">
        <v>27375</v>
      </c>
      <c r="G47" s="73">
        <f t="shared" si="0"/>
        <v>8.9133631545011346E-3</v>
      </c>
      <c r="H47" s="73">
        <f>F47/'סכום נכסי הקרן'!$C$41</f>
        <v>2.2715824199223244E-4</v>
      </c>
      <c r="I47" s="54" t="s">
        <v>4297</v>
      </c>
    </row>
    <row r="48" spans="1:9">
      <c r="A48" s="69" t="s">
        <v>4331</v>
      </c>
      <c r="B48" s="78">
        <v>45291</v>
      </c>
      <c r="C48" s="54" t="s">
        <v>29</v>
      </c>
      <c r="D48" s="94">
        <v>0</v>
      </c>
      <c r="E48" s="70" t="s">
        <v>141</v>
      </c>
      <c r="F48" s="72">
        <v>167539.89988999997</v>
      </c>
      <c r="G48" s="73">
        <f t="shared" si="0"/>
        <v>5.4551377921035045E-2</v>
      </c>
      <c r="H48" s="73">
        <f>F48/'סכום נכסי הקרן'!$C$41</f>
        <v>1.3902491003677446E-3</v>
      </c>
      <c r="I48" s="54" t="s">
        <v>4332</v>
      </c>
    </row>
    <row r="49" spans="1:9">
      <c r="A49" s="69" t="s">
        <v>4333</v>
      </c>
      <c r="B49" s="78">
        <v>45291</v>
      </c>
      <c r="C49" s="54" t="s">
        <v>29</v>
      </c>
      <c r="D49" s="94">
        <v>0</v>
      </c>
      <c r="E49" s="70" t="s">
        <v>141</v>
      </c>
      <c r="F49" s="72">
        <v>479229.21038000006</v>
      </c>
      <c r="G49" s="73">
        <f t="shared" si="0"/>
        <v>0.156038136488101</v>
      </c>
      <c r="H49" s="73">
        <f>F49/'סכום נכסי הקרן'!$C$41</f>
        <v>3.9766526005934801E-3</v>
      </c>
      <c r="I49" s="54" t="s">
        <v>4334</v>
      </c>
    </row>
    <row r="50" spans="1:9">
      <c r="A50" s="69" t="s">
        <v>4335</v>
      </c>
      <c r="B50" s="78">
        <v>45291</v>
      </c>
      <c r="C50" s="54" t="s">
        <v>29</v>
      </c>
      <c r="D50" s="94">
        <v>0</v>
      </c>
      <c r="E50" s="70" t="s">
        <v>141</v>
      </c>
      <c r="F50" s="72">
        <v>210183.94899999999</v>
      </c>
      <c r="G50" s="73">
        <f t="shared" si="0"/>
        <v>6.8436378691658278E-2</v>
      </c>
      <c r="H50" s="73">
        <f>F50/'סכום נכסי הקרן'!$C$41</f>
        <v>1.7441101862949787E-3</v>
      </c>
      <c r="I50" s="54" t="s">
        <v>4336</v>
      </c>
    </row>
    <row r="51" spans="1:9">
      <c r="A51" s="69" t="s">
        <v>4337</v>
      </c>
      <c r="B51" s="78">
        <v>44377</v>
      </c>
      <c r="C51" s="54" t="s">
        <v>29</v>
      </c>
      <c r="D51" s="94">
        <v>0</v>
      </c>
      <c r="E51" s="70" t="s">
        <v>141</v>
      </c>
      <c r="F51" s="72">
        <v>10579.245580000003</v>
      </c>
      <c r="G51" s="73">
        <f t="shared" si="0"/>
        <v>3.4446267673129134E-3</v>
      </c>
      <c r="H51" s="73">
        <f>F51/'סכום נכסי הקרן'!$C$41</f>
        <v>8.7786769956416295E-5</v>
      </c>
      <c r="I51" s="54" t="s">
        <v>4338</v>
      </c>
    </row>
    <row r="52" spans="1:9">
      <c r="A52" s="69" t="s">
        <v>4339</v>
      </c>
      <c r="B52" s="78">
        <v>44377</v>
      </c>
      <c r="C52" s="54" t="s">
        <v>29</v>
      </c>
      <c r="D52" s="94">
        <v>0</v>
      </c>
      <c r="E52" s="70" t="s">
        <v>141</v>
      </c>
      <c r="F52" s="72">
        <v>14437.527139999997</v>
      </c>
      <c r="G52" s="73">
        <f t="shared" si="0"/>
        <v>4.7008921443574834E-3</v>
      </c>
      <c r="H52" s="73">
        <f>F52/'סכום נכסי הקרן'!$C$41</f>
        <v>1.198028596835632E-4</v>
      </c>
      <c r="I52" s="54" t="s">
        <v>4338</v>
      </c>
    </row>
    <row r="53" spans="1:9">
      <c r="A53" s="69" t="s">
        <v>4340</v>
      </c>
      <c r="B53" s="78">
        <v>44834</v>
      </c>
      <c r="C53" s="54" t="s">
        <v>29</v>
      </c>
      <c r="D53" s="94">
        <v>0</v>
      </c>
      <c r="E53" s="70" t="s">
        <v>141</v>
      </c>
      <c r="F53" s="72">
        <v>18662.978019999999</v>
      </c>
      <c r="G53" s="73">
        <f t="shared" si="0"/>
        <v>6.0767086990587225E-3</v>
      </c>
      <c r="H53" s="73">
        <f>F53/'סכום נכסי הקרן'!$C$41</f>
        <v>1.5486572702695433E-4</v>
      </c>
      <c r="I53" s="54" t="s">
        <v>4341</v>
      </c>
    </row>
    <row r="54" spans="1:9">
      <c r="A54" s="69" t="s">
        <v>4342</v>
      </c>
      <c r="B54" s="78">
        <v>44742</v>
      </c>
      <c r="C54" s="54" t="s">
        <v>29</v>
      </c>
      <c r="D54" s="94">
        <v>0</v>
      </c>
      <c r="E54" s="70" t="s">
        <v>141</v>
      </c>
      <c r="F54" s="72">
        <v>-2.0000000018626453E-5</v>
      </c>
      <c r="G54" s="73">
        <f t="shared" si="0"/>
        <v>-6.5120461463396172E-12</v>
      </c>
      <c r="H54" s="73">
        <f>F54/'סכום נכסי הקרן'!$C$41</f>
        <v>-1.659603596009425E-13</v>
      </c>
      <c r="I54" s="54" t="s">
        <v>4343</v>
      </c>
    </row>
    <row r="55" spans="1:9">
      <c r="A55" s="69" t="s">
        <v>4344</v>
      </c>
      <c r="B55" s="78">
        <v>45230</v>
      </c>
      <c r="C55" s="54" t="s">
        <v>29</v>
      </c>
      <c r="D55" s="94">
        <v>0</v>
      </c>
      <c r="E55" s="70" t="s">
        <v>141</v>
      </c>
      <c r="F55" s="72">
        <v>63865.754999999997</v>
      </c>
      <c r="G55" s="73">
        <f t="shared" si="0"/>
        <v>2.0794837167174302E-2</v>
      </c>
      <c r="H55" s="73">
        <f>F55/'סכום נכסי הקרן'!$C$41</f>
        <v>5.2995918280572161E-4</v>
      </c>
      <c r="I55" s="54" t="s">
        <v>4345</v>
      </c>
    </row>
    <row r="56" spans="1:9" hidden="1">
      <c r="B56" s="104"/>
      <c r="D56" s="105"/>
      <c r="E56" s="3"/>
      <c r="F56" s="3"/>
      <c r="G56" s="3"/>
      <c r="H56" s="3"/>
    </row>
    <row r="57" spans="1:9" hidden="1">
      <c r="B57" s="104"/>
      <c r="D57" s="105"/>
      <c r="E57" s="3"/>
      <c r="F57" s="3"/>
      <c r="G57" s="3"/>
      <c r="H57" s="3"/>
    </row>
    <row r="58" spans="1:9" hidden="1">
      <c r="B58" s="104"/>
      <c r="D58" s="105"/>
      <c r="E58" s="3"/>
      <c r="F58" s="3"/>
      <c r="G58" s="3"/>
      <c r="H58" s="3"/>
    </row>
    <row r="59" spans="1:9" hidden="1">
      <c r="A59" s="106"/>
      <c r="B59" s="104"/>
      <c r="D59" s="105"/>
      <c r="E59" s="3"/>
      <c r="F59" s="3"/>
      <c r="G59" s="3"/>
      <c r="H59" s="3"/>
    </row>
    <row r="60" spans="1:9" hidden="1">
      <c r="A60" s="106"/>
      <c r="B60" s="104"/>
      <c r="D60" s="105"/>
      <c r="E60" s="3"/>
      <c r="F60" s="3"/>
      <c r="G60" s="3"/>
      <c r="H60" s="3"/>
    </row>
    <row r="61" spans="1:9" hidden="1">
      <c r="B61" s="104"/>
      <c r="D61" s="105"/>
      <c r="E61" s="3"/>
      <c r="F61" s="3"/>
      <c r="G61" s="3"/>
      <c r="H61" s="3"/>
    </row>
    <row r="62" spans="1:9" hidden="1">
      <c r="B62" s="104"/>
      <c r="D62" s="105"/>
      <c r="E62" s="3"/>
      <c r="F62" s="3"/>
      <c r="G62" s="3"/>
      <c r="H62" s="3"/>
    </row>
    <row r="63" spans="1:9" hidden="1">
      <c r="A63" s="1"/>
      <c r="B63" s="104"/>
      <c r="D63" s="105"/>
      <c r="E63" s="3"/>
      <c r="F63" s="3"/>
      <c r="G63" s="3"/>
      <c r="H63" s="3"/>
    </row>
    <row r="64" spans="1:9" hidden="1">
      <c r="A64" s="1"/>
      <c r="B64" s="104"/>
      <c r="D64" s="105"/>
      <c r="E64" s="3"/>
      <c r="F64" s="3"/>
      <c r="G64" s="3"/>
      <c r="H64" s="3"/>
    </row>
    <row r="65" spans="1:8" hidden="1">
      <c r="A65" s="1"/>
      <c r="B65" s="104"/>
      <c r="D65" s="105"/>
      <c r="E65" s="3"/>
      <c r="F65" s="3"/>
      <c r="G65" s="3"/>
      <c r="H65" s="3"/>
    </row>
    <row r="66" spans="1:8" hidden="1">
      <c r="A66" s="1"/>
      <c r="B66" s="104"/>
      <c r="D66" s="105"/>
      <c r="E66" s="3"/>
      <c r="F66" s="3"/>
      <c r="G66" s="3"/>
      <c r="H66" s="3"/>
    </row>
    <row r="67" spans="1:8" hidden="1">
      <c r="A67" s="1"/>
      <c r="B67" s="104"/>
      <c r="D67" s="105"/>
      <c r="E67" s="3"/>
      <c r="F67" s="3"/>
      <c r="G67" s="3"/>
      <c r="H67" s="3"/>
    </row>
    <row r="68" spans="1:8" hidden="1">
      <c r="A68" s="1"/>
      <c r="B68" s="104"/>
      <c r="D68" s="105"/>
      <c r="E68" s="3"/>
      <c r="F68" s="3"/>
      <c r="G68" s="3"/>
      <c r="H68" s="3"/>
    </row>
    <row r="69" spans="1:8" hidden="1">
      <c r="A69" s="1"/>
      <c r="B69" s="104"/>
      <c r="D69" s="105"/>
      <c r="E69" s="3"/>
      <c r="F69" s="3"/>
      <c r="G69" s="3"/>
      <c r="H69" s="3"/>
    </row>
    <row r="70" spans="1:8" hidden="1">
      <c r="A70" s="1"/>
      <c r="B70" s="104"/>
      <c r="D70" s="105"/>
      <c r="E70" s="3"/>
      <c r="F70" s="3"/>
      <c r="G70" s="3"/>
      <c r="H70" s="3"/>
    </row>
    <row r="71" spans="1:8" hidden="1">
      <c r="A71" s="1"/>
      <c r="B71" s="104"/>
      <c r="D71" s="105"/>
      <c r="E71" s="3"/>
      <c r="F71" s="3"/>
      <c r="G71" s="3"/>
      <c r="H71" s="3"/>
    </row>
    <row r="72" spans="1:8" hidden="1">
      <c r="A72" s="1"/>
      <c r="B72" s="104"/>
      <c r="D72" s="105"/>
      <c r="E72" s="3"/>
      <c r="F72" s="3"/>
      <c r="G72" s="3"/>
      <c r="H72" s="3"/>
    </row>
    <row r="73" spans="1:8" hidden="1">
      <c r="A73" s="1"/>
      <c r="B73" s="104"/>
      <c r="D73" s="105"/>
      <c r="E73" s="3"/>
      <c r="F73" s="3"/>
      <c r="G73" s="3"/>
      <c r="H73" s="3"/>
    </row>
    <row r="74" spans="1:8" hidden="1">
      <c r="A74" s="1"/>
      <c r="B74" s="104"/>
      <c r="D74" s="105"/>
      <c r="E74" s="3"/>
      <c r="F74" s="3"/>
      <c r="G74" s="3"/>
      <c r="H74" s="3"/>
    </row>
    <row r="75" spans="1:8" hidden="1">
      <c r="A75" s="1"/>
      <c r="B75" s="104"/>
      <c r="D75" s="105"/>
      <c r="E75" s="3"/>
      <c r="F75" s="3"/>
      <c r="G75" s="3"/>
      <c r="H75" s="3"/>
    </row>
    <row r="76" spans="1:8" hidden="1">
      <c r="A76" s="1"/>
      <c r="B76" s="104"/>
      <c r="D76" s="105"/>
      <c r="E76" s="3"/>
      <c r="F76" s="3"/>
      <c r="G76" s="3"/>
      <c r="H76" s="3"/>
    </row>
    <row r="77" spans="1:8" hidden="1">
      <c r="A77" s="1"/>
      <c r="B77" s="104"/>
      <c r="D77" s="105"/>
      <c r="E77" s="3"/>
      <c r="F77" s="3"/>
      <c r="G77" s="3"/>
      <c r="H77" s="3"/>
    </row>
    <row r="78" spans="1:8" hidden="1">
      <c r="A78" s="1"/>
      <c r="B78" s="104"/>
      <c r="D78" s="105"/>
      <c r="E78" s="3"/>
      <c r="F78" s="3"/>
      <c r="G78" s="3"/>
      <c r="H78" s="3"/>
    </row>
    <row r="79" spans="1:8" hidden="1">
      <c r="A79" s="1"/>
      <c r="B79" s="104"/>
      <c r="D79" s="105"/>
      <c r="E79" s="3"/>
      <c r="F79" s="3"/>
      <c r="G79" s="3"/>
      <c r="H79" s="3"/>
    </row>
    <row r="80" spans="1:8" hidden="1">
      <c r="A80" s="1"/>
      <c r="B80" s="104"/>
      <c r="D80" s="105"/>
      <c r="E80" s="3"/>
      <c r="F80" s="3"/>
      <c r="G80" s="3"/>
      <c r="H80" s="3"/>
    </row>
    <row r="81" spans="1:8" hidden="1">
      <c r="A81" s="1"/>
      <c r="B81" s="104"/>
      <c r="D81" s="105"/>
      <c r="E81" s="3"/>
      <c r="F81" s="3"/>
      <c r="G81" s="3"/>
      <c r="H81" s="3"/>
    </row>
    <row r="82" spans="1:8" hidden="1">
      <c r="A82" s="1"/>
      <c r="B82" s="104"/>
      <c r="D82" s="105"/>
      <c r="E82" s="3"/>
      <c r="F82" s="3"/>
      <c r="G82" s="3"/>
      <c r="H82" s="3"/>
    </row>
    <row r="83" spans="1:8" hidden="1">
      <c r="A83" s="1"/>
      <c r="B83" s="104"/>
      <c r="D83" s="105"/>
      <c r="E83" s="3"/>
      <c r="F83" s="3"/>
      <c r="G83" s="3"/>
      <c r="H83" s="3"/>
    </row>
    <row r="84" spans="1:8" hidden="1">
      <c r="A84" s="1"/>
      <c r="B84" s="104"/>
      <c r="D84" s="105"/>
      <c r="E84" s="3"/>
      <c r="F84" s="3"/>
      <c r="G84" s="3"/>
      <c r="H84" s="3"/>
    </row>
    <row r="85" spans="1:8" hidden="1">
      <c r="A85" s="1"/>
      <c r="B85" s="104"/>
      <c r="D85" s="105"/>
      <c r="E85" s="3"/>
      <c r="F85" s="3"/>
      <c r="G85" s="3"/>
      <c r="H85" s="3"/>
    </row>
    <row r="86" spans="1:8" hidden="1">
      <c r="A86" s="1"/>
      <c r="B86" s="104"/>
      <c r="D86" s="105"/>
      <c r="E86" s="3"/>
      <c r="F86" s="3"/>
      <c r="G86" s="3"/>
      <c r="H86" s="3"/>
    </row>
    <row r="87" spans="1:8" hidden="1">
      <c r="A87" s="1"/>
      <c r="B87" s="104"/>
      <c r="D87" s="105"/>
      <c r="E87" s="3"/>
      <c r="F87" s="3"/>
      <c r="G87" s="3"/>
      <c r="H87" s="3"/>
    </row>
    <row r="88" spans="1:8" hidden="1">
      <c r="A88" s="1"/>
      <c r="B88" s="104"/>
      <c r="D88" s="105"/>
      <c r="E88" s="3"/>
      <c r="F88" s="3"/>
      <c r="G88" s="3"/>
      <c r="H88" s="3"/>
    </row>
    <row r="89" spans="1:8" hidden="1">
      <c r="A89" s="1"/>
      <c r="B89" s="104"/>
      <c r="D89" s="105"/>
      <c r="E89" s="3"/>
      <c r="F89" s="3"/>
      <c r="G89" s="3"/>
      <c r="H89" s="3"/>
    </row>
    <row r="90" spans="1:8" hidden="1">
      <c r="A90" s="1"/>
      <c r="B90" s="104"/>
      <c r="D90" s="105"/>
      <c r="E90" s="3"/>
      <c r="F90" s="3"/>
      <c r="G90" s="3"/>
      <c r="H90" s="3"/>
    </row>
    <row r="91" spans="1:8" hidden="1">
      <c r="A91" s="1"/>
      <c r="B91" s="104"/>
      <c r="D91" s="105"/>
      <c r="E91" s="3"/>
      <c r="F91" s="3"/>
      <c r="G91" s="3"/>
      <c r="H91" s="3"/>
    </row>
    <row r="92" spans="1:8" hidden="1">
      <c r="A92" s="1"/>
      <c r="B92" s="104"/>
      <c r="D92" s="105"/>
      <c r="E92" s="3"/>
      <c r="F92" s="3"/>
      <c r="G92" s="3"/>
      <c r="H92" s="3"/>
    </row>
    <row r="93" spans="1:8" hidden="1">
      <c r="A93" s="1"/>
      <c r="B93" s="104"/>
      <c r="D93" s="105"/>
      <c r="E93" s="3"/>
      <c r="F93" s="3"/>
      <c r="G93" s="3"/>
      <c r="H93" s="3"/>
    </row>
    <row r="94" spans="1:8" hidden="1">
      <c r="A94" s="1"/>
      <c r="B94" s="104"/>
      <c r="D94" s="105"/>
      <c r="E94" s="3"/>
      <c r="F94" s="3"/>
      <c r="G94" s="3"/>
      <c r="H94" s="3"/>
    </row>
    <row r="95" spans="1:8" hidden="1">
      <c r="A95" s="1"/>
      <c r="B95" s="104"/>
      <c r="D95" s="105"/>
      <c r="E95" s="3"/>
      <c r="F95" s="3"/>
      <c r="G95" s="3"/>
      <c r="H95" s="3"/>
    </row>
    <row r="96" spans="1:8" hidden="1">
      <c r="A96" s="1"/>
      <c r="B96" s="104"/>
      <c r="D96" s="105"/>
      <c r="E96" s="3"/>
      <c r="F96" s="3"/>
      <c r="G96" s="3"/>
      <c r="H96" s="3"/>
    </row>
    <row r="97" spans="1:8" hidden="1">
      <c r="A97" s="1"/>
      <c r="B97" s="104"/>
      <c r="D97" s="105"/>
      <c r="E97" s="3"/>
      <c r="F97" s="3"/>
      <c r="G97" s="3"/>
      <c r="H97" s="3"/>
    </row>
    <row r="98" spans="1:8" hidden="1">
      <c r="A98" s="1"/>
      <c r="B98" s="104"/>
      <c r="D98" s="105"/>
      <c r="E98" s="3"/>
      <c r="F98" s="3"/>
      <c r="G98" s="3"/>
      <c r="H98" s="3"/>
    </row>
    <row r="99" spans="1:8" hidden="1">
      <c r="A99" s="1"/>
      <c r="E99" s="3"/>
      <c r="F99" s="3"/>
      <c r="G99" s="3"/>
      <c r="H99" s="3"/>
    </row>
    <row r="100" spans="1:8" hidden="1">
      <c r="A100" s="1"/>
      <c r="E100" s="3"/>
      <c r="F100" s="3"/>
      <c r="G100" s="3"/>
      <c r="H100" s="3"/>
    </row>
    <row r="101" spans="1:8" hidden="1">
      <c r="A101" s="1"/>
      <c r="E101" s="3"/>
      <c r="F101" s="3"/>
      <c r="G101" s="3"/>
      <c r="H101" s="3"/>
    </row>
    <row r="102" spans="1:8" hidden="1">
      <c r="A102" s="1"/>
      <c r="E102" s="3"/>
      <c r="F102" s="3"/>
      <c r="G102" s="3"/>
      <c r="H102" s="3"/>
    </row>
    <row r="103" spans="1:8" hidden="1">
      <c r="A103" s="1"/>
      <c r="E103" s="3"/>
      <c r="F103" s="3"/>
      <c r="G103" s="3"/>
      <c r="H103" s="3"/>
    </row>
    <row r="104" spans="1:8" hidden="1">
      <c r="A104" s="1"/>
      <c r="E104" s="3"/>
      <c r="F104" s="3"/>
      <c r="G104" s="3"/>
      <c r="H104" s="3"/>
    </row>
    <row r="105" spans="1:8" hidden="1">
      <c r="A105" s="1"/>
      <c r="E105" s="3"/>
      <c r="F105" s="3"/>
      <c r="G105" s="3"/>
      <c r="H105" s="3"/>
    </row>
    <row r="106" spans="1:8" hidden="1">
      <c r="A106" s="1"/>
      <c r="E106" s="3"/>
      <c r="F106" s="3"/>
      <c r="G106" s="3"/>
      <c r="H106" s="3"/>
    </row>
    <row r="107" spans="1:8" hidden="1">
      <c r="A107" s="1"/>
      <c r="E107" s="3"/>
      <c r="F107" s="3"/>
      <c r="G107" s="3"/>
      <c r="H107" s="3"/>
    </row>
    <row r="108" spans="1:8" hidden="1">
      <c r="A108" s="1"/>
      <c r="E108" s="3"/>
      <c r="F108" s="3"/>
      <c r="G108" s="3"/>
      <c r="H108" s="3"/>
    </row>
    <row r="109" spans="1:8" hidden="1">
      <c r="A109" s="1"/>
      <c r="E109" s="3"/>
      <c r="F109" s="3"/>
      <c r="G109" s="3"/>
      <c r="H109" s="3"/>
    </row>
    <row r="110" spans="1:8" hidden="1">
      <c r="A110" s="1"/>
      <c r="E110" s="3"/>
      <c r="F110" s="3"/>
      <c r="G110" s="3"/>
      <c r="H110" s="3"/>
    </row>
    <row r="111" spans="1:8" hidden="1">
      <c r="A111" s="1"/>
      <c r="B111" s="1"/>
      <c r="E111" s="3"/>
      <c r="F111" s="3"/>
      <c r="G111" s="3"/>
      <c r="H111" s="3"/>
    </row>
    <row r="112" spans="1:8" hidden="1">
      <c r="A112" s="1"/>
      <c r="B112" s="1"/>
      <c r="E112" s="3"/>
      <c r="F112" s="3"/>
      <c r="G112" s="3"/>
      <c r="H112" s="3"/>
    </row>
    <row r="113" spans="1:8" hidden="1">
      <c r="A113" s="1"/>
      <c r="B113" s="1"/>
      <c r="E113" s="3"/>
      <c r="F113" s="3"/>
      <c r="G113" s="3"/>
      <c r="H113" s="3"/>
    </row>
    <row r="114" spans="1:8" hidden="1">
      <c r="A114" s="1"/>
      <c r="B114" s="1"/>
      <c r="E114" s="3"/>
      <c r="F114" s="3"/>
      <c r="G114" s="3"/>
      <c r="H114" s="3"/>
    </row>
    <row r="115" spans="1:8" hidden="1">
      <c r="A115" s="1"/>
      <c r="B115" s="1"/>
      <c r="E115" s="3"/>
      <c r="F115" s="3"/>
      <c r="G115" s="3"/>
      <c r="H115" s="3"/>
    </row>
    <row r="116" spans="1:8" hidden="1">
      <c r="A116" s="1"/>
      <c r="B116" s="1"/>
      <c r="E116" s="3"/>
      <c r="F116" s="3"/>
      <c r="G116" s="3"/>
      <c r="H116" s="3"/>
    </row>
    <row r="117" spans="1:8" hidden="1">
      <c r="A117" s="1"/>
      <c r="B117" s="1"/>
      <c r="E117" s="3"/>
      <c r="F117" s="3"/>
      <c r="G117" s="3"/>
      <c r="H117" s="3"/>
    </row>
    <row r="118" spans="1:8" hidden="1">
      <c r="A118" s="1"/>
      <c r="B118" s="1"/>
      <c r="E118" s="3"/>
      <c r="F118" s="3"/>
      <c r="G118" s="3"/>
      <c r="H118" s="3"/>
    </row>
    <row r="119" spans="1:8" hidden="1">
      <c r="A119" s="1"/>
      <c r="B119" s="1"/>
      <c r="E119" s="3"/>
      <c r="F119" s="3"/>
      <c r="G119" s="3"/>
      <c r="H119" s="3"/>
    </row>
    <row r="120" spans="1:8" hidden="1">
      <c r="A120" s="1"/>
      <c r="B120" s="1"/>
      <c r="E120" s="3"/>
      <c r="F120" s="3"/>
      <c r="G120" s="3"/>
      <c r="H120" s="3"/>
    </row>
    <row r="121" spans="1:8" hidden="1">
      <c r="A121" s="1"/>
      <c r="B121" s="1"/>
      <c r="E121" s="3"/>
      <c r="F121" s="3"/>
      <c r="G121" s="3"/>
      <c r="H121" s="3"/>
    </row>
    <row r="122" spans="1:8" hidden="1">
      <c r="A122" s="1"/>
      <c r="B122" s="1"/>
      <c r="E122" s="3"/>
      <c r="F122" s="3"/>
      <c r="G122" s="3"/>
      <c r="H122" s="3"/>
    </row>
    <row r="123" spans="1:8" hidden="1">
      <c r="A123" s="1"/>
      <c r="B123" s="1"/>
      <c r="E123" s="3"/>
      <c r="F123" s="3"/>
      <c r="G123" s="3"/>
      <c r="H123" s="3"/>
    </row>
    <row r="124" spans="1:8" hidden="1">
      <c r="A124" s="1"/>
      <c r="B124" s="1"/>
      <c r="E124" s="3"/>
      <c r="F124" s="3"/>
      <c r="G124" s="3"/>
      <c r="H124" s="3"/>
    </row>
    <row r="125" spans="1:8" hidden="1">
      <c r="A125" s="1"/>
      <c r="B125" s="1"/>
      <c r="E125" s="3"/>
      <c r="F125" s="3"/>
      <c r="G125" s="3"/>
      <c r="H125" s="3"/>
    </row>
    <row r="126" spans="1:8" hidden="1">
      <c r="A126" s="1"/>
      <c r="B126" s="1"/>
      <c r="E126" s="3"/>
      <c r="F126" s="3"/>
      <c r="G126" s="3"/>
      <c r="H126" s="3"/>
    </row>
    <row r="127" spans="1:8" hidden="1">
      <c r="A127" s="1"/>
      <c r="B127" s="1"/>
      <c r="E127" s="3"/>
      <c r="F127" s="3"/>
      <c r="G127" s="3"/>
      <c r="H127" s="3"/>
    </row>
    <row r="128" spans="1:8" hidden="1">
      <c r="A128" s="1"/>
      <c r="B128" s="1"/>
      <c r="E128" s="3"/>
      <c r="F128" s="3"/>
      <c r="G128" s="3"/>
      <c r="H128" s="3"/>
    </row>
    <row r="129" spans="1:8" hidden="1">
      <c r="A129" s="1"/>
      <c r="B129" s="1"/>
      <c r="E129" s="3"/>
      <c r="F129" s="3"/>
      <c r="G129" s="3"/>
      <c r="H129" s="3"/>
    </row>
    <row r="130" spans="1:8" hidden="1">
      <c r="A130" s="1"/>
      <c r="B130" s="1"/>
      <c r="E130" s="3"/>
      <c r="F130" s="3"/>
      <c r="G130" s="3"/>
      <c r="H130" s="3"/>
    </row>
    <row r="131" spans="1:8" hidden="1">
      <c r="A131" s="1"/>
      <c r="B131" s="1"/>
      <c r="E131" s="3"/>
      <c r="F131" s="3"/>
      <c r="G131" s="3"/>
      <c r="H131" s="3"/>
    </row>
    <row r="132" spans="1:8" hidden="1">
      <c r="A132" s="1"/>
      <c r="B132" s="1"/>
      <c r="E132" s="3"/>
      <c r="F132" s="3"/>
      <c r="G132" s="3"/>
      <c r="H132" s="3"/>
    </row>
    <row r="133" spans="1:8" hidden="1">
      <c r="A133" s="1"/>
      <c r="B133" s="1"/>
      <c r="E133" s="3"/>
      <c r="F133" s="3"/>
      <c r="G133" s="3"/>
      <c r="H133" s="3"/>
    </row>
    <row r="134" spans="1:8" hidden="1">
      <c r="A134" s="1"/>
      <c r="B134" s="1"/>
      <c r="E134" s="3"/>
      <c r="F134" s="3"/>
      <c r="G134" s="3"/>
      <c r="H134" s="3"/>
    </row>
    <row r="135" spans="1:8" hidden="1">
      <c r="A135" s="1"/>
      <c r="B135" s="1"/>
      <c r="E135" s="3"/>
      <c r="F135" s="3"/>
      <c r="G135" s="3"/>
      <c r="H135" s="3"/>
    </row>
    <row r="136" spans="1:8" hidden="1">
      <c r="A136" s="1"/>
      <c r="B136" s="1"/>
      <c r="E136" s="3"/>
      <c r="F136" s="3"/>
      <c r="G136" s="3"/>
      <c r="H136" s="3"/>
    </row>
    <row r="137" spans="1:8" hidden="1">
      <c r="A137" s="1"/>
      <c r="B137" s="1"/>
      <c r="E137" s="3"/>
      <c r="F137" s="3"/>
      <c r="G137" s="3"/>
      <c r="H137" s="3"/>
    </row>
    <row r="138" spans="1:8" hidden="1">
      <c r="A138" s="1"/>
      <c r="B138" s="1"/>
      <c r="E138" s="3"/>
      <c r="F138" s="3"/>
      <c r="G138" s="3"/>
      <c r="H138" s="3"/>
    </row>
    <row r="139" spans="1:8" hidden="1">
      <c r="A139" s="1"/>
      <c r="B139" s="1"/>
      <c r="E139" s="3"/>
      <c r="F139" s="3"/>
      <c r="G139" s="3"/>
      <c r="H139" s="3"/>
    </row>
    <row r="140" spans="1:8" hidden="1">
      <c r="A140" s="1"/>
      <c r="B140" s="1"/>
      <c r="E140" s="3"/>
      <c r="F140" s="3"/>
      <c r="G140" s="3"/>
      <c r="H140" s="3"/>
    </row>
    <row r="141" spans="1:8" hidden="1">
      <c r="A141" s="1"/>
      <c r="B141" s="1"/>
      <c r="E141" s="3"/>
      <c r="F141" s="3"/>
      <c r="G141" s="3"/>
      <c r="H141" s="3"/>
    </row>
    <row r="142" spans="1:8" hidden="1">
      <c r="A142" s="1"/>
      <c r="B142" s="1"/>
      <c r="E142" s="3"/>
      <c r="F142" s="3"/>
      <c r="G142" s="3"/>
      <c r="H142" s="3"/>
    </row>
    <row r="143" spans="1:8" hidden="1">
      <c r="A143" s="1"/>
      <c r="B143" s="1"/>
      <c r="E143" s="3"/>
      <c r="F143" s="3"/>
      <c r="G143" s="3"/>
      <c r="H143" s="3"/>
    </row>
    <row r="144" spans="1:8" hidden="1">
      <c r="A144" s="1"/>
      <c r="B144" s="1"/>
      <c r="E144" s="3"/>
      <c r="F144" s="3"/>
      <c r="G144" s="3"/>
      <c r="H144" s="3"/>
    </row>
    <row r="145" spans="1:8" hidden="1">
      <c r="A145" s="1"/>
      <c r="B145" s="1"/>
      <c r="E145" s="3"/>
      <c r="F145" s="3"/>
      <c r="G145" s="3"/>
      <c r="H145" s="3"/>
    </row>
    <row r="146" spans="1:8" hidden="1">
      <c r="A146" s="1"/>
      <c r="B146" s="1"/>
      <c r="E146" s="3"/>
      <c r="F146" s="3"/>
      <c r="G146" s="3"/>
      <c r="H146" s="3"/>
    </row>
    <row r="147" spans="1:8" hidden="1">
      <c r="A147" s="1"/>
      <c r="B147" s="1"/>
      <c r="E147" s="3"/>
      <c r="F147" s="3"/>
      <c r="G147" s="3"/>
      <c r="H147" s="3"/>
    </row>
    <row r="148" spans="1:8" hidden="1">
      <c r="A148" s="1"/>
      <c r="B148" s="1"/>
      <c r="E148" s="3"/>
      <c r="F148" s="3"/>
      <c r="G148" s="3"/>
      <c r="H148" s="3"/>
    </row>
    <row r="149" spans="1:8" hidden="1">
      <c r="A149" s="1"/>
      <c r="B149" s="1"/>
      <c r="E149" s="3"/>
      <c r="F149" s="3"/>
      <c r="G149" s="3"/>
      <c r="H149" s="3"/>
    </row>
    <row r="150" spans="1:8" hidden="1">
      <c r="A150" s="1"/>
      <c r="B150" s="1"/>
      <c r="E150" s="3"/>
      <c r="F150" s="3"/>
      <c r="G150" s="3"/>
      <c r="H150" s="3"/>
    </row>
    <row r="151" spans="1:8" hidden="1">
      <c r="A151" s="1"/>
      <c r="B151" s="1"/>
      <c r="E151" s="3"/>
      <c r="F151" s="3"/>
      <c r="G151" s="3"/>
      <c r="H151" s="3"/>
    </row>
    <row r="152" spans="1:8" hidden="1">
      <c r="A152" s="1"/>
      <c r="B152" s="1"/>
      <c r="E152" s="3"/>
      <c r="F152" s="3"/>
      <c r="G152" s="3"/>
      <c r="H152" s="3"/>
    </row>
    <row r="153" spans="1:8" hidden="1">
      <c r="A153" s="1"/>
      <c r="B153" s="1"/>
      <c r="E153" s="3"/>
      <c r="F153" s="3"/>
      <c r="G153" s="3"/>
      <c r="H153" s="3"/>
    </row>
    <row r="154" spans="1:8" hidden="1">
      <c r="A154" s="1"/>
      <c r="B154" s="1"/>
      <c r="E154" s="3"/>
      <c r="F154" s="3"/>
      <c r="G154" s="3"/>
      <c r="H154" s="3"/>
    </row>
    <row r="155" spans="1:8" hidden="1">
      <c r="A155" s="1"/>
      <c r="B155" s="1"/>
      <c r="E155" s="3"/>
      <c r="F155" s="3"/>
      <c r="G155" s="3"/>
      <c r="H155" s="3"/>
    </row>
    <row r="156" spans="1:8" hidden="1">
      <c r="A156" s="1"/>
      <c r="B156" s="1"/>
      <c r="E156" s="3"/>
      <c r="F156" s="3"/>
      <c r="G156" s="3"/>
      <c r="H156" s="3"/>
    </row>
    <row r="157" spans="1:8" hidden="1">
      <c r="A157" s="1"/>
      <c r="B157" s="1"/>
      <c r="E157" s="3"/>
      <c r="F157" s="3"/>
      <c r="G157" s="3"/>
      <c r="H157" s="3"/>
    </row>
    <row r="158" spans="1:8" hidden="1">
      <c r="A158" s="1"/>
      <c r="B158" s="1"/>
      <c r="E158" s="3"/>
      <c r="F158" s="3"/>
      <c r="G158" s="3"/>
      <c r="H158" s="3"/>
    </row>
    <row r="159" spans="1:8" hidden="1">
      <c r="A159" s="1"/>
      <c r="B159" s="1"/>
      <c r="E159" s="3"/>
      <c r="F159" s="3"/>
      <c r="G159" s="3"/>
      <c r="H159" s="3"/>
    </row>
    <row r="160" spans="1:8" hidden="1">
      <c r="A160" s="1"/>
      <c r="B160" s="1"/>
      <c r="E160" s="3"/>
      <c r="F160" s="3"/>
      <c r="G160" s="3"/>
      <c r="H160" s="3"/>
    </row>
    <row r="161" spans="1:8" hidden="1">
      <c r="A161" s="1"/>
      <c r="B161" s="1"/>
      <c r="E161" s="3"/>
      <c r="F161" s="3"/>
      <c r="G161" s="3"/>
      <c r="H161" s="3"/>
    </row>
    <row r="162" spans="1:8" hidden="1">
      <c r="A162" s="1"/>
      <c r="B162" s="1"/>
      <c r="E162" s="3"/>
      <c r="F162" s="3"/>
      <c r="G162" s="3"/>
      <c r="H162" s="3"/>
    </row>
    <row r="163" spans="1:8" hidden="1">
      <c r="A163" s="1"/>
      <c r="B163" s="1"/>
      <c r="E163" s="3"/>
      <c r="F163" s="3"/>
      <c r="G163" s="3"/>
      <c r="H163" s="3"/>
    </row>
    <row r="164" spans="1:8" hidden="1">
      <c r="A164" s="1"/>
      <c r="B164" s="1"/>
      <c r="E164" s="3"/>
      <c r="F164" s="3"/>
      <c r="G164" s="3"/>
      <c r="H164" s="3"/>
    </row>
    <row r="165" spans="1:8" hidden="1">
      <c r="A165" s="1"/>
      <c r="B165" s="1"/>
      <c r="E165" s="3"/>
      <c r="F165" s="3"/>
      <c r="G165" s="3"/>
      <c r="H165" s="3"/>
    </row>
    <row r="166" spans="1:8" hidden="1">
      <c r="A166" s="1"/>
      <c r="B166" s="1"/>
      <c r="E166" s="3"/>
      <c r="F166" s="3"/>
      <c r="G166" s="3"/>
      <c r="H166" s="3"/>
    </row>
    <row r="167" spans="1:8" hidden="1">
      <c r="A167" s="1"/>
      <c r="B167" s="1"/>
      <c r="E167" s="3"/>
      <c r="F167" s="3"/>
      <c r="G167" s="3"/>
      <c r="H167" s="3"/>
    </row>
    <row r="168" spans="1:8" hidden="1">
      <c r="A168" s="1"/>
      <c r="B168" s="1"/>
      <c r="E168" s="3"/>
      <c r="F168" s="3"/>
      <c r="G168" s="3"/>
      <c r="H168" s="3"/>
    </row>
    <row r="169" spans="1:8" hidden="1">
      <c r="A169" s="1"/>
      <c r="B169" s="1"/>
      <c r="E169" s="3"/>
      <c r="F169" s="3"/>
      <c r="G169" s="3"/>
      <c r="H169" s="3"/>
    </row>
    <row r="170" spans="1:8" hidden="1">
      <c r="A170" s="1"/>
      <c r="B170" s="1"/>
      <c r="E170" s="3"/>
      <c r="F170" s="3"/>
      <c r="G170" s="3"/>
      <c r="H170" s="3"/>
    </row>
    <row r="171" spans="1:8" hidden="1">
      <c r="A171" s="1"/>
      <c r="B171" s="1"/>
      <c r="E171" s="3"/>
      <c r="F171" s="3"/>
      <c r="G171" s="3"/>
      <c r="H171" s="3"/>
    </row>
    <row r="172" spans="1:8" hidden="1">
      <c r="A172" s="1"/>
      <c r="B172" s="1"/>
      <c r="E172" s="3"/>
      <c r="F172" s="3"/>
      <c r="G172" s="3"/>
      <c r="H172" s="3"/>
    </row>
    <row r="173" spans="1:8" hidden="1">
      <c r="A173" s="1"/>
      <c r="B173" s="1"/>
      <c r="E173" s="3"/>
      <c r="F173" s="3"/>
      <c r="G173" s="3"/>
      <c r="H173" s="3"/>
    </row>
    <row r="174" spans="1:8" hidden="1">
      <c r="A174" s="1"/>
      <c r="B174" s="1"/>
      <c r="E174" s="3"/>
      <c r="F174" s="3"/>
      <c r="G174" s="3"/>
      <c r="H174" s="3"/>
    </row>
    <row r="175" spans="1:8" hidden="1">
      <c r="A175" s="1"/>
      <c r="B175" s="1"/>
      <c r="E175" s="3"/>
      <c r="F175" s="3"/>
      <c r="G175" s="3"/>
      <c r="H175" s="3"/>
    </row>
    <row r="176" spans="1:8" hidden="1">
      <c r="A176" s="1"/>
      <c r="B176" s="1"/>
      <c r="E176" s="3"/>
      <c r="F176" s="3"/>
      <c r="G176" s="3"/>
      <c r="H176" s="3"/>
    </row>
    <row r="177" spans="1:8" hidden="1">
      <c r="A177" s="1"/>
      <c r="B177" s="1"/>
      <c r="E177" s="3"/>
      <c r="F177" s="3"/>
      <c r="G177" s="3"/>
      <c r="H177" s="3"/>
    </row>
    <row r="178" spans="1:8" hidden="1">
      <c r="A178" s="1"/>
      <c r="B178" s="1"/>
      <c r="E178" s="3"/>
      <c r="F178" s="3"/>
      <c r="G178" s="3"/>
      <c r="H178" s="3"/>
    </row>
    <row r="179" spans="1:8" hidden="1">
      <c r="A179" s="1"/>
      <c r="B179" s="1"/>
      <c r="E179" s="3"/>
      <c r="F179" s="3"/>
      <c r="G179" s="3"/>
      <c r="H179" s="3"/>
    </row>
    <row r="180" spans="1:8" hidden="1">
      <c r="A180" s="1"/>
      <c r="B180" s="1"/>
      <c r="E180" s="3"/>
      <c r="F180" s="3"/>
      <c r="G180" s="3"/>
      <c r="H180" s="3"/>
    </row>
    <row r="181" spans="1:8" hidden="1">
      <c r="A181" s="1"/>
      <c r="B181" s="1"/>
      <c r="E181" s="3"/>
      <c r="F181" s="3"/>
      <c r="G181" s="3"/>
      <c r="H181" s="3"/>
    </row>
    <row r="182" spans="1:8" hidden="1">
      <c r="A182" s="1"/>
      <c r="B182" s="1"/>
      <c r="E182" s="3"/>
      <c r="F182" s="3"/>
      <c r="G182" s="3"/>
      <c r="H182" s="3"/>
    </row>
    <row r="183" spans="1:8" hidden="1">
      <c r="A183" s="1"/>
      <c r="B183" s="1"/>
      <c r="E183" s="3"/>
      <c r="F183" s="3"/>
      <c r="G183" s="3"/>
      <c r="H183" s="3"/>
    </row>
    <row r="184" spans="1:8" hidden="1">
      <c r="A184" s="1"/>
      <c r="B184" s="1"/>
      <c r="E184" s="3"/>
      <c r="F184" s="3"/>
      <c r="G184" s="3"/>
      <c r="H184" s="3"/>
    </row>
    <row r="185" spans="1:8" hidden="1">
      <c r="A185" s="1"/>
      <c r="B185" s="1"/>
      <c r="E185" s="3"/>
      <c r="F185" s="3"/>
      <c r="G185" s="3"/>
      <c r="H185" s="3"/>
    </row>
    <row r="186" spans="1:8" hidden="1">
      <c r="A186" s="1"/>
      <c r="B186" s="1"/>
      <c r="E186" s="3"/>
      <c r="F186" s="3"/>
      <c r="G186" s="3"/>
      <c r="H186" s="3"/>
    </row>
    <row r="187" spans="1:8" hidden="1">
      <c r="A187" s="1"/>
      <c r="B187" s="1"/>
      <c r="E187" s="3"/>
      <c r="F187" s="3"/>
      <c r="G187" s="3"/>
      <c r="H187" s="3"/>
    </row>
    <row r="188" spans="1:8" hidden="1">
      <c r="A188" s="1"/>
      <c r="B188" s="1"/>
      <c r="E188" s="3"/>
      <c r="F188" s="3"/>
      <c r="G188" s="3"/>
      <c r="H188" s="3"/>
    </row>
    <row r="189" spans="1:8" hidden="1">
      <c r="A189" s="1"/>
      <c r="B189" s="1"/>
      <c r="E189" s="3"/>
      <c r="F189" s="3"/>
      <c r="G189" s="3"/>
      <c r="H189" s="3"/>
    </row>
    <row r="190" spans="1:8" hidden="1">
      <c r="A190" s="1"/>
      <c r="B190" s="1"/>
      <c r="E190" s="3"/>
      <c r="F190" s="3"/>
      <c r="G190" s="3"/>
      <c r="H190" s="3"/>
    </row>
    <row r="191" spans="1:8" hidden="1">
      <c r="A191" s="1"/>
      <c r="B191" s="1"/>
      <c r="E191" s="3"/>
      <c r="F191" s="3"/>
      <c r="G191" s="3"/>
      <c r="H191" s="3"/>
    </row>
    <row r="192" spans="1:8" hidden="1">
      <c r="A192" s="1"/>
      <c r="B192" s="1"/>
      <c r="E192" s="3"/>
      <c r="F192" s="3"/>
      <c r="G192" s="3"/>
      <c r="H192" s="3"/>
    </row>
    <row r="193" spans="1:8" hidden="1">
      <c r="A193" s="1"/>
      <c r="B193" s="1"/>
      <c r="E193" s="3"/>
      <c r="F193" s="3"/>
      <c r="G193" s="3"/>
      <c r="H193" s="3"/>
    </row>
    <row r="194" spans="1:8" hidden="1">
      <c r="A194" s="1"/>
      <c r="B194" s="1"/>
      <c r="E194" s="3"/>
      <c r="F194" s="3"/>
      <c r="G194" s="3"/>
      <c r="H194" s="3"/>
    </row>
    <row r="195" spans="1:8" hidden="1">
      <c r="A195" s="1"/>
      <c r="B195" s="1"/>
      <c r="E195" s="3"/>
      <c r="F195" s="3"/>
      <c r="G195" s="3"/>
      <c r="H195" s="3"/>
    </row>
    <row r="196" spans="1:8" hidden="1">
      <c r="A196" s="1"/>
      <c r="B196" s="1"/>
      <c r="E196" s="3"/>
      <c r="F196" s="3"/>
      <c r="G196" s="3"/>
      <c r="H196" s="3"/>
    </row>
    <row r="197" spans="1:8" hidden="1">
      <c r="A197" s="1"/>
      <c r="B197" s="1"/>
      <c r="E197" s="3"/>
      <c r="F197" s="3"/>
      <c r="G197" s="3"/>
      <c r="H197" s="3"/>
    </row>
    <row r="198" spans="1:8" hidden="1">
      <c r="A198" s="1"/>
      <c r="B198" s="1"/>
      <c r="E198" s="3"/>
      <c r="F198" s="3"/>
      <c r="G198" s="3"/>
      <c r="H198" s="3"/>
    </row>
    <row r="199" spans="1:8" hidden="1">
      <c r="A199" s="1"/>
      <c r="B199" s="1"/>
      <c r="E199" s="3"/>
      <c r="F199" s="3"/>
      <c r="G199" s="3"/>
      <c r="H199" s="3"/>
    </row>
    <row r="200" spans="1:8" hidden="1">
      <c r="A200" s="1"/>
      <c r="B200" s="1"/>
      <c r="E200" s="3"/>
      <c r="F200" s="3"/>
      <c r="G200" s="3"/>
      <c r="H200" s="3"/>
    </row>
    <row r="201" spans="1:8" hidden="1">
      <c r="A201" s="1"/>
      <c r="B201" s="1"/>
      <c r="E201" s="3"/>
      <c r="F201" s="3"/>
      <c r="G201" s="3"/>
      <c r="H201" s="3"/>
    </row>
    <row r="202" spans="1:8" hidden="1">
      <c r="A202" s="1"/>
      <c r="B202" s="1"/>
      <c r="E202" s="3"/>
      <c r="F202" s="3"/>
      <c r="G202" s="3"/>
      <c r="H202" s="3"/>
    </row>
    <row r="203" spans="1:8" hidden="1">
      <c r="A203" s="1"/>
      <c r="B203" s="1"/>
      <c r="E203" s="3"/>
      <c r="F203" s="3"/>
      <c r="G203" s="3"/>
      <c r="H203" s="3"/>
    </row>
    <row r="204" spans="1:8" hidden="1">
      <c r="A204" s="1"/>
      <c r="B204" s="1"/>
      <c r="E204" s="3"/>
      <c r="F204" s="3"/>
      <c r="G204" s="3"/>
      <c r="H204" s="3"/>
    </row>
    <row r="205" spans="1:8" hidden="1">
      <c r="A205" s="1"/>
      <c r="B205" s="1"/>
      <c r="E205" s="3"/>
      <c r="F205" s="3"/>
      <c r="G205" s="3"/>
      <c r="H205" s="3"/>
    </row>
    <row r="206" spans="1:8" hidden="1">
      <c r="A206" s="1"/>
      <c r="B206" s="1"/>
      <c r="E206" s="3"/>
      <c r="F206" s="3"/>
      <c r="G206" s="3"/>
      <c r="H206" s="3"/>
    </row>
    <row r="207" spans="1:8" hidden="1">
      <c r="A207" s="1"/>
      <c r="B207" s="1"/>
      <c r="E207" s="3"/>
      <c r="F207" s="3"/>
      <c r="G207" s="3"/>
      <c r="H207" s="3"/>
    </row>
    <row r="208" spans="1:8" hidden="1">
      <c r="A208" s="1"/>
      <c r="B208" s="1"/>
      <c r="E208" s="3"/>
      <c r="F208" s="3"/>
      <c r="G208" s="3"/>
      <c r="H208" s="3"/>
    </row>
    <row r="209" spans="1:8" hidden="1">
      <c r="A209" s="1"/>
      <c r="B209" s="1"/>
      <c r="E209" s="3"/>
      <c r="F209" s="3"/>
      <c r="G209" s="3"/>
      <c r="H209" s="3"/>
    </row>
    <row r="210" spans="1:8" hidden="1">
      <c r="A210" s="1"/>
      <c r="B210" s="1"/>
      <c r="E210" s="3"/>
      <c r="F210" s="3"/>
      <c r="G210" s="3"/>
      <c r="H210" s="3"/>
    </row>
    <row r="211" spans="1:8" hidden="1">
      <c r="A211" s="1"/>
      <c r="B211" s="1"/>
      <c r="E211" s="3"/>
      <c r="F211" s="3"/>
      <c r="G211" s="3"/>
      <c r="H211" s="3"/>
    </row>
    <row r="212" spans="1:8" hidden="1">
      <c r="A212" s="1"/>
      <c r="B212" s="1"/>
      <c r="E212" s="3"/>
      <c r="F212" s="3"/>
      <c r="G212" s="3"/>
      <c r="H212" s="3"/>
    </row>
    <row r="213" spans="1:8" hidden="1">
      <c r="A213" s="1"/>
      <c r="B213" s="1"/>
      <c r="E213" s="3"/>
      <c r="F213" s="3"/>
      <c r="G213" s="3"/>
      <c r="H213" s="3"/>
    </row>
    <row r="214" spans="1:8" hidden="1">
      <c r="A214" s="1"/>
      <c r="B214" s="1"/>
      <c r="E214" s="3"/>
      <c r="F214" s="3"/>
      <c r="G214" s="3"/>
      <c r="H214" s="3"/>
    </row>
    <row r="215" spans="1:8" hidden="1">
      <c r="A215" s="1"/>
      <c r="B215" s="1"/>
      <c r="E215" s="3"/>
      <c r="F215" s="3"/>
      <c r="G215" s="3"/>
      <c r="H215" s="3"/>
    </row>
    <row r="216" spans="1:8" hidden="1">
      <c r="A216" s="1"/>
      <c r="B216" s="1"/>
      <c r="E216" s="3"/>
      <c r="F216" s="3"/>
      <c r="G216" s="3"/>
      <c r="H216" s="3"/>
    </row>
    <row r="217" spans="1:8" hidden="1">
      <c r="A217" s="1"/>
      <c r="B217" s="1"/>
      <c r="E217" s="3"/>
      <c r="F217" s="3"/>
      <c r="G217" s="3"/>
      <c r="H217" s="3"/>
    </row>
    <row r="218" spans="1:8" hidden="1">
      <c r="A218" s="1"/>
      <c r="B218" s="1"/>
      <c r="E218" s="3"/>
      <c r="F218" s="3"/>
      <c r="G218" s="3"/>
      <c r="H218" s="3"/>
    </row>
    <row r="219" spans="1:8" hidden="1">
      <c r="A219" s="1"/>
      <c r="B219" s="1"/>
      <c r="E219" s="3"/>
      <c r="F219" s="3"/>
      <c r="G219" s="3"/>
      <c r="H219" s="3"/>
    </row>
    <row r="220" spans="1:8" hidden="1">
      <c r="A220" s="1"/>
      <c r="B220" s="1"/>
      <c r="E220" s="3"/>
      <c r="F220" s="3"/>
      <c r="G220" s="3"/>
      <c r="H220" s="3"/>
    </row>
    <row r="221" spans="1:8" hidden="1">
      <c r="A221" s="1"/>
      <c r="B221" s="1"/>
      <c r="E221" s="3"/>
      <c r="F221" s="3"/>
      <c r="G221" s="3"/>
      <c r="H221" s="3"/>
    </row>
    <row r="222" spans="1:8" hidden="1">
      <c r="A222" s="1"/>
      <c r="B222" s="1"/>
      <c r="E222" s="3"/>
      <c r="F222" s="3"/>
      <c r="G222" s="3"/>
      <c r="H222" s="3"/>
    </row>
    <row r="223" spans="1:8" hidden="1">
      <c r="A223" s="1"/>
      <c r="B223" s="1"/>
      <c r="E223" s="3"/>
      <c r="F223" s="3"/>
      <c r="G223" s="3"/>
      <c r="H223" s="3"/>
    </row>
    <row r="224" spans="1:8" hidden="1">
      <c r="A224" s="1"/>
      <c r="B224" s="1"/>
      <c r="E224" s="3"/>
      <c r="F224" s="3"/>
      <c r="G224" s="3"/>
      <c r="H224" s="3"/>
    </row>
    <row r="225" spans="1:8" hidden="1">
      <c r="A225" s="1"/>
      <c r="B225" s="1"/>
      <c r="E225" s="3"/>
      <c r="F225" s="3"/>
      <c r="G225" s="3"/>
      <c r="H225" s="3"/>
    </row>
    <row r="226" spans="1:8" hidden="1">
      <c r="A226" s="1"/>
      <c r="B226" s="1"/>
      <c r="E226" s="3"/>
      <c r="F226" s="3"/>
      <c r="G226" s="3"/>
      <c r="H226" s="3"/>
    </row>
    <row r="227" spans="1:8" hidden="1">
      <c r="A227" s="1"/>
      <c r="B227" s="1"/>
      <c r="E227" s="3"/>
      <c r="F227" s="3"/>
      <c r="G227" s="3"/>
      <c r="H227" s="3"/>
    </row>
    <row r="228" spans="1:8" hidden="1">
      <c r="A228" s="1"/>
      <c r="B228" s="1"/>
      <c r="E228" s="3"/>
      <c r="F228" s="3"/>
      <c r="G228" s="3"/>
      <c r="H228" s="3"/>
    </row>
    <row r="229" spans="1:8" hidden="1">
      <c r="A229" s="1"/>
      <c r="B229" s="1"/>
      <c r="E229" s="3"/>
      <c r="F229" s="3"/>
      <c r="G229" s="3"/>
      <c r="H229" s="3"/>
    </row>
    <row r="230" spans="1:8" hidden="1">
      <c r="A230" s="1"/>
      <c r="B230" s="1"/>
      <c r="E230" s="3"/>
      <c r="F230" s="3"/>
      <c r="G230" s="3"/>
      <c r="H230" s="3"/>
    </row>
    <row r="231" spans="1:8" hidden="1">
      <c r="A231" s="1"/>
      <c r="B231" s="1"/>
      <c r="E231" s="3"/>
      <c r="F231" s="3"/>
      <c r="G231" s="3"/>
      <c r="H231" s="3"/>
    </row>
    <row r="232" spans="1:8" hidden="1">
      <c r="A232" s="1"/>
      <c r="B232" s="1"/>
      <c r="E232" s="3"/>
      <c r="F232" s="3"/>
      <c r="G232" s="3"/>
      <c r="H232" s="3"/>
    </row>
    <row r="233" spans="1:8" hidden="1">
      <c r="A233" s="1"/>
      <c r="B233" s="1"/>
      <c r="E233" s="3"/>
      <c r="F233" s="3"/>
      <c r="G233" s="3"/>
      <c r="H233" s="3"/>
    </row>
    <row r="234" spans="1:8" hidden="1">
      <c r="A234" s="1"/>
      <c r="B234" s="1"/>
      <c r="E234" s="3"/>
      <c r="F234" s="3"/>
      <c r="G234" s="3"/>
      <c r="H234" s="3"/>
    </row>
    <row r="235" spans="1:8" hidden="1">
      <c r="A235" s="1"/>
      <c r="B235" s="1"/>
      <c r="E235" s="3"/>
      <c r="F235" s="3"/>
      <c r="G235" s="3"/>
      <c r="H235" s="3"/>
    </row>
    <row r="236" spans="1:8" hidden="1">
      <c r="A236" s="1"/>
      <c r="B236" s="1"/>
      <c r="E236" s="3"/>
      <c r="F236" s="3"/>
      <c r="G236" s="3"/>
      <c r="H236" s="3"/>
    </row>
    <row r="237" spans="1:8" hidden="1">
      <c r="A237" s="1"/>
      <c r="B237" s="1"/>
      <c r="E237" s="3"/>
      <c r="F237" s="3"/>
      <c r="G237" s="3"/>
      <c r="H237" s="3"/>
    </row>
    <row r="238" spans="1:8" hidden="1">
      <c r="A238" s="1"/>
      <c r="B238" s="1"/>
      <c r="E238" s="3"/>
      <c r="F238" s="3"/>
      <c r="G238" s="3"/>
      <c r="H238" s="3"/>
    </row>
    <row r="239" spans="1:8" hidden="1">
      <c r="A239" s="1"/>
      <c r="B239" s="1"/>
      <c r="E239" s="3"/>
      <c r="F239" s="3"/>
      <c r="G239" s="3"/>
      <c r="H239" s="3"/>
    </row>
    <row r="240" spans="1:8" hidden="1">
      <c r="A240" s="1"/>
      <c r="B240" s="1"/>
      <c r="E240" s="3"/>
      <c r="F240" s="3"/>
      <c r="G240" s="3"/>
      <c r="H240" s="3"/>
    </row>
    <row r="241" spans="1:8" hidden="1">
      <c r="A241" s="1"/>
      <c r="B241" s="1"/>
      <c r="E241" s="3"/>
      <c r="F241" s="3"/>
      <c r="G241" s="3"/>
      <c r="H241" s="3"/>
    </row>
    <row r="242" spans="1:8" hidden="1">
      <c r="A242" s="1"/>
      <c r="B242" s="1"/>
      <c r="E242" s="3"/>
      <c r="F242" s="3"/>
      <c r="G242" s="3"/>
      <c r="H242" s="3"/>
    </row>
    <row r="243" spans="1:8" hidden="1">
      <c r="A243" s="1"/>
      <c r="B243" s="1"/>
      <c r="E243" s="3"/>
      <c r="F243" s="3"/>
      <c r="G243" s="3"/>
      <c r="H243" s="3"/>
    </row>
    <row r="244" spans="1:8" hidden="1">
      <c r="A244" s="1"/>
      <c r="B244" s="1"/>
      <c r="E244" s="3"/>
      <c r="F244" s="3"/>
      <c r="G244" s="3"/>
      <c r="H244" s="3"/>
    </row>
    <row r="245" spans="1:8" hidden="1">
      <c r="A245" s="1"/>
      <c r="B245" s="1"/>
      <c r="E245" s="3"/>
      <c r="F245" s="3"/>
      <c r="G245" s="3"/>
      <c r="H245" s="3"/>
    </row>
    <row r="246" spans="1:8" hidden="1">
      <c r="A246" s="1"/>
      <c r="B246" s="1"/>
      <c r="E246" s="3"/>
      <c r="F246" s="3"/>
      <c r="G246" s="3"/>
      <c r="H246" s="3"/>
    </row>
    <row r="247" spans="1:8" hidden="1">
      <c r="A247" s="1"/>
      <c r="B247" s="1"/>
      <c r="E247" s="3"/>
      <c r="F247" s="3"/>
      <c r="G247" s="3"/>
      <c r="H247" s="3"/>
    </row>
    <row r="248" spans="1:8" hidden="1">
      <c r="A248" s="1"/>
      <c r="B248" s="1"/>
      <c r="E248" s="3"/>
      <c r="F248" s="3"/>
      <c r="G248" s="3"/>
      <c r="H248" s="3"/>
    </row>
    <row r="249" spans="1:8" hidden="1">
      <c r="A249" s="1"/>
      <c r="B249" s="1"/>
      <c r="E249" s="3"/>
      <c r="F249" s="3"/>
      <c r="G249" s="3"/>
      <c r="H249" s="3"/>
    </row>
    <row r="250" spans="1:8" hidden="1">
      <c r="A250" s="1"/>
      <c r="B250" s="1"/>
      <c r="E250" s="3"/>
      <c r="F250" s="3"/>
      <c r="G250" s="3"/>
      <c r="H250" s="3"/>
    </row>
    <row r="251" spans="1:8" hidden="1">
      <c r="A251" s="1"/>
      <c r="B251" s="1"/>
      <c r="E251" s="3"/>
      <c r="F251" s="3"/>
      <c r="G251" s="3"/>
      <c r="H251" s="3"/>
    </row>
    <row r="252" spans="1:8" hidden="1">
      <c r="A252" s="1"/>
      <c r="B252" s="1"/>
      <c r="E252" s="3"/>
      <c r="F252" s="3"/>
      <c r="G252" s="3"/>
      <c r="H252" s="3"/>
    </row>
    <row r="253" spans="1:8" hidden="1">
      <c r="A253" s="1"/>
      <c r="B253" s="1"/>
      <c r="E253" s="3"/>
      <c r="F253" s="3"/>
      <c r="G253" s="3"/>
      <c r="H253" s="3"/>
    </row>
    <row r="254" spans="1:8" hidden="1">
      <c r="A254" s="1"/>
      <c r="B254" s="1"/>
      <c r="E254" s="3"/>
      <c r="F254" s="3"/>
      <c r="G254" s="3"/>
      <c r="H254" s="3"/>
    </row>
    <row r="255" spans="1:8" hidden="1">
      <c r="A255" s="1"/>
      <c r="B255" s="1"/>
      <c r="E255" s="3"/>
      <c r="F255" s="3"/>
      <c r="G255" s="3"/>
      <c r="H255" s="3"/>
    </row>
    <row r="256" spans="1:8" hidden="1">
      <c r="A256" s="1"/>
      <c r="B256" s="1"/>
      <c r="E256" s="3"/>
      <c r="F256" s="3"/>
      <c r="G256" s="3"/>
      <c r="H256" s="3"/>
    </row>
    <row r="257" spans="1:8" hidden="1">
      <c r="A257" s="1"/>
      <c r="B257" s="1"/>
      <c r="E257" s="3"/>
      <c r="F257" s="3"/>
      <c r="G257" s="3"/>
      <c r="H257" s="3"/>
    </row>
    <row r="258" spans="1:8" hidden="1">
      <c r="A258" s="1"/>
      <c r="B258" s="1"/>
      <c r="E258" s="3"/>
      <c r="F258" s="3"/>
      <c r="G258" s="3"/>
      <c r="H258" s="3"/>
    </row>
    <row r="259" spans="1:8" hidden="1">
      <c r="A259" s="1"/>
      <c r="B259" s="1"/>
      <c r="E259" s="3"/>
      <c r="F259" s="3"/>
      <c r="G259" s="3"/>
      <c r="H259" s="3"/>
    </row>
    <row r="260" spans="1:8" hidden="1">
      <c r="A260" s="1"/>
      <c r="B260" s="1"/>
      <c r="E260" s="3"/>
      <c r="F260" s="3"/>
      <c r="G260" s="3"/>
      <c r="H260" s="3"/>
    </row>
    <row r="261" spans="1:8" hidden="1">
      <c r="A261" s="1"/>
      <c r="B261" s="1"/>
      <c r="E261" s="3"/>
      <c r="F261" s="3"/>
      <c r="G261" s="3"/>
      <c r="H261" s="3"/>
    </row>
    <row r="262" spans="1:8" hidden="1">
      <c r="A262" s="1"/>
      <c r="B262" s="1"/>
      <c r="E262" s="3"/>
      <c r="F262" s="3"/>
      <c r="G262" s="3"/>
      <c r="H262" s="3"/>
    </row>
    <row r="263" spans="1:8" hidden="1">
      <c r="A263" s="1"/>
      <c r="B263" s="1"/>
      <c r="E263" s="3"/>
      <c r="F263" s="3"/>
      <c r="G263" s="3"/>
      <c r="H263" s="3"/>
    </row>
    <row r="264" spans="1:8" hidden="1">
      <c r="A264" s="1"/>
      <c r="B264" s="1"/>
      <c r="E264" s="3"/>
      <c r="F264" s="3"/>
      <c r="G264" s="3"/>
      <c r="H264" s="3"/>
    </row>
    <row r="265" spans="1:8" hidden="1">
      <c r="A265" s="1"/>
      <c r="B265" s="1"/>
      <c r="E265" s="3"/>
      <c r="F265" s="3"/>
      <c r="G265" s="3"/>
      <c r="H265" s="3"/>
    </row>
    <row r="266" spans="1:8" hidden="1">
      <c r="A266" s="1"/>
      <c r="B266" s="1"/>
      <c r="E266" s="3"/>
      <c r="F266" s="3"/>
      <c r="G266" s="3"/>
      <c r="H266" s="3"/>
    </row>
    <row r="267" spans="1:8" hidden="1">
      <c r="A267" s="1"/>
      <c r="B267" s="1"/>
      <c r="E267" s="3"/>
      <c r="F267" s="3"/>
      <c r="G267" s="3"/>
      <c r="H267" s="3"/>
    </row>
    <row r="268" spans="1:8" hidden="1">
      <c r="A268" s="1"/>
      <c r="B268" s="1"/>
      <c r="E268" s="3"/>
      <c r="F268" s="3"/>
      <c r="G268" s="3"/>
      <c r="H268" s="3"/>
    </row>
    <row r="269" spans="1:8" hidden="1">
      <c r="A269" s="1"/>
      <c r="B269" s="1"/>
      <c r="E269" s="3"/>
      <c r="F269" s="3"/>
      <c r="G269" s="3"/>
      <c r="H269" s="3"/>
    </row>
    <row r="270" spans="1:8" hidden="1">
      <c r="A270" s="1"/>
      <c r="B270" s="1"/>
      <c r="E270" s="3"/>
      <c r="F270" s="3"/>
      <c r="G270" s="3"/>
      <c r="H270" s="3"/>
    </row>
    <row r="271" spans="1:8" hidden="1">
      <c r="A271" s="1"/>
      <c r="B271" s="1"/>
      <c r="E271" s="3"/>
      <c r="F271" s="3"/>
      <c r="G271" s="3"/>
      <c r="H271" s="3"/>
    </row>
    <row r="272" spans="1:8" hidden="1">
      <c r="A272" s="1"/>
      <c r="B272" s="1"/>
      <c r="E272" s="3"/>
      <c r="F272" s="3"/>
      <c r="G272" s="3"/>
      <c r="H272" s="3"/>
    </row>
    <row r="273" spans="1:8" hidden="1">
      <c r="A273" s="1"/>
      <c r="B273" s="1"/>
      <c r="E273" s="3"/>
      <c r="F273" s="3"/>
      <c r="G273" s="3"/>
      <c r="H273" s="3"/>
    </row>
    <row r="274" spans="1:8" hidden="1">
      <c r="A274" s="1"/>
      <c r="B274" s="1"/>
      <c r="E274" s="3"/>
      <c r="F274" s="3"/>
      <c r="G274" s="3"/>
      <c r="H274" s="3"/>
    </row>
    <row r="275" spans="1:8" hidden="1">
      <c r="A275" s="1"/>
      <c r="B275" s="1"/>
      <c r="E275" s="3"/>
      <c r="F275" s="3"/>
      <c r="G275" s="3"/>
      <c r="H275" s="3"/>
    </row>
    <row r="276" spans="1:8" hidden="1">
      <c r="A276" s="1"/>
      <c r="B276" s="1"/>
      <c r="E276" s="3"/>
      <c r="F276" s="3"/>
      <c r="G276" s="3"/>
      <c r="H276" s="3"/>
    </row>
    <row r="277" spans="1:8" hidden="1">
      <c r="A277" s="1"/>
      <c r="B277" s="1"/>
      <c r="E277" s="3"/>
      <c r="F277" s="3"/>
      <c r="G277" s="3"/>
      <c r="H277" s="3"/>
    </row>
    <row r="278" spans="1:8" hidden="1">
      <c r="A278" s="1"/>
      <c r="B278" s="1"/>
      <c r="E278" s="3"/>
      <c r="F278" s="3"/>
      <c r="G278" s="3"/>
      <c r="H278" s="3"/>
    </row>
    <row r="279" spans="1:8" hidden="1">
      <c r="A279" s="1"/>
      <c r="B279" s="1"/>
      <c r="E279" s="3"/>
      <c r="F279" s="3"/>
      <c r="G279" s="3"/>
      <c r="H279" s="3"/>
    </row>
    <row r="280" spans="1:8" hidden="1">
      <c r="A280" s="1"/>
      <c r="B280" s="1"/>
      <c r="E280" s="3"/>
      <c r="F280" s="3"/>
      <c r="G280" s="3"/>
      <c r="H280" s="3"/>
    </row>
    <row r="281" spans="1:8" hidden="1">
      <c r="A281" s="1"/>
      <c r="B281" s="1"/>
      <c r="E281" s="3"/>
      <c r="F281" s="3"/>
      <c r="G281" s="3"/>
      <c r="H281" s="3"/>
    </row>
    <row r="282" spans="1:8" hidden="1">
      <c r="A282" s="1"/>
      <c r="B282" s="1"/>
      <c r="E282" s="3"/>
      <c r="F282" s="3"/>
      <c r="G282" s="3"/>
      <c r="H282" s="3"/>
    </row>
    <row r="283" spans="1:8" hidden="1">
      <c r="A283" s="1"/>
      <c r="B283" s="1"/>
      <c r="E283" s="3"/>
      <c r="F283" s="3"/>
      <c r="G283" s="3"/>
      <c r="H283" s="3"/>
    </row>
    <row r="284" spans="1:8" hidden="1">
      <c r="A284" s="1"/>
      <c r="B284" s="1"/>
      <c r="E284" s="3"/>
      <c r="F284" s="3"/>
      <c r="G284" s="3"/>
      <c r="H284" s="3"/>
    </row>
    <row r="285" spans="1:8" hidden="1">
      <c r="A285" s="1"/>
      <c r="B285" s="1"/>
      <c r="E285" s="3"/>
      <c r="F285" s="3"/>
      <c r="G285" s="3"/>
      <c r="H285" s="3"/>
    </row>
    <row r="286" spans="1:8" hidden="1">
      <c r="A286" s="1"/>
      <c r="B286" s="1"/>
      <c r="E286" s="3"/>
      <c r="F286" s="3"/>
      <c r="G286" s="3"/>
      <c r="H286" s="3"/>
    </row>
    <row r="287" spans="1:8" hidden="1">
      <c r="A287" s="1"/>
      <c r="B287" s="1"/>
      <c r="E287" s="3"/>
      <c r="F287" s="3"/>
      <c r="G287" s="3"/>
      <c r="H287" s="3"/>
    </row>
    <row r="288" spans="1:8" hidden="1">
      <c r="A288" s="1"/>
      <c r="B288" s="1"/>
      <c r="E288" s="3"/>
      <c r="F288" s="3"/>
      <c r="G288" s="3"/>
      <c r="H288" s="3"/>
    </row>
    <row r="289" spans="1:8" hidden="1">
      <c r="A289" s="1"/>
      <c r="B289" s="1"/>
      <c r="E289" s="3"/>
      <c r="F289" s="3"/>
      <c r="G289" s="3"/>
      <c r="H289" s="3"/>
    </row>
    <row r="290" spans="1:8" hidden="1">
      <c r="A290" s="1"/>
      <c r="B290" s="1"/>
      <c r="E290" s="3"/>
      <c r="F290" s="3"/>
      <c r="G290" s="3"/>
      <c r="H290" s="3"/>
    </row>
    <row r="291" spans="1:8" hidden="1">
      <c r="A291" s="1"/>
      <c r="B291" s="1"/>
      <c r="E291" s="3"/>
      <c r="F291" s="3"/>
      <c r="G291" s="3"/>
      <c r="H291" s="3"/>
    </row>
    <row r="292" spans="1:8" hidden="1">
      <c r="A292" s="1"/>
      <c r="B292" s="1"/>
      <c r="E292" s="3"/>
      <c r="F292" s="3"/>
      <c r="G292" s="3"/>
      <c r="H292" s="3"/>
    </row>
    <row r="293" spans="1:8" hidden="1">
      <c r="A293" s="1"/>
      <c r="B293" s="1"/>
      <c r="E293" s="3"/>
      <c r="F293" s="3"/>
      <c r="G293" s="3"/>
      <c r="H293" s="3"/>
    </row>
    <row r="294" spans="1:8" hidden="1">
      <c r="A294" s="1"/>
      <c r="B294" s="1"/>
      <c r="E294" s="3"/>
      <c r="F294" s="3"/>
      <c r="G294" s="3"/>
      <c r="H294" s="3"/>
    </row>
    <row r="295" spans="1:8" hidden="1">
      <c r="A295" s="1"/>
      <c r="B295" s="1"/>
      <c r="E295" s="3"/>
      <c r="F295" s="3"/>
      <c r="G295" s="3"/>
      <c r="H295" s="3"/>
    </row>
    <row r="296" spans="1:8" hidden="1">
      <c r="A296" s="1"/>
      <c r="B296" s="1"/>
      <c r="E296" s="3"/>
      <c r="F296" s="3"/>
      <c r="G296" s="3"/>
      <c r="H296" s="3"/>
    </row>
    <row r="297" spans="1:8" hidden="1">
      <c r="A297" s="1"/>
      <c r="B297" s="1"/>
      <c r="E297" s="3"/>
      <c r="F297" s="3"/>
      <c r="G297" s="3"/>
      <c r="H297" s="3"/>
    </row>
    <row r="298" spans="1:8" hidden="1">
      <c r="A298" s="1"/>
      <c r="B298" s="1"/>
      <c r="E298" s="3"/>
      <c r="F298" s="3"/>
      <c r="G298" s="3"/>
      <c r="H298" s="3"/>
    </row>
    <row r="299" spans="1:8" hidden="1">
      <c r="A299" s="1"/>
      <c r="B299" s="1"/>
      <c r="E299" s="3"/>
      <c r="F299" s="3"/>
      <c r="G299" s="3"/>
      <c r="H299" s="3"/>
    </row>
    <row r="300" spans="1:8" hidden="1">
      <c r="A300" s="1"/>
      <c r="B300" s="1"/>
      <c r="E300" s="3"/>
      <c r="F300" s="3"/>
      <c r="G300" s="3"/>
      <c r="H300" s="3"/>
    </row>
    <row r="301" spans="1:8" hidden="1">
      <c r="A301" s="1"/>
      <c r="B301" s="1"/>
      <c r="E301" s="3"/>
      <c r="F301" s="3"/>
      <c r="G301" s="3"/>
      <c r="H301" s="3"/>
    </row>
    <row r="302" spans="1:8" hidden="1">
      <c r="A302" s="1"/>
      <c r="B302" s="1"/>
      <c r="E302" s="3"/>
      <c r="F302" s="3"/>
      <c r="G302" s="3"/>
      <c r="H302" s="3"/>
    </row>
    <row r="303" spans="1:8" hidden="1">
      <c r="A303" s="1"/>
      <c r="B303" s="1"/>
      <c r="E303" s="3"/>
      <c r="F303" s="3"/>
      <c r="G303" s="3"/>
      <c r="H303" s="3"/>
    </row>
    <row r="304" spans="1:8" hidden="1">
      <c r="A304" s="1"/>
      <c r="B304" s="1"/>
      <c r="E304" s="3"/>
      <c r="F304" s="3"/>
      <c r="G304" s="3"/>
      <c r="H304" s="3"/>
    </row>
    <row r="305" spans="1:8" hidden="1">
      <c r="A305" s="1"/>
      <c r="B305" s="1"/>
      <c r="E305" s="3"/>
      <c r="F305" s="3"/>
      <c r="G305" s="3"/>
      <c r="H305" s="3"/>
    </row>
    <row r="306" spans="1:8" hidden="1">
      <c r="A306" s="1"/>
      <c r="B306" s="1"/>
      <c r="E306" s="3"/>
      <c r="F306" s="3"/>
      <c r="G306" s="3"/>
      <c r="H306" s="3"/>
    </row>
    <row r="307" spans="1:8" hidden="1">
      <c r="A307" s="1"/>
      <c r="B307" s="1"/>
      <c r="E307" s="3"/>
      <c r="F307" s="3"/>
      <c r="G307" s="3"/>
      <c r="H307" s="3"/>
    </row>
    <row r="308" spans="1:8" hidden="1">
      <c r="A308" s="1"/>
      <c r="B308" s="1"/>
      <c r="E308" s="3"/>
      <c r="F308" s="3"/>
      <c r="G308" s="3"/>
      <c r="H308" s="3"/>
    </row>
    <row r="309" spans="1:8" hidden="1">
      <c r="A309" s="1"/>
      <c r="B309" s="1"/>
      <c r="E309" s="3"/>
      <c r="F309" s="3"/>
      <c r="G309" s="3"/>
      <c r="H309" s="3"/>
    </row>
    <row r="310" spans="1:8" hidden="1">
      <c r="A310" s="1"/>
      <c r="B310" s="1"/>
      <c r="E310" s="3"/>
      <c r="F310" s="3"/>
      <c r="G310" s="3"/>
      <c r="H310" s="3"/>
    </row>
    <row r="311" spans="1:8" hidden="1">
      <c r="A311" s="1"/>
      <c r="B311" s="1"/>
      <c r="E311" s="3"/>
      <c r="F311" s="3"/>
      <c r="G311" s="3"/>
      <c r="H311" s="3"/>
    </row>
    <row r="312" spans="1:8" hidden="1">
      <c r="A312" s="1"/>
      <c r="B312" s="1"/>
      <c r="E312" s="3"/>
      <c r="F312" s="3"/>
      <c r="G312" s="3"/>
      <c r="H312" s="3"/>
    </row>
    <row r="313" spans="1:8" hidden="1">
      <c r="A313" s="1"/>
      <c r="B313" s="1"/>
      <c r="E313" s="3"/>
      <c r="F313" s="3"/>
      <c r="G313" s="3"/>
      <c r="H313" s="3"/>
    </row>
    <row r="314" spans="1:8" hidden="1">
      <c r="A314" s="1"/>
      <c r="B314" s="1"/>
      <c r="E314" s="3"/>
      <c r="F314" s="3"/>
      <c r="G314" s="3"/>
      <c r="H314" s="3"/>
    </row>
    <row r="315" spans="1:8" hidden="1">
      <c r="A315" s="1"/>
      <c r="B315" s="1"/>
      <c r="E315" s="3"/>
      <c r="F315" s="3"/>
      <c r="G315" s="3"/>
      <c r="H315" s="3"/>
    </row>
    <row r="316" spans="1:8" hidden="1">
      <c r="A316" s="1"/>
      <c r="B316" s="1"/>
      <c r="E316" s="3"/>
      <c r="F316" s="3"/>
      <c r="G316" s="3"/>
      <c r="H316" s="3"/>
    </row>
    <row r="317" spans="1:8" hidden="1">
      <c r="A317" s="1"/>
      <c r="B317" s="1"/>
      <c r="E317" s="3"/>
      <c r="F317" s="3"/>
      <c r="G317" s="3"/>
      <c r="H317" s="3"/>
    </row>
    <row r="318" spans="1:8" hidden="1">
      <c r="A318" s="1"/>
      <c r="B318" s="1"/>
      <c r="E318" s="3"/>
      <c r="F318" s="3"/>
      <c r="G318" s="3"/>
      <c r="H318" s="3"/>
    </row>
    <row r="319" spans="1:8" hidden="1">
      <c r="A319" s="1"/>
      <c r="B319" s="1"/>
      <c r="E319" s="3"/>
      <c r="F319" s="3"/>
      <c r="G319" s="3"/>
      <c r="H319" s="3"/>
    </row>
    <row r="320" spans="1:8" hidden="1">
      <c r="A320" s="1"/>
      <c r="B320" s="1"/>
      <c r="E320" s="3"/>
      <c r="F320" s="3"/>
      <c r="G320" s="3"/>
      <c r="H320" s="3"/>
    </row>
    <row r="321" spans="1:8" hidden="1">
      <c r="A321" s="1"/>
      <c r="B321" s="1"/>
      <c r="E321" s="3"/>
      <c r="F321" s="3"/>
      <c r="G321" s="3"/>
      <c r="H321" s="3"/>
    </row>
    <row r="322" spans="1:8" hidden="1">
      <c r="A322" s="1"/>
      <c r="B322" s="1"/>
      <c r="E322" s="3"/>
      <c r="F322" s="3"/>
      <c r="G322" s="3"/>
      <c r="H322" s="3"/>
    </row>
    <row r="323" spans="1:8" hidden="1">
      <c r="A323" s="1"/>
      <c r="B323" s="1"/>
      <c r="E323" s="3"/>
      <c r="F323" s="3"/>
      <c r="G323" s="3"/>
      <c r="H323" s="3"/>
    </row>
    <row r="324" spans="1:8" hidden="1">
      <c r="A324" s="1"/>
      <c r="B324" s="1"/>
      <c r="E324" s="3"/>
      <c r="F324" s="3"/>
      <c r="G324" s="3"/>
      <c r="H324" s="3"/>
    </row>
    <row r="325" spans="1:8" hidden="1">
      <c r="A325" s="1"/>
      <c r="B325" s="1"/>
      <c r="E325" s="3"/>
      <c r="F325" s="3"/>
      <c r="G325" s="3"/>
      <c r="H325" s="3"/>
    </row>
    <row r="326" spans="1:8" hidden="1">
      <c r="A326" s="1"/>
      <c r="B326" s="1"/>
      <c r="E326" s="3"/>
      <c r="F326" s="3"/>
      <c r="G326" s="3"/>
      <c r="H326" s="3"/>
    </row>
    <row r="327" spans="1:8" hidden="1">
      <c r="A327" s="1"/>
      <c r="B327" s="1"/>
      <c r="E327" s="3"/>
      <c r="F327" s="3"/>
      <c r="G327" s="3"/>
      <c r="H327" s="3"/>
    </row>
    <row r="328" spans="1:8" hidden="1">
      <c r="A328" s="1"/>
      <c r="B328" s="1"/>
      <c r="E328" s="3"/>
      <c r="F328" s="3"/>
      <c r="G328" s="3"/>
      <c r="H328" s="3"/>
    </row>
    <row r="329" spans="1:8" hidden="1">
      <c r="A329" s="1"/>
      <c r="B329" s="1"/>
      <c r="E329" s="3"/>
      <c r="F329" s="3"/>
      <c r="G329" s="3"/>
      <c r="H329" s="3"/>
    </row>
    <row r="330" spans="1:8" hidden="1">
      <c r="A330" s="1"/>
      <c r="B330" s="1"/>
      <c r="E330" s="3"/>
      <c r="F330" s="3"/>
      <c r="G330" s="3"/>
      <c r="H330" s="3"/>
    </row>
    <row r="331" spans="1:8" hidden="1">
      <c r="A331" s="1"/>
      <c r="B331" s="1"/>
      <c r="E331" s="3"/>
      <c r="F331" s="3"/>
      <c r="G331" s="3"/>
      <c r="H331" s="3"/>
    </row>
    <row r="332" spans="1:8" hidden="1">
      <c r="A332" s="1"/>
      <c r="B332" s="1"/>
      <c r="E332" s="3"/>
      <c r="F332" s="3"/>
      <c r="G332" s="3"/>
      <c r="H332" s="3"/>
    </row>
    <row r="333" spans="1:8" hidden="1">
      <c r="A333" s="1"/>
      <c r="B333" s="1"/>
      <c r="E333" s="3"/>
      <c r="F333" s="3"/>
      <c r="G333" s="3"/>
      <c r="H333" s="3"/>
    </row>
    <row r="334" spans="1:8" hidden="1">
      <c r="A334" s="1"/>
      <c r="B334" s="1"/>
      <c r="E334" s="3"/>
      <c r="F334" s="3"/>
      <c r="G334" s="3"/>
      <c r="H334" s="3"/>
    </row>
    <row r="335" spans="1:8" hidden="1">
      <c r="A335" s="1"/>
      <c r="B335" s="1"/>
      <c r="E335" s="3"/>
      <c r="F335" s="3"/>
      <c r="G335" s="3"/>
      <c r="H335" s="3"/>
    </row>
    <row r="336" spans="1:8" hidden="1">
      <c r="A336" s="1"/>
      <c r="B336" s="1"/>
      <c r="E336" s="3"/>
      <c r="F336" s="3"/>
      <c r="G336" s="3"/>
      <c r="H336" s="3"/>
    </row>
    <row r="337" spans="1:8" hidden="1">
      <c r="A337" s="1"/>
      <c r="B337" s="1"/>
      <c r="E337" s="3"/>
      <c r="F337" s="3"/>
      <c r="G337" s="3"/>
      <c r="H337" s="3"/>
    </row>
    <row r="338" spans="1:8" hidden="1">
      <c r="A338" s="1"/>
      <c r="B338" s="1"/>
      <c r="E338" s="3"/>
      <c r="F338" s="3"/>
      <c r="G338" s="3"/>
      <c r="H338" s="3"/>
    </row>
    <row r="339" spans="1:8" hidden="1">
      <c r="A339" s="1"/>
      <c r="B339" s="1"/>
      <c r="E339" s="3"/>
      <c r="F339" s="3"/>
      <c r="G339" s="3"/>
      <c r="H339" s="3"/>
    </row>
    <row r="340" spans="1:8" hidden="1">
      <c r="A340" s="1"/>
      <c r="B340" s="1"/>
      <c r="E340" s="3"/>
      <c r="F340" s="3"/>
      <c r="G340" s="3"/>
      <c r="H340" s="3"/>
    </row>
    <row r="341" spans="1:8" hidden="1">
      <c r="A341" s="1"/>
      <c r="B341" s="1"/>
      <c r="E341" s="3"/>
      <c r="F341" s="3"/>
      <c r="G341" s="3"/>
      <c r="H341" s="3"/>
    </row>
    <row r="342" spans="1:8" hidden="1">
      <c r="A342" s="1"/>
      <c r="B342" s="1"/>
      <c r="E342" s="3"/>
      <c r="F342" s="3"/>
      <c r="G342" s="3"/>
      <c r="H342" s="3"/>
    </row>
    <row r="343" spans="1:8" hidden="1">
      <c r="A343" s="1"/>
      <c r="B343" s="1"/>
      <c r="E343" s="3"/>
      <c r="F343" s="3"/>
      <c r="G343" s="3"/>
      <c r="H343" s="3"/>
    </row>
    <row r="344" spans="1:8" hidden="1">
      <c r="A344" s="1"/>
      <c r="B344" s="1"/>
      <c r="E344" s="3"/>
      <c r="F344" s="3"/>
      <c r="G344" s="3"/>
      <c r="H344" s="3"/>
    </row>
    <row r="345" spans="1:8" hidden="1">
      <c r="A345" s="1"/>
      <c r="B345" s="1"/>
      <c r="E345" s="3"/>
      <c r="F345" s="3"/>
      <c r="G345" s="3"/>
      <c r="H345" s="3"/>
    </row>
    <row r="346" spans="1:8" hidden="1">
      <c r="A346" s="1"/>
      <c r="B346" s="1"/>
      <c r="E346" s="3"/>
      <c r="F346" s="3"/>
      <c r="G346" s="3"/>
      <c r="H346" s="3"/>
    </row>
    <row r="347" spans="1:8" hidden="1">
      <c r="A347" s="1"/>
      <c r="B347" s="1"/>
      <c r="E347" s="3"/>
      <c r="F347" s="3"/>
      <c r="G347" s="3"/>
      <c r="H347" s="3"/>
    </row>
    <row r="348" spans="1:8" hidden="1">
      <c r="A348" s="1"/>
      <c r="B348" s="1"/>
      <c r="E348" s="3"/>
      <c r="F348" s="3"/>
      <c r="G348" s="3"/>
      <c r="H348" s="3"/>
    </row>
    <row r="349" spans="1:8" hidden="1">
      <c r="A349" s="1"/>
      <c r="B349" s="1"/>
      <c r="E349" s="3"/>
      <c r="F349" s="3"/>
      <c r="G349" s="3"/>
      <c r="H349" s="3"/>
    </row>
    <row r="350" spans="1:8" hidden="1">
      <c r="A350" s="1"/>
      <c r="B350" s="1"/>
      <c r="E350" s="3"/>
      <c r="F350" s="3"/>
      <c r="G350" s="3"/>
      <c r="H350" s="3"/>
    </row>
    <row r="351" spans="1:8" hidden="1">
      <c r="A351" s="1"/>
      <c r="B351" s="1"/>
      <c r="E351" s="3"/>
      <c r="F351" s="3"/>
      <c r="G351" s="3"/>
      <c r="H351" s="3"/>
    </row>
    <row r="352" spans="1:8" hidden="1">
      <c r="A352" s="1"/>
      <c r="B352" s="1"/>
      <c r="E352" s="3"/>
      <c r="F352" s="3"/>
      <c r="G352" s="3"/>
      <c r="H352" s="3"/>
    </row>
    <row r="353" spans="1:8" hidden="1">
      <c r="A353" s="1"/>
      <c r="B353" s="1"/>
      <c r="E353" s="3"/>
      <c r="F353" s="3"/>
      <c r="G353" s="3"/>
      <c r="H353" s="3"/>
    </row>
    <row r="354" spans="1:8" hidden="1">
      <c r="A354" s="1"/>
      <c r="B354" s="1"/>
      <c r="E354" s="3"/>
      <c r="F354" s="3"/>
      <c r="G354" s="3"/>
      <c r="H354" s="3"/>
    </row>
    <row r="355" spans="1:8" hidden="1">
      <c r="A355" s="1"/>
      <c r="B355" s="1"/>
      <c r="E355" s="3"/>
      <c r="F355" s="3"/>
      <c r="G355" s="3"/>
      <c r="H355" s="3"/>
    </row>
    <row r="356" spans="1:8" hidden="1">
      <c r="A356" s="1"/>
      <c r="B356" s="1"/>
      <c r="E356" s="3"/>
      <c r="F356" s="3"/>
      <c r="G356" s="3"/>
      <c r="H356" s="3"/>
    </row>
    <row r="357" spans="1:8" hidden="1">
      <c r="A357" s="1"/>
      <c r="B357" s="1"/>
      <c r="E357" s="3"/>
      <c r="F357" s="3"/>
      <c r="G357" s="3"/>
      <c r="H357" s="3"/>
    </row>
    <row r="358" spans="1:8" hidden="1">
      <c r="A358" s="1"/>
      <c r="B358" s="1"/>
      <c r="E358" s="3"/>
      <c r="F358" s="3"/>
      <c r="G358" s="3"/>
      <c r="H358" s="3"/>
    </row>
    <row r="359" spans="1:8" hidden="1">
      <c r="A359" s="1"/>
      <c r="B359" s="1"/>
      <c r="E359" s="3"/>
      <c r="F359" s="3"/>
      <c r="G359" s="3"/>
      <c r="H359" s="3"/>
    </row>
    <row r="360" spans="1:8" hidden="1">
      <c r="A360" s="1"/>
      <c r="B360" s="1"/>
      <c r="E360" s="3"/>
      <c r="F360" s="3"/>
      <c r="G360" s="3"/>
      <c r="H360" s="3"/>
    </row>
    <row r="361" spans="1:8" hidden="1">
      <c r="A361" s="1"/>
      <c r="B361" s="1"/>
      <c r="E361" s="3"/>
      <c r="F361" s="3"/>
      <c r="G361" s="3"/>
      <c r="H361" s="3"/>
    </row>
    <row r="362" spans="1:8" hidden="1">
      <c r="A362" s="1"/>
      <c r="B362" s="1"/>
      <c r="E362" s="3"/>
      <c r="F362" s="3"/>
      <c r="G362" s="3"/>
      <c r="H362" s="3"/>
    </row>
    <row r="363" spans="1:8" hidden="1">
      <c r="A363" s="1"/>
      <c r="B363" s="1"/>
      <c r="E363" s="3"/>
      <c r="F363" s="3"/>
      <c r="G363" s="3"/>
      <c r="H363" s="3"/>
    </row>
    <row r="364" spans="1:8" hidden="1">
      <c r="A364" s="1"/>
      <c r="B364" s="1"/>
      <c r="E364" s="3"/>
      <c r="F364" s="3"/>
      <c r="G364" s="3"/>
      <c r="H364" s="3"/>
    </row>
    <row r="365" spans="1:8" hidden="1">
      <c r="A365" s="1"/>
      <c r="B365" s="1"/>
      <c r="E365" s="3"/>
      <c r="F365" s="3"/>
      <c r="G365" s="3"/>
      <c r="H365" s="3"/>
    </row>
    <row r="366" spans="1:8" hidden="1">
      <c r="A366" s="1"/>
      <c r="B366" s="1"/>
      <c r="E366" s="3"/>
      <c r="F366" s="3"/>
      <c r="G366" s="3"/>
      <c r="H366" s="3"/>
    </row>
    <row r="367" spans="1:8" hidden="1">
      <c r="A367" s="1"/>
      <c r="B367" s="1"/>
      <c r="E367" s="3"/>
      <c r="F367" s="3"/>
      <c r="G367" s="3"/>
      <c r="H367" s="3"/>
    </row>
    <row r="368" spans="1:8" hidden="1">
      <c r="A368" s="1"/>
      <c r="B368" s="1"/>
      <c r="E368" s="3"/>
      <c r="F368" s="3"/>
      <c r="G368" s="3"/>
      <c r="H368" s="3"/>
    </row>
    <row r="369" spans="1:8" hidden="1">
      <c r="A369" s="1"/>
      <c r="B369" s="1"/>
      <c r="E369" s="3"/>
      <c r="F369" s="3"/>
      <c r="G369" s="3"/>
      <c r="H369" s="3"/>
    </row>
    <row r="370" spans="1:8" hidden="1">
      <c r="A370" s="1"/>
      <c r="B370" s="1"/>
      <c r="E370" s="3"/>
      <c r="F370" s="3"/>
      <c r="G370" s="3"/>
      <c r="H370" s="3"/>
    </row>
    <row r="371" spans="1:8" hidden="1">
      <c r="A371" s="1"/>
      <c r="B371" s="1"/>
      <c r="E371" s="3"/>
      <c r="F371" s="3"/>
      <c r="G371" s="3"/>
      <c r="H371" s="3"/>
    </row>
    <row r="372" spans="1:8" hidden="1">
      <c r="A372" s="1"/>
      <c r="B372" s="1"/>
      <c r="E372" s="3"/>
      <c r="F372" s="3"/>
      <c r="G372" s="3"/>
      <c r="H372" s="3"/>
    </row>
    <row r="373" spans="1:8" hidden="1">
      <c r="A373" s="1"/>
      <c r="B373" s="1"/>
      <c r="E373" s="3"/>
      <c r="F373" s="3"/>
      <c r="G373" s="3"/>
      <c r="H373" s="3"/>
    </row>
    <row r="374" spans="1:8" hidden="1">
      <c r="A374" s="1"/>
      <c r="B374" s="1"/>
      <c r="E374" s="3"/>
      <c r="F374" s="3"/>
      <c r="G374" s="3"/>
      <c r="H374" s="3"/>
    </row>
    <row r="375" spans="1:8" hidden="1">
      <c r="A375" s="1"/>
      <c r="B375" s="1"/>
      <c r="E375" s="3"/>
      <c r="F375" s="3"/>
      <c r="G375" s="3"/>
      <c r="H375" s="3"/>
    </row>
    <row r="376" spans="1:8" hidden="1">
      <c r="A376" s="1"/>
      <c r="B376" s="1"/>
      <c r="E376" s="3"/>
      <c r="F376" s="3"/>
      <c r="G376" s="3"/>
      <c r="H376" s="3"/>
    </row>
    <row r="377" spans="1:8" hidden="1">
      <c r="A377" s="1"/>
      <c r="B377" s="1"/>
      <c r="E377" s="3"/>
      <c r="F377" s="3"/>
      <c r="G377" s="3"/>
      <c r="H377" s="3"/>
    </row>
    <row r="378" spans="1:8" hidden="1">
      <c r="A378" s="1"/>
      <c r="B378" s="1"/>
      <c r="E378" s="3"/>
      <c r="F378" s="3"/>
      <c r="G378" s="3"/>
      <c r="H378" s="3"/>
    </row>
    <row r="379" spans="1:8" hidden="1">
      <c r="A379" s="1"/>
      <c r="B379" s="1"/>
      <c r="E379" s="3"/>
      <c r="F379" s="3"/>
      <c r="G379" s="3"/>
      <c r="H379" s="3"/>
    </row>
    <row r="380" spans="1:8" hidden="1">
      <c r="A380" s="1"/>
      <c r="B380" s="1"/>
      <c r="E380" s="3"/>
      <c r="F380" s="3"/>
      <c r="G380" s="3"/>
      <c r="H380" s="3"/>
    </row>
    <row r="381" spans="1:8" hidden="1">
      <c r="A381" s="1"/>
      <c r="B381" s="1"/>
      <c r="E381" s="3"/>
      <c r="F381" s="3"/>
      <c r="G381" s="3"/>
      <c r="H381" s="3"/>
    </row>
    <row r="382" spans="1:8" hidden="1">
      <c r="A382" s="1"/>
      <c r="B382" s="1"/>
      <c r="E382" s="3"/>
      <c r="F382" s="3"/>
      <c r="G382" s="3"/>
      <c r="H382" s="3"/>
    </row>
    <row r="383" spans="1:8" hidden="1">
      <c r="A383" s="1"/>
      <c r="B383" s="1"/>
      <c r="E383" s="3"/>
      <c r="F383" s="3"/>
      <c r="G383" s="3"/>
      <c r="H383" s="3"/>
    </row>
    <row r="384" spans="1:8" hidden="1">
      <c r="A384" s="1"/>
      <c r="B384" s="1"/>
      <c r="E384" s="3"/>
      <c r="F384" s="3"/>
      <c r="G384" s="3"/>
      <c r="H384" s="3"/>
    </row>
    <row r="385" spans="1:8" hidden="1">
      <c r="A385" s="1"/>
      <c r="B385" s="1"/>
      <c r="E385" s="3"/>
      <c r="F385" s="3"/>
      <c r="G385" s="3"/>
      <c r="H385" s="3"/>
    </row>
    <row r="386" spans="1:8" hidden="1">
      <c r="A386" s="1"/>
      <c r="B386" s="1"/>
      <c r="E386" s="3"/>
      <c r="F386" s="3"/>
      <c r="G386" s="3"/>
      <c r="H386" s="3"/>
    </row>
    <row r="387" spans="1:8" hidden="1">
      <c r="A387" s="1"/>
      <c r="B387" s="1"/>
      <c r="E387" s="3"/>
      <c r="F387" s="3"/>
      <c r="G387" s="3"/>
      <c r="H387" s="3"/>
    </row>
    <row r="388" spans="1:8" hidden="1">
      <c r="A388" s="1"/>
      <c r="B388" s="1"/>
      <c r="E388" s="3"/>
      <c r="F388" s="3"/>
      <c r="G388" s="3"/>
      <c r="H388" s="3"/>
    </row>
    <row r="389" spans="1:8" hidden="1">
      <c r="A389" s="1"/>
      <c r="B389" s="1"/>
      <c r="E389" s="3"/>
      <c r="F389" s="3"/>
      <c r="G389" s="3"/>
      <c r="H389" s="3"/>
    </row>
    <row r="390" spans="1:8" hidden="1">
      <c r="A390" s="1"/>
      <c r="B390" s="1"/>
      <c r="E390" s="3"/>
      <c r="F390" s="3"/>
      <c r="G390" s="3"/>
      <c r="H390" s="3"/>
    </row>
    <row r="391" spans="1:8" hidden="1">
      <c r="A391" s="1"/>
      <c r="B391" s="1"/>
      <c r="E391" s="3"/>
      <c r="F391" s="3"/>
      <c r="G391" s="3"/>
      <c r="H391" s="3"/>
    </row>
    <row r="392" spans="1:8" hidden="1">
      <c r="A392" s="1"/>
      <c r="B392" s="1"/>
      <c r="E392" s="3"/>
      <c r="F392" s="3"/>
      <c r="G392" s="3"/>
      <c r="H392" s="3"/>
    </row>
    <row r="393" spans="1:8" hidden="1">
      <c r="A393" s="1"/>
      <c r="B393" s="1"/>
      <c r="E393" s="3"/>
      <c r="F393" s="3"/>
      <c r="G393" s="3"/>
      <c r="H393" s="3"/>
    </row>
    <row r="394" spans="1:8" hidden="1">
      <c r="A394" s="1"/>
      <c r="B394" s="1"/>
      <c r="E394" s="3"/>
      <c r="F394" s="3"/>
      <c r="G394" s="3"/>
      <c r="H394" s="3"/>
    </row>
    <row r="395" spans="1:8" hidden="1">
      <c r="A395" s="1"/>
      <c r="B395" s="1"/>
      <c r="E395" s="3"/>
      <c r="F395" s="3"/>
      <c r="G395" s="3"/>
      <c r="H395" s="3"/>
    </row>
    <row r="396" spans="1:8" hidden="1">
      <c r="A396" s="1"/>
      <c r="B396" s="1"/>
      <c r="E396" s="3"/>
      <c r="F396" s="3"/>
      <c r="G396" s="3"/>
      <c r="H396" s="3"/>
    </row>
    <row r="397" spans="1:8" hidden="1">
      <c r="A397" s="1"/>
      <c r="B397" s="1"/>
      <c r="E397" s="3"/>
      <c r="F397" s="3"/>
      <c r="G397" s="3"/>
      <c r="H397" s="3"/>
    </row>
    <row r="398" spans="1:8" hidden="1">
      <c r="A398" s="1"/>
      <c r="B398" s="1"/>
      <c r="E398" s="3"/>
      <c r="F398" s="3"/>
      <c r="G398" s="3"/>
      <c r="H398" s="3"/>
    </row>
    <row r="399" spans="1:8" hidden="1">
      <c r="A399" s="1"/>
      <c r="B399" s="1"/>
      <c r="E399" s="3"/>
      <c r="F399" s="3"/>
      <c r="G399" s="3"/>
      <c r="H399" s="3"/>
    </row>
    <row r="400" spans="1:8" hidden="1">
      <c r="A400" s="1"/>
      <c r="B400" s="1"/>
      <c r="E400" s="3"/>
      <c r="F400" s="3"/>
      <c r="G400" s="3"/>
      <c r="H400" s="3"/>
    </row>
    <row r="401" spans="1:8" hidden="1">
      <c r="A401" s="1"/>
      <c r="B401" s="1"/>
      <c r="E401" s="3"/>
      <c r="F401" s="3"/>
      <c r="G401" s="3"/>
      <c r="H401" s="3"/>
    </row>
    <row r="402" spans="1:8" hidden="1">
      <c r="A402" s="1"/>
      <c r="B402" s="1"/>
      <c r="E402" s="3"/>
      <c r="F402" s="3"/>
      <c r="G402" s="3"/>
      <c r="H402" s="3"/>
    </row>
    <row r="403" spans="1:8" hidden="1">
      <c r="A403" s="1"/>
      <c r="B403" s="1"/>
      <c r="E403" s="3"/>
      <c r="F403" s="3"/>
      <c r="G403" s="3"/>
      <c r="H403" s="3"/>
    </row>
    <row r="404" spans="1:8" hidden="1">
      <c r="A404" s="1"/>
      <c r="B404" s="1"/>
      <c r="E404" s="3"/>
      <c r="F404" s="3"/>
      <c r="G404" s="3"/>
      <c r="H404" s="3"/>
    </row>
    <row r="405" spans="1:8" hidden="1">
      <c r="A405" s="1"/>
      <c r="B405" s="1"/>
      <c r="E405" s="3"/>
      <c r="F405" s="3"/>
      <c r="G405" s="3"/>
      <c r="H405" s="3"/>
    </row>
    <row r="406" spans="1:8" hidden="1">
      <c r="A406" s="1"/>
      <c r="B406" s="1"/>
      <c r="E406" s="3"/>
      <c r="F406" s="3"/>
      <c r="G406" s="3"/>
      <c r="H406" s="3"/>
    </row>
    <row r="407" spans="1:8" hidden="1">
      <c r="A407" s="1"/>
      <c r="B407" s="1"/>
      <c r="E407" s="3"/>
      <c r="F407" s="3"/>
      <c r="G407" s="3"/>
      <c r="H407" s="3"/>
    </row>
    <row r="408" spans="1:8" hidden="1">
      <c r="A408" s="1"/>
      <c r="B408" s="1"/>
      <c r="E408" s="3"/>
      <c r="F408" s="3"/>
      <c r="G408" s="3"/>
      <c r="H408" s="3"/>
    </row>
    <row r="409" spans="1:8" hidden="1">
      <c r="A409" s="1"/>
      <c r="B409" s="1"/>
      <c r="E409" s="3"/>
      <c r="F409" s="3"/>
      <c r="G409" s="3"/>
      <c r="H409" s="3"/>
    </row>
    <row r="410" spans="1:8" hidden="1">
      <c r="A410" s="1"/>
      <c r="B410" s="1"/>
      <c r="E410" s="3"/>
      <c r="F410" s="3"/>
      <c r="G410" s="3"/>
      <c r="H410" s="3"/>
    </row>
    <row r="411" spans="1:8" hidden="1">
      <c r="A411" s="1"/>
      <c r="B411" s="1"/>
      <c r="E411" s="3"/>
      <c r="F411" s="3"/>
      <c r="G411" s="3"/>
      <c r="H411" s="3"/>
    </row>
    <row r="412" spans="1:8" hidden="1">
      <c r="A412" s="1"/>
      <c r="B412" s="1"/>
      <c r="E412" s="3"/>
      <c r="F412" s="3"/>
      <c r="G412" s="3"/>
      <c r="H412" s="3"/>
    </row>
    <row r="413" spans="1:8" hidden="1">
      <c r="A413" s="1"/>
      <c r="B413" s="1"/>
      <c r="E413" s="3"/>
      <c r="F413" s="3"/>
      <c r="G413" s="3"/>
      <c r="H413" s="3"/>
    </row>
    <row r="414" spans="1:8" hidden="1">
      <c r="A414" s="1"/>
      <c r="B414" s="1"/>
      <c r="E414" s="3"/>
      <c r="F414" s="3"/>
      <c r="G414" s="3"/>
      <c r="H414" s="3"/>
    </row>
    <row r="415" spans="1:8" hidden="1">
      <c r="A415" s="1"/>
      <c r="B415" s="1"/>
      <c r="E415" s="3"/>
      <c r="F415" s="3"/>
      <c r="G415" s="3"/>
      <c r="H415" s="3"/>
    </row>
    <row r="416" spans="1:8" hidden="1">
      <c r="A416" s="1"/>
      <c r="B416" s="1"/>
      <c r="E416" s="3"/>
      <c r="F416" s="3"/>
      <c r="G416" s="3"/>
      <c r="H416" s="3"/>
    </row>
    <row r="417" spans="1:8" hidden="1">
      <c r="A417" s="1"/>
      <c r="B417" s="1"/>
      <c r="E417" s="3"/>
      <c r="F417" s="3"/>
      <c r="G417" s="3"/>
      <c r="H417" s="3"/>
    </row>
    <row r="418" spans="1:8" hidden="1">
      <c r="A418" s="1"/>
      <c r="B418" s="1"/>
      <c r="E418" s="3"/>
      <c r="F418" s="3"/>
      <c r="G418" s="3"/>
      <c r="H418" s="3"/>
    </row>
    <row r="419" spans="1:8" hidden="1">
      <c r="A419" s="1"/>
      <c r="B419" s="1"/>
      <c r="E419" s="3"/>
      <c r="F419" s="3"/>
      <c r="G419" s="3"/>
      <c r="H419" s="3"/>
    </row>
    <row r="420" spans="1:8" hidden="1">
      <c r="A420" s="1"/>
      <c r="B420" s="1"/>
      <c r="E420" s="3"/>
      <c r="F420" s="3"/>
      <c r="G420" s="3"/>
      <c r="H420" s="3"/>
    </row>
    <row r="421" spans="1:8" hidden="1">
      <c r="A421" s="1"/>
      <c r="B421" s="1"/>
      <c r="E421" s="3"/>
      <c r="F421" s="3"/>
      <c r="G421" s="3"/>
      <c r="H421" s="3"/>
    </row>
    <row r="422" spans="1:8" hidden="1">
      <c r="A422" s="1"/>
      <c r="B422" s="1"/>
      <c r="E422" s="3"/>
      <c r="F422" s="3"/>
      <c r="G422" s="3"/>
      <c r="H422" s="3"/>
    </row>
    <row r="423" spans="1:8" hidden="1">
      <c r="A423" s="1"/>
      <c r="B423" s="1"/>
      <c r="E423" s="3"/>
      <c r="F423" s="3"/>
      <c r="G423" s="3"/>
      <c r="H423" s="3"/>
    </row>
    <row r="424" spans="1:8" hidden="1">
      <c r="A424" s="1"/>
      <c r="B424" s="1"/>
      <c r="E424" s="3"/>
      <c r="F424" s="3"/>
      <c r="G424" s="3"/>
      <c r="H424" s="3"/>
    </row>
    <row r="425" spans="1:8" hidden="1">
      <c r="A425" s="1"/>
      <c r="B425" s="1"/>
      <c r="E425" s="3"/>
      <c r="F425" s="3"/>
      <c r="G425" s="3"/>
      <c r="H425" s="3"/>
    </row>
    <row r="426" spans="1:8" hidden="1">
      <c r="A426" s="1"/>
      <c r="B426" s="1"/>
      <c r="E426" s="3"/>
      <c r="F426" s="3"/>
      <c r="G426" s="3"/>
      <c r="H426" s="3"/>
    </row>
    <row r="427" spans="1:8" hidden="1">
      <c r="A427" s="1"/>
      <c r="B427" s="1"/>
      <c r="E427" s="3"/>
      <c r="F427" s="3"/>
      <c r="G427" s="3"/>
      <c r="H427" s="3"/>
    </row>
    <row r="428" spans="1:8" hidden="1">
      <c r="A428" s="1"/>
      <c r="B428" s="1"/>
      <c r="E428" s="3"/>
      <c r="F428" s="3"/>
      <c r="G428" s="3"/>
      <c r="H428" s="3"/>
    </row>
    <row r="429" spans="1:8" hidden="1">
      <c r="A429" s="1"/>
      <c r="B429" s="1"/>
      <c r="E429" s="3"/>
      <c r="F429" s="3"/>
      <c r="G429" s="3"/>
      <c r="H429" s="3"/>
    </row>
    <row r="430" spans="1:8" hidden="1">
      <c r="A430" s="1"/>
      <c r="B430" s="1"/>
      <c r="E430" s="3"/>
      <c r="F430" s="3"/>
      <c r="G430" s="3"/>
      <c r="H430" s="3"/>
    </row>
    <row r="431" spans="1:8" hidden="1">
      <c r="A431" s="1"/>
      <c r="B431" s="1"/>
      <c r="E431" s="3"/>
      <c r="F431" s="3"/>
      <c r="G431" s="3"/>
      <c r="H431" s="3"/>
    </row>
    <row r="432" spans="1:8" hidden="1">
      <c r="A432" s="1"/>
      <c r="B432" s="1"/>
      <c r="E432" s="3"/>
      <c r="F432" s="3"/>
      <c r="G432" s="3"/>
      <c r="H432" s="3"/>
    </row>
    <row r="433" spans="1:8" hidden="1">
      <c r="A433" s="1"/>
      <c r="B433" s="1"/>
      <c r="E433" s="3"/>
      <c r="F433" s="3"/>
      <c r="G433" s="3"/>
      <c r="H433" s="3"/>
    </row>
    <row r="434" spans="1:8" hidden="1">
      <c r="A434" s="1"/>
      <c r="B434" s="1"/>
      <c r="E434" s="3"/>
      <c r="F434" s="3"/>
      <c r="G434" s="3"/>
      <c r="H434" s="3"/>
    </row>
    <row r="435" spans="1:8" hidden="1">
      <c r="A435" s="1"/>
      <c r="B435" s="1"/>
      <c r="E435" s="3"/>
      <c r="F435" s="3"/>
      <c r="G435" s="3"/>
      <c r="H435" s="3"/>
    </row>
    <row r="436" spans="1:8" hidden="1">
      <c r="A436" s="1"/>
      <c r="B436" s="1"/>
      <c r="E436" s="3"/>
      <c r="F436" s="3"/>
      <c r="G436" s="3"/>
      <c r="H436" s="3"/>
    </row>
    <row r="437" spans="1:8" hidden="1">
      <c r="A437" s="1"/>
      <c r="B437" s="1"/>
      <c r="E437" s="3"/>
      <c r="F437" s="3"/>
      <c r="G437" s="3"/>
      <c r="H437" s="3"/>
    </row>
    <row r="438" spans="1:8" hidden="1">
      <c r="A438" s="1"/>
      <c r="B438" s="1"/>
      <c r="E438" s="3"/>
      <c r="F438" s="3"/>
      <c r="G438" s="3"/>
      <c r="H438" s="3"/>
    </row>
    <row r="439" spans="1:8" hidden="1">
      <c r="A439" s="1"/>
      <c r="B439" s="1"/>
      <c r="E439" s="3"/>
      <c r="F439" s="3"/>
      <c r="G439" s="3"/>
      <c r="H439" s="3"/>
    </row>
    <row r="440" spans="1:8" hidden="1">
      <c r="A440" s="1"/>
      <c r="B440" s="1"/>
      <c r="E440" s="3"/>
      <c r="F440" s="3"/>
      <c r="G440" s="3"/>
      <c r="H440" s="3"/>
    </row>
    <row r="441" spans="1:8" hidden="1">
      <c r="A441" s="1"/>
      <c r="B441" s="1"/>
      <c r="E441" s="3"/>
      <c r="F441" s="3"/>
      <c r="G441" s="3"/>
      <c r="H441" s="3"/>
    </row>
    <row r="442" spans="1:8" hidden="1">
      <c r="A442" s="1"/>
      <c r="B442" s="1"/>
      <c r="E442" s="3"/>
      <c r="F442" s="3"/>
      <c r="G442" s="3"/>
      <c r="H442" s="3"/>
    </row>
    <row r="443" spans="1:8" hidden="1">
      <c r="A443" s="1"/>
      <c r="B443" s="1"/>
      <c r="E443" s="3"/>
      <c r="F443" s="3"/>
      <c r="G443" s="3"/>
      <c r="H443" s="3"/>
    </row>
    <row r="444" spans="1:8" hidden="1">
      <c r="A444" s="1"/>
      <c r="B444" s="1"/>
      <c r="E444" s="3"/>
      <c r="F444" s="3"/>
      <c r="G444" s="3"/>
      <c r="H444" s="3"/>
    </row>
    <row r="445" spans="1:8" hidden="1">
      <c r="A445" s="1"/>
      <c r="B445" s="1"/>
      <c r="E445" s="3"/>
      <c r="F445" s="3"/>
      <c r="G445" s="3"/>
      <c r="H445" s="3"/>
    </row>
    <row r="446" spans="1:8" hidden="1">
      <c r="A446" s="1"/>
      <c r="B446" s="1"/>
      <c r="E446" s="3"/>
      <c r="F446" s="3"/>
      <c r="G446" s="3"/>
      <c r="H446" s="3"/>
    </row>
    <row r="447" spans="1:8" hidden="1">
      <c r="A447" s="1"/>
      <c r="B447" s="1"/>
      <c r="E447" s="3"/>
      <c r="F447" s="3"/>
      <c r="G447" s="3"/>
      <c r="H447" s="3"/>
    </row>
    <row r="448" spans="1:8" hidden="1">
      <c r="A448" s="1"/>
      <c r="B448" s="1"/>
      <c r="E448" s="3"/>
      <c r="F448" s="3"/>
      <c r="G448" s="3"/>
      <c r="H448" s="3"/>
    </row>
    <row r="449" spans="1:8" hidden="1">
      <c r="A449" s="1"/>
      <c r="B449" s="1"/>
      <c r="E449" s="3"/>
      <c r="F449" s="3"/>
      <c r="G449" s="3"/>
      <c r="H449" s="3"/>
    </row>
    <row r="450" spans="1:8" hidden="1">
      <c r="A450" s="1"/>
      <c r="B450" s="1"/>
      <c r="E450" s="3"/>
      <c r="F450" s="3"/>
      <c r="G450" s="3"/>
      <c r="H450" s="3"/>
    </row>
    <row r="451" spans="1:8" hidden="1">
      <c r="A451" s="1"/>
      <c r="B451" s="1"/>
      <c r="E451" s="3"/>
      <c r="F451" s="3"/>
      <c r="G451" s="3"/>
      <c r="H451" s="3"/>
    </row>
    <row r="452" spans="1:8" hidden="1">
      <c r="A452" s="1"/>
      <c r="B452" s="1"/>
      <c r="E452" s="3"/>
      <c r="F452" s="3"/>
      <c r="G452" s="3"/>
      <c r="H452" s="3"/>
    </row>
    <row r="453" spans="1:8" hidden="1">
      <c r="A453" s="1"/>
      <c r="B453" s="1"/>
      <c r="E453" s="3"/>
      <c r="F453" s="3"/>
      <c r="G453" s="3"/>
      <c r="H453" s="3"/>
    </row>
    <row r="454" spans="1:8" hidden="1">
      <c r="A454" s="1"/>
      <c r="B454" s="1"/>
      <c r="E454" s="3"/>
      <c r="F454" s="3"/>
      <c r="G454" s="3"/>
      <c r="H454" s="3"/>
    </row>
    <row r="455" spans="1:8" hidden="1">
      <c r="A455" s="1"/>
      <c r="B455" s="1"/>
      <c r="E455" s="3"/>
      <c r="F455" s="3"/>
      <c r="G455" s="3"/>
      <c r="H455" s="3"/>
    </row>
    <row r="456" spans="1:8" hidden="1">
      <c r="A456" s="1"/>
      <c r="B456" s="1"/>
      <c r="E456" s="3"/>
      <c r="F456" s="3"/>
      <c r="G456" s="3"/>
      <c r="H456" s="3"/>
    </row>
    <row r="457" spans="1:8" hidden="1">
      <c r="A457" s="1"/>
      <c r="B457" s="1"/>
      <c r="E457" s="3"/>
      <c r="F457" s="3"/>
      <c r="G457" s="3"/>
      <c r="H457" s="3"/>
    </row>
    <row r="458" spans="1:8" hidden="1">
      <c r="A458" s="1"/>
      <c r="B458" s="1"/>
      <c r="E458" s="3"/>
      <c r="F458" s="3"/>
      <c r="G458" s="3"/>
      <c r="H458" s="3"/>
    </row>
    <row r="459" spans="1:8" hidden="1">
      <c r="A459" s="1"/>
      <c r="B459" s="1"/>
      <c r="E459" s="3"/>
      <c r="F459" s="3"/>
      <c r="G459" s="3"/>
      <c r="H459" s="3"/>
    </row>
    <row r="460" spans="1:8" hidden="1">
      <c r="A460" s="1"/>
      <c r="B460" s="1"/>
      <c r="E460" s="3"/>
      <c r="F460" s="3"/>
      <c r="G460" s="3"/>
      <c r="H460" s="3"/>
    </row>
    <row r="461" spans="1:8" hidden="1">
      <c r="A461" s="1"/>
      <c r="B461" s="1"/>
      <c r="E461" s="3"/>
      <c r="F461" s="3"/>
      <c r="G461" s="3"/>
      <c r="H461" s="3"/>
    </row>
    <row r="462" spans="1:8" hidden="1">
      <c r="A462" s="1"/>
      <c r="B462" s="1"/>
      <c r="E462" s="3"/>
      <c r="F462" s="3"/>
      <c r="G462" s="3"/>
      <c r="H462" s="3"/>
    </row>
    <row r="463" spans="1:8" hidden="1">
      <c r="A463" s="1"/>
      <c r="B463" s="1"/>
      <c r="E463" s="3"/>
      <c r="F463" s="3"/>
      <c r="G463" s="3"/>
      <c r="H463" s="3"/>
    </row>
    <row r="464" spans="1:8" hidden="1">
      <c r="A464" s="1"/>
      <c r="B464" s="1"/>
      <c r="E464" s="3"/>
      <c r="F464" s="3"/>
      <c r="G464" s="3"/>
      <c r="H464" s="3"/>
    </row>
    <row r="465" spans="1:8" hidden="1">
      <c r="A465" s="1"/>
      <c r="B465" s="1"/>
      <c r="E465" s="3"/>
      <c r="F465" s="3"/>
      <c r="G465" s="3"/>
      <c r="H465" s="3"/>
    </row>
    <row r="466" spans="1:8" hidden="1">
      <c r="A466" s="1"/>
      <c r="B466" s="1"/>
      <c r="E466" s="3"/>
      <c r="F466" s="3"/>
      <c r="G466" s="3"/>
      <c r="H466" s="3"/>
    </row>
    <row r="467" spans="1:8" hidden="1">
      <c r="A467" s="1"/>
      <c r="B467" s="1"/>
      <c r="E467" s="3"/>
      <c r="F467" s="3"/>
      <c r="G467" s="3"/>
      <c r="H467" s="3"/>
    </row>
    <row r="468" spans="1:8" hidden="1">
      <c r="A468" s="1"/>
      <c r="B468" s="1"/>
      <c r="E468" s="3"/>
      <c r="F468" s="3"/>
      <c r="G468" s="3"/>
      <c r="H468" s="3"/>
    </row>
    <row r="469" spans="1:8" hidden="1">
      <c r="A469" s="1"/>
      <c r="B469" s="1"/>
      <c r="E469" s="3"/>
      <c r="F469" s="3"/>
      <c r="G469" s="3"/>
      <c r="H469" s="3"/>
    </row>
    <row r="470" spans="1:8" hidden="1">
      <c r="A470" s="1"/>
      <c r="B470" s="1"/>
      <c r="E470" s="3"/>
      <c r="F470" s="3"/>
      <c r="G470" s="3"/>
      <c r="H470" s="3"/>
    </row>
    <row r="471" spans="1:8" hidden="1">
      <c r="A471" s="1"/>
      <c r="B471" s="1"/>
      <c r="E471" s="3"/>
      <c r="F471" s="3"/>
      <c r="G471" s="3"/>
      <c r="H471" s="3"/>
    </row>
    <row r="472" spans="1:8" hidden="1">
      <c r="A472" s="1"/>
      <c r="B472" s="1"/>
      <c r="E472" s="3"/>
      <c r="F472" s="3"/>
      <c r="G472" s="3"/>
      <c r="H472" s="3"/>
    </row>
    <row r="473" spans="1:8" hidden="1">
      <c r="A473" s="1"/>
      <c r="B473" s="1"/>
      <c r="E473" s="3"/>
      <c r="F473" s="3"/>
      <c r="G473" s="3"/>
      <c r="H473" s="3"/>
    </row>
    <row r="474" spans="1:8" hidden="1">
      <c r="A474" s="1"/>
      <c r="B474" s="1"/>
      <c r="E474" s="3"/>
      <c r="F474" s="3"/>
      <c r="G474" s="3"/>
      <c r="H474" s="3"/>
    </row>
    <row r="475" spans="1:8" hidden="1">
      <c r="A475" s="1"/>
      <c r="B475" s="1"/>
      <c r="E475" s="3"/>
      <c r="F475" s="3"/>
      <c r="G475" s="3"/>
      <c r="H475" s="3"/>
    </row>
    <row r="476" spans="1:8" hidden="1">
      <c r="A476" s="1"/>
      <c r="B476" s="1"/>
      <c r="E476" s="3"/>
      <c r="F476" s="3"/>
      <c r="G476" s="3"/>
      <c r="H476" s="3"/>
    </row>
    <row r="477" spans="1:8" hidden="1">
      <c r="A477" s="1"/>
      <c r="B477" s="1"/>
      <c r="E477" s="3"/>
      <c r="F477" s="3"/>
      <c r="G477" s="3"/>
      <c r="H477" s="3"/>
    </row>
    <row r="478" spans="1:8" hidden="1">
      <c r="A478" s="1"/>
      <c r="B478" s="1"/>
      <c r="E478" s="3"/>
      <c r="F478" s="3"/>
      <c r="G478" s="3"/>
      <c r="H478" s="3"/>
    </row>
    <row r="479" spans="1:8" hidden="1">
      <c r="A479" s="1"/>
      <c r="B479" s="1"/>
      <c r="E479" s="3"/>
      <c r="F479" s="3"/>
      <c r="G479" s="3"/>
      <c r="H479" s="3"/>
    </row>
    <row r="480" spans="1:8" hidden="1">
      <c r="A480" s="1"/>
      <c r="B480" s="1"/>
      <c r="E480" s="3"/>
      <c r="F480" s="3"/>
      <c r="G480" s="3"/>
      <c r="H480" s="3"/>
    </row>
    <row r="481" spans="1:8" hidden="1">
      <c r="A481" s="1"/>
      <c r="B481" s="1"/>
      <c r="E481" s="3"/>
      <c r="F481" s="3"/>
      <c r="G481" s="3"/>
      <c r="H481" s="3"/>
    </row>
    <row r="482" spans="1:8" hidden="1">
      <c r="A482" s="1"/>
      <c r="B482" s="1"/>
      <c r="E482" s="3"/>
      <c r="F482" s="3"/>
      <c r="G482" s="3"/>
      <c r="H482" s="3"/>
    </row>
    <row r="483" spans="1:8" hidden="1">
      <c r="A483" s="1"/>
      <c r="B483" s="1"/>
      <c r="E483" s="3"/>
      <c r="F483" s="3"/>
      <c r="G483" s="3"/>
      <c r="H483" s="3"/>
    </row>
    <row r="484" spans="1:8" hidden="1">
      <c r="A484" s="1"/>
      <c r="B484" s="1"/>
      <c r="E484" s="3"/>
      <c r="F484" s="3"/>
      <c r="G484" s="3"/>
      <c r="H484" s="3"/>
    </row>
    <row r="485" spans="1:8" hidden="1">
      <c r="A485" s="1"/>
      <c r="B485" s="1"/>
      <c r="E485" s="3"/>
      <c r="F485" s="3"/>
      <c r="G485" s="3"/>
      <c r="H485" s="3"/>
    </row>
    <row r="486" spans="1:8" hidden="1">
      <c r="A486" s="1"/>
      <c r="B486" s="1"/>
      <c r="E486" s="3"/>
      <c r="F486" s="3"/>
      <c r="G486" s="3"/>
      <c r="H486" s="3"/>
    </row>
    <row r="487" spans="1:8" hidden="1">
      <c r="A487" s="1"/>
      <c r="B487" s="1"/>
      <c r="E487" s="3"/>
      <c r="F487" s="3"/>
      <c r="G487" s="3"/>
      <c r="H487" s="3"/>
    </row>
    <row r="488" spans="1:8" hidden="1">
      <c r="A488" s="1"/>
      <c r="B488" s="1"/>
      <c r="E488" s="3"/>
      <c r="F488" s="3"/>
      <c r="G488" s="3"/>
      <c r="H488" s="3"/>
    </row>
    <row r="489" spans="1:8" hidden="1">
      <c r="A489" s="1"/>
      <c r="B489" s="1"/>
      <c r="E489" s="3"/>
      <c r="F489" s="3"/>
      <c r="G489" s="3"/>
      <c r="H489" s="3"/>
    </row>
    <row r="490" spans="1:8" hidden="1">
      <c r="A490" s="1"/>
      <c r="B490" s="1"/>
      <c r="E490" s="3"/>
      <c r="F490" s="3"/>
      <c r="G490" s="3"/>
      <c r="H490" s="3"/>
    </row>
    <row r="491" spans="1:8" hidden="1">
      <c r="A491" s="1"/>
      <c r="B491" s="1"/>
      <c r="E491" s="3"/>
      <c r="F491" s="3"/>
      <c r="G491" s="3"/>
      <c r="H491" s="3"/>
    </row>
    <row r="492" spans="1:8" hidden="1">
      <c r="A492" s="1"/>
      <c r="B492" s="1"/>
      <c r="E492" s="3"/>
      <c r="F492" s="3"/>
      <c r="G492" s="3"/>
      <c r="H492" s="3"/>
    </row>
    <row r="493" spans="1:8" hidden="1">
      <c r="A493" s="1"/>
      <c r="B493" s="1"/>
      <c r="E493" s="3"/>
      <c r="F493" s="3"/>
      <c r="G493" s="3"/>
      <c r="H493" s="3"/>
    </row>
    <row r="494" spans="1:8" hidden="1">
      <c r="A494" s="1"/>
      <c r="B494" s="1"/>
      <c r="E494" s="3"/>
      <c r="F494" s="3"/>
      <c r="G494" s="3"/>
      <c r="H494" s="3"/>
    </row>
    <row r="495" spans="1:8" hidden="1">
      <c r="A495" s="1"/>
      <c r="B495" s="1"/>
      <c r="E495" s="3"/>
      <c r="F495" s="3"/>
      <c r="G495" s="3"/>
      <c r="H495" s="3"/>
    </row>
    <row r="496" spans="1:8" hidden="1">
      <c r="A496" s="1"/>
      <c r="B496" s="1"/>
      <c r="E496" s="3"/>
      <c r="F496" s="3"/>
      <c r="G496" s="3"/>
      <c r="H496" s="3"/>
    </row>
    <row r="497" spans="1:8" hidden="1">
      <c r="A497" s="1"/>
      <c r="B497" s="1"/>
      <c r="E497" s="3"/>
      <c r="F497" s="3"/>
      <c r="G497" s="3"/>
      <c r="H497" s="3"/>
    </row>
    <row r="498" spans="1:8" hidden="1">
      <c r="A498" s="1"/>
      <c r="B498" s="1"/>
      <c r="E498" s="3"/>
      <c r="F498" s="3"/>
      <c r="G498" s="3"/>
      <c r="H498" s="3"/>
    </row>
    <row r="499" spans="1:8" hidden="1">
      <c r="A499" s="1"/>
      <c r="B499" s="1"/>
      <c r="E499" s="3"/>
      <c r="F499" s="3"/>
      <c r="G499" s="3"/>
      <c r="H499" s="3"/>
    </row>
    <row r="500" spans="1:8" hidden="1">
      <c r="A500" s="1"/>
      <c r="B500" s="1"/>
      <c r="E500" s="3"/>
      <c r="F500" s="3"/>
      <c r="G500" s="3"/>
      <c r="H500" s="3"/>
    </row>
    <row r="501" spans="1:8" hidden="1">
      <c r="A501" s="1"/>
      <c r="B501" s="1"/>
      <c r="E501" s="3"/>
      <c r="F501" s="3"/>
      <c r="G501" s="3"/>
      <c r="H501" s="3"/>
    </row>
    <row r="502" spans="1:8" hidden="1">
      <c r="A502" s="1"/>
      <c r="B502" s="1"/>
      <c r="E502" s="3"/>
      <c r="F502" s="3"/>
      <c r="G502" s="3"/>
      <c r="H502" s="3"/>
    </row>
    <row r="503" spans="1:8" hidden="1">
      <c r="A503" s="1"/>
      <c r="B503" s="1"/>
      <c r="E503" s="3"/>
      <c r="F503" s="3"/>
      <c r="G503" s="3"/>
      <c r="H503" s="3"/>
    </row>
    <row r="504" spans="1:8" hidden="1">
      <c r="A504" s="1"/>
      <c r="B504" s="1"/>
      <c r="E504" s="3"/>
      <c r="F504" s="3"/>
      <c r="G504" s="3"/>
      <c r="H504" s="3"/>
    </row>
    <row r="505" spans="1:8" hidden="1">
      <c r="A505" s="1"/>
      <c r="B505" s="1"/>
      <c r="E505" s="3"/>
      <c r="F505" s="3"/>
      <c r="G505" s="3"/>
      <c r="H505" s="3"/>
    </row>
    <row r="506" spans="1:8" hidden="1">
      <c r="A506" s="1"/>
      <c r="B506" s="1"/>
      <c r="E506" s="3"/>
      <c r="F506" s="3"/>
      <c r="G506" s="3"/>
      <c r="H506" s="3"/>
    </row>
    <row r="507" spans="1:8" hidden="1">
      <c r="A507" s="1"/>
      <c r="B507" s="1"/>
      <c r="E507" s="3"/>
      <c r="F507" s="3"/>
      <c r="G507" s="3"/>
      <c r="H507" s="3"/>
    </row>
    <row r="508" spans="1:8" hidden="1">
      <c r="A508" s="1"/>
      <c r="B508" s="1"/>
      <c r="E508" s="3"/>
      <c r="F508" s="3"/>
      <c r="G508" s="3"/>
      <c r="H508" s="3"/>
    </row>
    <row r="509" spans="1:8" hidden="1">
      <c r="A509" s="1"/>
      <c r="B509" s="1"/>
      <c r="E509" s="3"/>
      <c r="F509" s="3"/>
      <c r="G509" s="3"/>
      <c r="H509" s="3"/>
    </row>
    <row r="510" spans="1:8" hidden="1">
      <c r="A510" s="1"/>
      <c r="B510" s="1"/>
      <c r="E510" s="3"/>
      <c r="F510" s="3"/>
      <c r="G510" s="3"/>
      <c r="H510" s="3"/>
    </row>
    <row r="511" spans="1:8" hidden="1">
      <c r="A511" s="1"/>
      <c r="B511" s="1"/>
      <c r="E511" s="3"/>
      <c r="F511" s="3"/>
      <c r="G511" s="3"/>
      <c r="H511" s="3"/>
    </row>
    <row r="512" spans="1:8" hidden="1">
      <c r="A512" s="1"/>
      <c r="B512" s="1"/>
      <c r="E512" s="3"/>
      <c r="F512" s="3"/>
      <c r="G512" s="3"/>
      <c r="H512" s="3"/>
    </row>
    <row r="513" spans="1:8" hidden="1">
      <c r="A513" s="1"/>
      <c r="B513" s="1"/>
      <c r="E513" s="3"/>
      <c r="F513" s="3"/>
      <c r="G513" s="3"/>
      <c r="H513" s="3"/>
    </row>
    <row r="514" spans="1:8" hidden="1">
      <c r="A514" s="1"/>
      <c r="B514" s="1"/>
      <c r="E514" s="3"/>
      <c r="F514" s="3"/>
      <c r="G514" s="3"/>
      <c r="H514" s="3"/>
    </row>
    <row r="515" spans="1:8" hidden="1">
      <c r="A515" s="1"/>
      <c r="B515" s="1"/>
      <c r="E515" s="3"/>
      <c r="F515" s="3"/>
      <c r="G515" s="3"/>
      <c r="H515" s="3"/>
    </row>
    <row r="516" spans="1:8" hidden="1">
      <c r="A516" s="1"/>
      <c r="B516" s="1"/>
      <c r="E516" s="3"/>
      <c r="F516" s="3"/>
      <c r="G516" s="3"/>
      <c r="H516" s="3"/>
    </row>
    <row r="517" spans="1:8" hidden="1">
      <c r="A517" s="1"/>
      <c r="B517" s="1"/>
      <c r="E517" s="3"/>
      <c r="F517" s="3"/>
      <c r="G517" s="3"/>
      <c r="H517" s="3"/>
    </row>
    <row r="518" spans="1:8" hidden="1">
      <c r="A518" s="1"/>
      <c r="B518" s="1"/>
      <c r="E518" s="3"/>
      <c r="F518" s="3"/>
      <c r="G518" s="3"/>
      <c r="H518" s="3"/>
    </row>
    <row r="519" spans="1:8" hidden="1">
      <c r="A519" s="1"/>
      <c r="B519" s="1"/>
      <c r="E519" s="3"/>
      <c r="F519" s="3"/>
      <c r="G519" s="3"/>
      <c r="H519" s="3"/>
    </row>
    <row r="520" spans="1:8" hidden="1">
      <c r="A520" s="1"/>
      <c r="B520" s="1"/>
      <c r="E520" s="3"/>
      <c r="F520" s="3"/>
      <c r="G520" s="3"/>
      <c r="H520" s="3"/>
    </row>
    <row r="521" spans="1:8" hidden="1">
      <c r="A521" s="1"/>
      <c r="B521" s="1"/>
      <c r="E521" s="3"/>
      <c r="F521" s="3"/>
      <c r="G521" s="3"/>
      <c r="H521" s="3"/>
    </row>
    <row r="522" spans="1:8" hidden="1">
      <c r="A522" s="1"/>
      <c r="B522" s="1"/>
      <c r="E522" s="3"/>
      <c r="F522" s="3"/>
      <c r="G522" s="3"/>
      <c r="H522" s="3"/>
    </row>
    <row r="523" spans="1:8" hidden="1">
      <c r="A523" s="1"/>
      <c r="B523" s="1"/>
      <c r="E523" s="3"/>
      <c r="F523" s="3"/>
      <c r="G523" s="3"/>
      <c r="H523" s="3"/>
    </row>
    <row r="524" spans="1:8" hidden="1">
      <c r="A524" s="1"/>
      <c r="B524" s="1"/>
      <c r="E524" s="3"/>
      <c r="F524" s="3"/>
      <c r="G524" s="3"/>
      <c r="H524" s="3"/>
    </row>
    <row r="525" spans="1:8" hidden="1">
      <c r="A525" s="1"/>
      <c r="B525" s="1"/>
      <c r="E525" s="3"/>
      <c r="F525" s="3"/>
      <c r="G525" s="3"/>
      <c r="H525" s="3"/>
    </row>
    <row r="526" spans="1:8" hidden="1">
      <c r="A526" s="1"/>
      <c r="B526" s="1"/>
      <c r="E526" s="3"/>
      <c r="F526" s="3"/>
      <c r="G526" s="3"/>
      <c r="H526" s="3"/>
    </row>
    <row r="527" spans="1:8" hidden="1">
      <c r="A527" s="1"/>
      <c r="B527" s="1"/>
      <c r="E527" s="3"/>
      <c r="F527" s="3"/>
      <c r="G527" s="3"/>
      <c r="H527" s="3"/>
    </row>
    <row r="528" spans="1:8" hidden="1">
      <c r="A528" s="1"/>
      <c r="B528" s="1"/>
      <c r="E528" s="3"/>
      <c r="F528" s="3"/>
      <c r="G528" s="3"/>
      <c r="H528" s="3"/>
    </row>
    <row r="529" spans="1:8" hidden="1">
      <c r="A529" s="1"/>
      <c r="B529" s="1"/>
      <c r="E529" s="3"/>
      <c r="F529" s="3"/>
      <c r="G529" s="3"/>
      <c r="H529" s="3"/>
    </row>
    <row r="530" spans="1:8" hidden="1">
      <c r="A530" s="1"/>
      <c r="B530" s="1"/>
      <c r="E530" s="3"/>
      <c r="F530" s="3"/>
      <c r="G530" s="3"/>
      <c r="H530" s="3"/>
    </row>
    <row r="531" spans="1:8" hidden="1">
      <c r="A531" s="1"/>
      <c r="B531" s="1"/>
      <c r="E531" s="3"/>
      <c r="F531" s="3"/>
      <c r="G531" s="3"/>
      <c r="H531" s="3"/>
    </row>
    <row r="532" spans="1:8" hidden="1">
      <c r="A532" s="1"/>
      <c r="B532" s="1"/>
      <c r="E532" s="3"/>
      <c r="F532" s="3"/>
      <c r="G532" s="3"/>
      <c r="H532" s="3"/>
    </row>
    <row r="533" spans="1:8" hidden="1">
      <c r="A533" s="1"/>
      <c r="B533" s="1"/>
      <c r="E533" s="3"/>
      <c r="F533" s="3"/>
      <c r="G533" s="3"/>
      <c r="H533" s="3"/>
    </row>
    <row r="534" spans="1:8" hidden="1">
      <c r="A534" s="1"/>
      <c r="B534" s="1"/>
      <c r="E534" s="3"/>
      <c r="F534" s="3"/>
      <c r="G534" s="3"/>
      <c r="H534" s="3"/>
    </row>
    <row r="535" spans="1:8" hidden="1">
      <c r="A535" s="1"/>
      <c r="B535" s="1"/>
      <c r="E535" s="3"/>
      <c r="F535" s="3"/>
      <c r="G535" s="3"/>
      <c r="H535" s="3"/>
    </row>
    <row r="536" spans="1:8" hidden="1">
      <c r="A536" s="1"/>
      <c r="B536" s="1"/>
      <c r="E536" s="3"/>
      <c r="F536" s="3"/>
      <c r="G536" s="3"/>
      <c r="H536" s="3"/>
    </row>
    <row r="537" spans="1:8" hidden="1">
      <c r="A537" s="1"/>
      <c r="B537" s="1"/>
      <c r="E537" s="3"/>
      <c r="F537" s="3"/>
      <c r="G537" s="3"/>
      <c r="H537" s="3"/>
    </row>
    <row r="538" spans="1:8" hidden="1">
      <c r="A538" s="1"/>
      <c r="B538" s="1"/>
      <c r="E538" s="3"/>
      <c r="F538" s="3"/>
      <c r="G538" s="3"/>
      <c r="H538" s="3"/>
    </row>
    <row r="539" spans="1:8" hidden="1">
      <c r="A539" s="1"/>
      <c r="B539" s="1"/>
      <c r="E539" s="3"/>
      <c r="F539" s="3"/>
      <c r="G539" s="3"/>
      <c r="H539" s="3"/>
    </row>
    <row r="540" spans="1:8" hidden="1">
      <c r="A540" s="1"/>
      <c r="B540" s="1"/>
      <c r="E540" s="3"/>
      <c r="F540" s="3"/>
      <c r="G540" s="3"/>
      <c r="H540" s="3"/>
    </row>
    <row r="541" spans="1:8" hidden="1">
      <c r="A541" s="1"/>
      <c r="B541" s="1"/>
      <c r="E541" s="3"/>
      <c r="F541" s="3"/>
      <c r="G541" s="3"/>
      <c r="H541" s="3"/>
    </row>
    <row r="542" spans="1:8" hidden="1">
      <c r="A542" s="1"/>
      <c r="B542" s="1"/>
      <c r="E542" s="3"/>
      <c r="F542" s="3"/>
      <c r="G542" s="3"/>
      <c r="H542" s="3"/>
    </row>
    <row r="543" spans="1:8" hidden="1">
      <c r="A543" s="1"/>
      <c r="B543" s="1"/>
      <c r="E543" s="3"/>
      <c r="F543" s="3"/>
      <c r="G543" s="3"/>
      <c r="H543" s="3"/>
    </row>
    <row r="544" spans="1:8" hidden="1">
      <c r="A544" s="1"/>
      <c r="B544" s="1"/>
      <c r="E544" s="3"/>
      <c r="F544" s="3"/>
      <c r="G544" s="3"/>
      <c r="H544" s="3"/>
    </row>
    <row r="545" spans="1:8" hidden="1">
      <c r="A545" s="1"/>
      <c r="B545" s="1"/>
      <c r="E545" s="3"/>
      <c r="F545" s="3"/>
      <c r="G545" s="3"/>
      <c r="H545" s="3"/>
    </row>
    <row r="546" spans="1:8" hidden="1">
      <c r="A546" s="1"/>
      <c r="B546" s="1"/>
      <c r="E546" s="3"/>
      <c r="F546" s="3"/>
      <c r="G546" s="3"/>
      <c r="H546" s="3"/>
    </row>
    <row r="547" spans="1:8" hidden="1">
      <c r="A547" s="1"/>
      <c r="B547" s="1"/>
      <c r="E547" s="3"/>
      <c r="F547" s="3"/>
      <c r="G547" s="3"/>
      <c r="H547" s="3"/>
    </row>
    <row r="548" spans="1:8" hidden="1">
      <c r="A548" s="1"/>
      <c r="B548" s="1"/>
      <c r="E548" s="3"/>
      <c r="F548" s="3"/>
      <c r="G548" s="3"/>
      <c r="H548" s="3"/>
    </row>
    <row r="549" spans="1:8" hidden="1">
      <c r="A549" s="1"/>
      <c r="B549" s="1"/>
      <c r="E549" s="3"/>
      <c r="F549" s="3"/>
      <c r="G549" s="3"/>
      <c r="H549" s="3"/>
    </row>
    <row r="550" spans="1:8" hidden="1">
      <c r="A550" s="1"/>
      <c r="B550" s="1"/>
      <c r="E550" s="3"/>
      <c r="F550" s="3"/>
      <c r="G550" s="3"/>
      <c r="H550" s="3"/>
    </row>
    <row r="551" spans="1:8" hidden="1">
      <c r="A551" s="1"/>
      <c r="B551" s="1"/>
      <c r="E551" s="3"/>
      <c r="F551" s="3"/>
      <c r="G551" s="3"/>
      <c r="H551" s="3"/>
    </row>
    <row r="552" spans="1:8" hidden="1">
      <c r="A552" s="1"/>
      <c r="B552" s="1"/>
      <c r="E552" s="3"/>
      <c r="F552" s="3"/>
      <c r="G552" s="3"/>
      <c r="H552" s="3"/>
    </row>
    <row r="553" spans="1:8" hidden="1">
      <c r="A553" s="1"/>
      <c r="B553" s="1"/>
      <c r="E553" s="3"/>
      <c r="F553" s="3"/>
      <c r="G553" s="3"/>
      <c r="H553" s="3"/>
    </row>
    <row r="554" spans="1:8" hidden="1">
      <c r="A554" s="1"/>
      <c r="B554" s="1"/>
      <c r="E554" s="3"/>
      <c r="F554" s="3"/>
      <c r="G554" s="3"/>
      <c r="H554" s="3"/>
    </row>
    <row r="555" spans="1:8" hidden="1">
      <c r="A555" s="1"/>
      <c r="B555" s="1"/>
      <c r="E555" s="3"/>
      <c r="F555" s="3"/>
      <c r="G555" s="3"/>
      <c r="H555" s="3"/>
    </row>
    <row r="556" spans="1:8" hidden="1">
      <c r="A556" s="1"/>
      <c r="B556" s="1"/>
      <c r="E556" s="3"/>
      <c r="F556" s="3"/>
      <c r="G556" s="3"/>
      <c r="H556" s="3"/>
    </row>
    <row r="557" spans="1:8" hidden="1">
      <c r="A557" s="1"/>
      <c r="B557" s="1"/>
      <c r="E557" s="3"/>
      <c r="F557" s="3"/>
      <c r="G557" s="3"/>
      <c r="H557" s="3"/>
    </row>
    <row r="558" spans="1:8" hidden="1">
      <c r="A558" s="1"/>
      <c r="B558" s="1"/>
      <c r="E558" s="3"/>
      <c r="F558" s="3"/>
      <c r="G558" s="3"/>
      <c r="H558" s="3"/>
    </row>
    <row r="559" spans="1:8" hidden="1">
      <c r="A559" s="1"/>
      <c r="B559" s="1"/>
      <c r="E559" s="3"/>
      <c r="F559" s="3"/>
      <c r="G559" s="3"/>
      <c r="H559" s="3"/>
    </row>
    <row r="560" spans="1:8" hidden="1">
      <c r="A560" s="1"/>
      <c r="B560" s="1"/>
      <c r="E560" s="3"/>
      <c r="F560" s="3"/>
      <c r="G560" s="3"/>
      <c r="H560" s="3"/>
    </row>
    <row r="561" spans="1:8" hidden="1">
      <c r="A561" s="1"/>
      <c r="B561" s="1"/>
      <c r="E561" s="3"/>
      <c r="F561" s="3"/>
      <c r="G561" s="3"/>
      <c r="H561" s="3"/>
    </row>
    <row r="562" spans="1:8" hidden="1">
      <c r="A562" s="1"/>
      <c r="B562" s="1"/>
      <c r="E562" s="3"/>
      <c r="F562" s="3"/>
      <c r="G562" s="3"/>
      <c r="H562" s="3"/>
    </row>
    <row r="563" spans="1:8" hidden="1">
      <c r="A563" s="1"/>
      <c r="B563" s="1"/>
      <c r="E563" s="3"/>
      <c r="F563" s="3"/>
      <c r="G563" s="3"/>
      <c r="H563" s="3"/>
    </row>
    <row r="564" spans="1:8" hidden="1">
      <c r="A564" s="1"/>
      <c r="B564" s="1"/>
      <c r="E564" s="3"/>
      <c r="F564" s="3"/>
      <c r="G564" s="3"/>
      <c r="H564" s="3"/>
    </row>
    <row r="565" spans="1:8" hidden="1">
      <c r="A565" s="1"/>
      <c r="B565" s="1"/>
      <c r="E565" s="3"/>
      <c r="F565" s="3"/>
      <c r="G565" s="3"/>
      <c r="H565" s="3"/>
    </row>
    <row r="566" spans="1:8" hidden="1">
      <c r="A566" s="1"/>
      <c r="B566" s="1"/>
      <c r="E566" s="3"/>
      <c r="F566" s="3"/>
      <c r="G566" s="3"/>
      <c r="H566" s="3"/>
    </row>
    <row r="567" spans="1:8" hidden="1">
      <c r="A567" s="1"/>
      <c r="B567" s="1"/>
      <c r="E567" s="3"/>
      <c r="F567" s="3"/>
      <c r="G567" s="3"/>
      <c r="H567" s="3"/>
    </row>
    <row r="568" spans="1:8" hidden="1">
      <c r="A568" s="1"/>
      <c r="B568" s="1"/>
      <c r="E568" s="3"/>
      <c r="F568" s="3"/>
      <c r="G568" s="3"/>
      <c r="H568" s="3"/>
    </row>
    <row r="569" spans="1:8" hidden="1">
      <c r="A569" s="1"/>
      <c r="B569" s="1"/>
      <c r="E569" s="3"/>
      <c r="F569" s="3"/>
      <c r="G569" s="3"/>
      <c r="H569" s="3"/>
    </row>
    <row r="570" spans="1:8" hidden="1">
      <c r="A570" s="1"/>
      <c r="B570" s="1"/>
      <c r="E570" s="3"/>
      <c r="F570" s="3"/>
      <c r="G570" s="3"/>
      <c r="H570" s="3"/>
    </row>
    <row r="571" spans="1:8" hidden="1">
      <c r="A571" s="1"/>
      <c r="B571" s="1"/>
      <c r="E571" s="3"/>
      <c r="F571" s="3"/>
      <c r="G571" s="3"/>
      <c r="H571" s="3"/>
    </row>
    <row r="572" spans="1:8" hidden="1">
      <c r="A572" s="1"/>
      <c r="B572" s="1"/>
      <c r="E572" s="3"/>
      <c r="F572" s="3"/>
      <c r="G572" s="3"/>
      <c r="H572" s="3"/>
    </row>
    <row r="573" spans="1:8" hidden="1">
      <c r="A573" s="1"/>
      <c r="B573" s="1"/>
      <c r="E573" s="3"/>
      <c r="F573" s="3"/>
      <c r="G573" s="3"/>
      <c r="H573" s="3"/>
    </row>
    <row r="574" spans="1:8" hidden="1">
      <c r="A574" s="1"/>
      <c r="B574" s="1"/>
      <c r="E574" s="3"/>
      <c r="F574" s="3"/>
      <c r="G574" s="3"/>
      <c r="H574" s="3"/>
    </row>
    <row r="575" spans="1:8" hidden="1">
      <c r="A575" s="1"/>
      <c r="B575" s="1"/>
      <c r="E575" s="3"/>
      <c r="F575" s="3"/>
      <c r="G575" s="3"/>
      <c r="H575" s="3"/>
    </row>
    <row r="576" spans="1:8" hidden="1">
      <c r="A576" s="1"/>
      <c r="B576" s="1"/>
      <c r="E576" s="3"/>
      <c r="F576" s="3"/>
      <c r="G576" s="3"/>
      <c r="H576" s="3"/>
    </row>
    <row r="577" spans="1:8" hidden="1">
      <c r="A577" s="1"/>
      <c r="B577" s="1"/>
      <c r="E577" s="3"/>
      <c r="F577" s="3"/>
      <c r="G577" s="3"/>
      <c r="H577" s="3"/>
    </row>
    <row r="578" spans="1:8" hidden="1">
      <c r="A578" s="1"/>
      <c r="B578" s="1"/>
      <c r="E578" s="3"/>
      <c r="F578" s="3"/>
      <c r="G578" s="3"/>
      <c r="H578" s="3"/>
    </row>
    <row r="579" spans="1:8" hidden="1">
      <c r="A579" s="1"/>
      <c r="B579" s="1"/>
      <c r="E579" s="3"/>
      <c r="F579" s="3"/>
      <c r="G579" s="3"/>
      <c r="H579" s="3"/>
    </row>
    <row r="580" spans="1:8" hidden="1">
      <c r="A580" s="1"/>
      <c r="B580" s="1"/>
      <c r="E580" s="3"/>
      <c r="F580" s="3"/>
      <c r="G580" s="3"/>
      <c r="H580" s="3"/>
    </row>
    <row r="581" spans="1:8" hidden="1">
      <c r="A581" s="1"/>
      <c r="B581" s="1"/>
      <c r="E581" s="3"/>
      <c r="F581" s="3"/>
      <c r="G581" s="3"/>
      <c r="H581" s="3"/>
    </row>
    <row r="582" spans="1:8" hidden="1">
      <c r="A582" s="1"/>
      <c r="B582" s="1"/>
      <c r="E582" s="3"/>
      <c r="F582" s="3"/>
      <c r="G582" s="3"/>
      <c r="H582" s="3"/>
    </row>
    <row r="583" spans="1:8" hidden="1">
      <c r="A583" s="1"/>
      <c r="B583" s="1"/>
      <c r="E583" s="3"/>
      <c r="F583" s="3"/>
      <c r="G583" s="3"/>
      <c r="H583" s="3"/>
    </row>
    <row r="584" spans="1:8" hidden="1">
      <c r="A584" s="1"/>
      <c r="B584" s="1"/>
      <c r="E584" s="3"/>
      <c r="F584" s="3"/>
      <c r="G584" s="3"/>
      <c r="H584" s="3"/>
    </row>
    <row r="585" spans="1:8" hidden="1">
      <c r="A585" s="1"/>
      <c r="B585" s="1"/>
      <c r="E585" s="3"/>
      <c r="F585" s="3"/>
      <c r="G585" s="3"/>
      <c r="H585" s="3"/>
    </row>
    <row r="586" spans="1:8" hidden="1">
      <c r="A586" s="1"/>
      <c r="B586" s="1"/>
      <c r="E586" s="3"/>
      <c r="F586" s="3"/>
      <c r="G586" s="3"/>
      <c r="H586" s="3"/>
    </row>
    <row r="587" spans="1:8" hidden="1">
      <c r="A587" s="1"/>
      <c r="B587" s="1"/>
      <c r="E587" s="3"/>
      <c r="F587" s="3"/>
      <c r="G587" s="3"/>
      <c r="H587" s="3"/>
    </row>
    <row r="588" spans="1:8" hidden="1">
      <c r="A588" s="1"/>
      <c r="B588" s="1"/>
      <c r="E588" s="3"/>
      <c r="F588" s="3"/>
      <c r="G588" s="3"/>
      <c r="H588" s="3"/>
    </row>
    <row r="589" spans="1:8" hidden="1">
      <c r="A589" s="1"/>
      <c r="B589" s="1"/>
      <c r="E589" s="3"/>
      <c r="F589" s="3"/>
      <c r="G589" s="3"/>
      <c r="H589" s="3"/>
    </row>
    <row r="590" spans="1:8" hidden="1">
      <c r="A590" s="1"/>
      <c r="B590" s="1"/>
      <c r="E590" s="3"/>
      <c r="F590" s="3"/>
      <c r="G590" s="3"/>
      <c r="H590" s="3"/>
    </row>
    <row r="591" spans="1:8" hidden="1">
      <c r="A591" s="1"/>
      <c r="B591" s="1"/>
      <c r="E591" s="3"/>
      <c r="F591" s="3"/>
      <c r="G591" s="3"/>
      <c r="H591" s="3"/>
    </row>
    <row r="592" spans="1:8" hidden="1">
      <c r="A592" s="1"/>
      <c r="B592" s="1"/>
      <c r="E592" s="3"/>
      <c r="F592" s="3"/>
      <c r="G592" s="3"/>
      <c r="H592" s="3"/>
    </row>
    <row r="593" spans="1:8" hidden="1">
      <c r="A593" s="1"/>
      <c r="B593" s="1"/>
      <c r="E593" s="3"/>
      <c r="F593" s="3"/>
      <c r="G593" s="3"/>
      <c r="H593" s="3"/>
    </row>
    <row r="594" spans="1:8" hidden="1">
      <c r="A594" s="1"/>
      <c r="B594" s="1"/>
      <c r="E594" s="3"/>
      <c r="F594" s="3"/>
      <c r="G594" s="3"/>
      <c r="H594" s="3"/>
    </row>
    <row r="595" spans="1:8" hidden="1">
      <c r="A595" s="1"/>
      <c r="B595" s="1"/>
      <c r="E595" s="3"/>
      <c r="F595" s="3"/>
      <c r="G595" s="3"/>
      <c r="H595" s="3"/>
    </row>
    <row r="596" spans="1:8" hidden="1">
      <c r="A596" s="1"/>
      <c r="B596" s="1"/>
      <c r="E596" s="3"/>
      <c r="F596" s="3"/>
      <c r="G596" s="3"/>
      <c r="H596" s="3"/>
    </row>
    <row r="597" spans="1:8" hidden="1">
      <c r="A597" s="1"/>
      <c r="B597" s="1"/>
      <c r="E597" s="3"/>
      <c r="F597" s="3"/>
      <c r="G597" s="3"/>
      <c r="H597" s="3"/>
    </row>
    <row r="598" spans="1:8" hidden="1">
      <c r="A598" s="1"/>
      <c r="B598" s="1"/>
      <c r="E598" s="3"/>
      <c r="F598" s="3"/>
      <c r="G598" s="3"/>
      <c r="H598" s="3"/>
    </row>
    <row r="599" spans="1:8" hidden="1">
      <c r="A599" s="1"/>
      <c r="B599" s="1"/>
      <c r="E599" s="3"/>
      <c r="F599" s="3"/>
      <c r="G599" s="3"/>
      <c r="H599" s="3"/>
    </row>
    <row r="600" spans="1:8" hidden="1">
      <c r="A600" s="1"/>
      <c r="B600" s="1"/>
      <c r="E600" s="3"/>
      <c r="F600" s="3"/>
      <c r="G600" s="3"/>
      <c r="H600" s="3"/>
    </row>
    <row r="601" spans="1:8" hidden="1">
      <c r="A601" s="1"/>
      <c r="B601" s="1"/>
      <c r="E601" s="3"/>
      <c r="F601" s="3"/>
      <c r="G601" s="3"/>
      <c r="H601" s="3"/>
    </row>
    <row r="602" spans="1:8" hidden="1">
      <c r="A602" s="1"/>
      <c r="B602" s="1"/>
      <c r="E602" s="3"/>
      <c r="F602" s="3"/>
      <c r="G602" s="3"/>
      <c r="H602" s="3"/>
    </row>
    <row r="603" spans="1:8" hidden="1">
      <c r="A603" s="1"/>
      <c r="B603" s="1"/>
      <c r="E603" s="3"/>
      <c r="F603" s="3"/>
      <c r="G603" s="3"/>
      <c r="H603" s="3"/>
    </row>
    <row r="604" spans="1:8" hidden="1">
      <c r="A604" s="1"/>
      <c r="B604" s="1"/>
      <c r="E604" s="3"/>
      <c r="F604" s="3"/>
      <c r="G604" s="3"/>
      <c r="H604" s="3"/>
    </row>
    <row r="605" spans="1:8" hidden="1">
      <c r="A605" s="1"/>
      <c r="B605" s="1"/>
      <c r="E605" s="3"/>
      <c r="F605" s="3"/>
      <c r="G605" s="3"/>
      <c r="H605" s="3"/>
    </row>
    <row r="606" spans="1:8" hidden="1">
      <c r="A606" s="1"/>
      <c r="B606" s="1"/>
      <c r="E606" s="3"/>
      <c r="F606" s="3"/>
      <c r="G606" s="3"/>
      <c r="H606" s="3"/>
    </row>
    <row r="607" spans="1:8" hidden="1">
      <c r="A607" s="1"/>
      <c r="B607" s="1"/>
      <c r="E607" s="3"/>
      <c r="F607" s="3"/>
      <c r="G607" s="3"/>
      <c r="H607" s="3"/>
    </row>
    <row r="608" spans="1:8" hidden="1">
      <c r="A608" s="1"/>
      <c r="B608" s="1"/>
      <c r="E608" s="3"/>
      <c r="F608" s="3"/>
      <c r="G608" s="3"/>
      <c r="H608" s="3"/>
    </row>
    <row r="609" spans="1:8" hidden="1">
      <c r="A609" s="1"/>
      <c r="B609" s="1"/>
      <c r="E609" s="3"/>
      <c r="F609" s="3"/>
      <c r="G609" s="3"/>
      <c r="H609" s="3"/>
    </row>
    <row r="610" spans="1:8" hidden="1">
      <c r="A610" s="1"/>
      <c r="B610" s="1"/>
      <c r="E610" s="3"/>
      <c r="F610" s="3"/>
      <c r="G610" s="3"/>
      <c r="H610" s="3"/>
    </row>
    <row r="611" spans="1:8" hidden="1">
      <c r="A611" s="1"/>
      <c r="B611" s="1"/>
      <c r="E611" s="3"/>
      <c r="F611" s="3"/>
      <c r="G611" s="3"/>
      <c r="H611" s="3"/>
    </row>
    <row r="612" spans="1:8" hidden="1">
      <c r="A612" s="1"/>
      <c r="B612" s="1"/>
      <c r="E612" s="3"/>
      <c r="F612" s="3"/>
      <c r="G612" s="3"/>
      <c r="H612" s="3"/>
    </row>
    <row r="613" spans="1:8" hidden="1">
      <c r="A613" s="1"/>
      <c r="B613" s="1"/>
      <c r="E613" s="3"/>
      <c r="F613" s="3"/>
      <c r="G613" s="3"/>
      <c r="H613" s="3"/>
    </row>
    <row r="614" spans="1:8" hidden="1">
      <c r="A614" s="1"/>
      <c r="B614" s="1"/>
      <c r="E614" s="3"/>
      <c r="F614" s="3"/>
      <c r="G614" s="3"/>
      <c r="H614" s="3"/>
    </row>
    <row r="615" spans="1:8" hidden="1">
      <c r="A615" s="1"/>
      <c r="B615" s="1"/>
      <c r="E615" s="3"/>
      <c r="F615" s="3"/>
      <c r="G615" s="3"/>
      <c r="H615" s="3"/>
    </row>
    <row r="616" spans="1:8" hidden="1">
      <c r="A616" s="1"/>
      <c r="B616" s="1"/>
      <c r="E616" s="3"/>
      <c r="F616" s="3"/>
      <c r="G616" s="3"/>
      <c r="H616" s="3"/>
    </row>
    <row r="617" spans="1:8" hidden="1">
      <c r="A617" s="1"/>
      <c r="B617" s="1"/>
      <c r="E617" s="3"/>
      <c r="F617" s="3"/>
      <c r="G617" s="3"/>
      <c r="H617" s="3"/>
    </row>
    <row r="618" spans="1:8" hidden="1">
      <c r="A618" s="1"/>
      <c r="B618" s="1"/>
      <c r="E618" s="3"/>
      <c r="F618" s="3"/>
      <c r="G618" s="3"/>
      <c r="H618" s="3"/>
    </row>
    <row r="619" spans="1:8" hidden="1">
      <c r="A619" s="1"/>
      <c r="B619" s="1"/>
      <c r="E619" s="3"/>
      <c r="F619" s="3"/>
      <c r="G619" s="3"/>
      <c r="H619" s="3"/>
    </row>
    <row r="620" spans="1:8" hidden="1">
      <c r="A620" s="1"/>
      <c r="B620" s="1"/>
      <c r="E620" s="3"/>
      <c r="F620" s="3"/>
      <c r="G620" s="3"/>
      <c r="H620" s="3"/>
    </row>
    <row r="621" spans="1:8" hidden="1">
      <c r="A621" s="1"/>
      <c r="B621" s="1"/>
      <c r="E621" s="3"/>
      <c r="F621" s="3"/>
      <c r="G621" s="3"/>
      <c r="H621" s="3"/>
    </row>
    <row r="622" spans="1:8" hidden="1">
      <c r="A622" s="1"/>
      <c r="B622" s="1"/>
      <c r="E622" s="3"/>
      <c r="F622" s="3"/>
      <c r="G622" s="3"/>
      <c r="H622" s="3"/>
    </row>
    <row r="623" spans="1:8" hidden="1">
      <c r="A623" s="1"/>
      <c r="B623" s="1"/>
      <c r="E623" s="3"/>
      <c r="F623" s="3"/>
      <c r="G623" s="3"/>
      <c r="H623" s="3"/>
    </row>
    <row r="624" spans="1:8" hidden="1">
      <c r="A624" s="1"/>
      <c r="B624" s="1"/>
      <c r="E624" s="3"/>
      <c r="F624" s="3"/>
      <c r="G624" s="3"/>
      <c r="H624" s="3"/>
    </row>
    <row r="625" spans="1:8" hidden="1">
      <c r="A625" s="1"/>
      <c r="B625" s="1"/>
      <c r="E625" s="3"/>
      <c r="F625" s="3"/>
      <c r="G625" s="3"/>
      <c r="H625" s="3"/>
    </row>
    <row r="626" spans="1:8" hidden="1">
      <c r="A626" s="1"/>
      <c r="B626" s="1"/>
      <c r="E626" s="3"/>
      <c r="F626" s="3"/>
      <c r="G626" s="3"/>
      <c r="H626" s="3"/>
    </row>
    <row r="627" spans="1:8" hidden="1">
      <c r="A627" s="1"/>
      <c r="B627" s="1"/>
      <c r="E627" s="3"/>
      <c r="F627" s="3"/>
      <c r="G627" s="3"/>
      <c r="H627" s="3"/>
    </row>
    <row r="628" spans="1:8" hidden="1">
      <c r="A628" s="1"/>
      <c r="B628" s="1"/>
      <c r="E628" s="3"/>
      <c r="F628" s="3"/>
      <c r="G628" s="3"/>
      <c r="H628" s="3"/>
    </row>
    <row r="629" spans="1:8" hidden="1">
      <c r="A629" s="1"/>
      <c r="B629" s="1"/>
      <c r="E629" s="3"/>
      <c r="F629" s="3"/>
      <c r="G629" s="3"/>
      <c r="H629" s="3"/>
    </row>
    <row r="630" spans="1:8" hidden="1">
      <c r="A630" s="1"/>
      <c r="B630" s="1"/>
      <c r="E630" s="3"/>
      <c r="F630" s="3"/>
      <c r="G630" s="3"/>
      <c r="H630" s="3"/>
    </row>
    <row r="631" spans="1:8" hidden="1">
      <c r="A631" s="1"/>
      <c r="B631" s="1"/>
      <c r="E631" s="3"/>
      <c r="F631" s="3"/>
      <c r="G631" s="3"/>
      <c r="H631" s="3"/>
    </row>
    <row r="632" spans="1:8" hidden="1">
      <c r="A632" s="1"/>
      <c r="B632" s="1"/>
      <c r="E632" s="3"/>
      <c r="F632" s="3"/>
      <c r="G632" s="3"/>
      <c r="H632" s="3"/>
    </row>
    <row r="633" spans="1:8" hidden="1">
      <c r="A633" s="1"/>
      <c r="B633" s="1"/>
      <c r="E633" s="3"/>
      <c r="F633" s="3"/>
      <c r="G633" s="3"/>
      <c r="H633" s="3"/>
    </row>
    <row r="634" spans="1:8" hidden="1">
      <c r="A634" s="1"/>
      <c r="B634" s="1"/>
      <c r="E634" s="3"/>
      <c r="F634" s="3"/>
      <c r="G634" s="3"/>
      <c r="H634" s="3"/>
    </row>
    <row r="635" spans="1:8" hidden="1">
      <c r="A635" s="1"/>
      <c r="B635" s="1"/>
      <c r="E635" s="3"/>
      <c r="F635" s="3"/>
      <c r="G635" s="3"/>
      <c r="H635" s="3"/>
    </row>
    <row r="636" spans="1:8" hidden="1">
      <c r="A636" s="1"/>
      <c r="B636" s="1"/>
      <c r="E636" s="3"/>
      <c r="F636" s="3"/>
      <c r="G636" s="3"/>
      <c r="H636" s="3"/>
    </row>
    <row r="637" spans="1:8" hidden="1">
      <c r="A637" s="1"/>
      <c r="B637" s="1"/>
      <c r="E637" s="3"/>
      <c r="F637" s="3"/>
      <c r="G637" s="3"/>
      <c r="H637" s="3"/>
    </row>
    <row r="638" spans="1:8" hidden="1">
      <c r="A638" s="1"/>
      <c r="B638" s="1"/>
      <c r="E638" s="3"/>
      <c r="F638" s="3"/>
      <c r="G638" s="3"/>
      <c r="H638" s="3"/>
    </row>
    <row r="639" spans="1:8" hidden="1">
      <c r="A639" s="1"/>
      <c r="B639" s="1"/>
      <c r="E639" s="3"/>
      <c r="F639" s="3"/>
      <c r="G639" s="3"/>
      <c r="H639" s="3"/>
    </row>
    <row r="640" spans="1:8" hidden="1">
      <c r="A640" s="1"/>
      <c r="B640" s="1"/>
      <c r="E640" s="3"/>
      <c r="F640" s="3"/>
      <c r="G640" s="3"/>
      <c r="H640" s="3"/>
    </row>
    <row r="641" spans="1:8" hidden="1">
      <c r="A641" s="1"/>
      <c r="B641" s="1"/>
      <c r="E641" s="3"/>
      <c r="F641" s="3"/>
      <c r="G641" s="3"/>
      <c r="H641" s="3"/>
    </row>
    <row r="642" spans="1:8" hidden="1">
      <c r="A642" s="1"/>
      <c r="B642" s="1"/>
      <c r="E642" s="3"/>
      <c r="F642" s="3"/>
      <c r="G642" s="3"/>
      <c r="H642" s="3"/>
    </row>
    <row r="643" spans="1:8" hidden="1">
      <c r="A643" s="1"/>
      <c r="B643" s="1"/>
      <c r="E643" s="3"/>
      <c r="F643" s="3"/>
      <c r="G643" s="3"/>
      <c r="H643" s="3"/>
    </row>
    <row r="644" spans="1:8" hidden="1">
      <c r="A644" s="1"/>
      <c r="B644" s="1"/>
      <c r="E644" s="3"/>
      <c r="F644" s="3"/>
      <c r="G644" s="3"/>
      <c r="H644" s="3"/>
    </row>
    <row r="645" spans="1:8" hidden="1">
      <c r="A645" s="1"/>
      <c r="B645" s="1"/>
      <c r="E645" s="3"/>
      <c r="F645" s="3"/>
      <c r="G645" s="3"/>
      <c r="H645" s="3"/>
    </row>
    <row r="646" spans="1:8" hidden="1">
      <c r="A646" s="1"/>
      <c r="B646" s="1"/>
      <c r="E646" s="3"/>
      <c r="F646" s="3"/>
      <c r="G646" s="3"/>
      <c r="H646" s="3"/>
    </row>
    <row r="647" spans="1:8" hidden="1">
      <c r="A647" s="1"/>
      <c r="B647" s="1"/>
      <c r="E647" s="3"/>
      <c r="F647" s="3"/>
      <c r="G647" s="3"/>
      <c r="H647" s="3"/>
    </row>
    <row r="648" spans="1:8" hidden="1">
      <c r="A648" s="1"/>
      <c r="B648" s="1"/>
      <c r="E648" s="3"/>
      <c r="F648" s="3"/>
      <c r="G648" s="3"/>
      <c r="H648" s="3"/>
    </row>
    <row r="649" spans="1:8" hidden="1">
      <c r="A649" s="1"/>
      <c r="B649" s="1"/>
      <c r="E649" s="3"/>
      <c r="F649" s="3"/>
      <c r="G649" s="3"/>
      <c r="H649" s="3"/>
    </row>
    <row r="650" spans="1:8" hidden="1">
      <c r="A650" s="1"/>
      <c r="B650" s="1"/>
      <c r="E650" s="3"/>
      <c r="F650" s="3"/>
      <c r="G650" s="3"/>
      <c r="H650" s="3"/>
    </row>
    <row r="651" spans="1:8" hidden="1">
      <c r="A651" s="1"/>
      <c r="B651" s="1"/>
      <c r="E651" s="3"/>
      <c r="F651" s="3"/>
      <c r="G651" s="3"/>
      <c r="H651" s="3"/>
    </row>
    <row r="652" spans="1:8" hidden="1">
      <c r="A652" s="1"/>
      <c r="B652" s="1"/>
      <c r="E652" s="3"/>
      <c r="F652" s="3"/>
      <c r="G652" s="3"/>
      <c r="H652" s="3"/>
    </row>
    <row r="653" spans="1:8" hidden="1">
      <c r="A653" s="1"/>
      <c r="B653" s="1"/>
      <c r="E653" s="3"/>
      <c r="F653" s="3"/>
      <c r="G653" s="3"/>
      <c r="H653" s="3"/>
    </row>
    <row r="654" spans="1:8" hidden="1">
      <c r="A654" s="1"/>
      <c r="B654" s="1"/>
      <c r="E654" s="3"/>
      <c r="F654" s="3"/>
      <c r="G654" s="3"/>
      <c r="H654" s="3"/>
    </row>
    <row r="655" spans="1:8" hidden="1">
      <c r="A655" s="1"/>
      <c r="B655" s="1"/>
      <c r="E655" s="3"/>
      <c r="F655" s="3"/>
      <c r="G655" s="3"/>
      <c r="H655" s="3"/>
    </row>
    <row r="656" spans="1:8" hidden="1">
      <c r="A656" s="1"/>
      <c r="B656" s="1"/>
      <c r="E656" s="3"/>
      <c r="F656" s="3"/>
      <c r="G656" s="3"/>
      <c r="H656" s="3"/>
    </row>
    <row r="657" spans="1:8" hidden="1">
      <c r="A657" s="1"/>
      <c r="B657" s="1"/>
      <c r="E657" s="3"/>
      <c r="F657" s="3"/>
      <c r="G657" s="3"/>
      <c r="H657" s="3"/>
    </row>
    <row r="658" spans="1:8" hidden="1">
      <c r="A658" s="1"/>
      <c r="B658" s="1"/>
      <c r="E658" s="3"/>
      <c r="F658" s="3"/>
      <c r="G658" s="3"/>
      <c r="H658" s="3"/>
    </row>
    <row r="659" spans="1:8" hidden="1">
      <c r="A659" s="1"/>
      <c r="B659" s="1"/>
      <c r="E659" s="3"/>
      <c r="F659" s="3"/>
      <c r="G659" s="3"/>
      <c r="H659" s="3"/>
    </row>
    <row r="660" spans="1:8" hidden="1">
      <c r="A660" s="1"/>
      <c r="B660" s="1"/>
      <c r="E660" s="3"/>
      <c r="F660" s="3"/>
      <c r="G660" s="3"/>
      <c r="H660" s="3"/>
    </row>
    <row r="661" spans="1:8" hidden="1">
      <c r="A661" s="1"/>
      <c r="B661" s="1"/>
      <c r="E661" s="3"/>
      <c r="F661" s="3"/>
      <c r="G661" s="3"/>
      <c r="H661" s="3"/>
    </row>
    <row r="662" spans="1:8" hidden="1">
      <c r="A662" s="1"/>
      <c r="B662" s="1"/>
      <c r="E662" s="3"/>
      <c r="F662" s="3"/>
      <c r="G662" s="3"/>
      <c r="H662" s="3"/>
    </row>
    <row r="663" spans="1:8" hidden="1">
      <c r="A663" s="1"/>
      <c r="B663" s="1"/>
      <c r="E663" s="3"/>
      <c r="F663" s="3"/>
      <c r="G663" s="3"/>
      <c r="H663" s="3"/>
    </row>
    <row r="664" spans="1:8" hidden="1">
      <c r="A664" s="1"/>
      <c r="B664" s="1"/>
      <c r="E664" s="3"/>
      <c r="F664" s="3"/>
      <c r="G664" s="3"/>
      <c r="H664" s="3"/>
    </row>
    <row r="665" spans="1:8" hidden="1">
      <c r="A665" s="1"/>
      <c r="B665" s="1"/>
      <c r="E665" s="3"/>
      <c r="F665" s="3"/>
      <c r="G665" s="3"/>
      <c r="H665" s="3"/>
    </row>
    <row r="666" spans="1:8" hidden="1">
      <c r="A666" s="1"/>
      <c r="B666" s="1"/>
      <c r="E666" s="3"/>
      <c r="F666" s="3"/>
      <c r="G666" s="3"/>
      <c r="H666" s="3"/>
    </row>
    <row r="667" spans="1:8" hidden="1">
      <c r="A667" s="1"/>
      <c r="B667" s="1"/>
      <c r="E667" s="3"/>
      <c r="F667" s="3"/>
      <c r="G667" s="3"/>
      <c r="H667" s="3"/>
    </row>
    <row r="668" spans="1:8" hidden="1">
      <c r="A668" s="1"/>
      <c r="B668" s="1"/>
      <c r="E668" s="3"/>
      <c r="F668" s="3"/>
      <c r="G668" s="3"/>
      <c r="H668" s="3"/>
    </row>
    <row r="669" spans="1:8" hidden="1">
      <c r="A669" s="1"/>
      <c r="B669" s="1"/>
      <c r="E669" s="3"/>
      <c r="F669" s="3"/>
      <c r="G669" s="3"/>
      <c r="H669" s="3"/>
    </row>
    <row r="670" spans="1:8" hidden="1">
      <c r="A670" s="1"/>
      <c r="B670" s="1"/>
      <c r="E670" s="3"/>
      <c r="F670" s="3"/>
      <c r="G670" s="3"/>
      <c r="H670" s="3"/>
    </row>
    <row r="671" spans="1:8" hidden="1">
      <c r="A671" s="1"/>
      <c r="B671" s="1"/>
      <c r="E671" s="3"/>
      <c r="F671" s="3"/>
      <c r="G671" s="3"/>
      <c r="H671" s="3"/>
    </row>
    <row r="672" spans="1:8" hidden="1">
      <c r="A672" s="1"/>
      <c r="B672" s="1"/>
      <c r="E672" s="3"/>
      <c r="F672" s="3"/>
      <c r="G672" s="3"/>
      <c r="H672" s="3"/>
    </row>
    <row r="673" spans="1:8" hidden="1">
      <c r="A673" s="1"/>
      <c r="B673" s="1"/>
      <c r="E673" s="3"/>
      <c r="F673" s="3"/>
      <c r="G673" s="3"/>
      <c r="H673" s="3"/>
    </row>
    <row r="674" spans="1:8" hidden="1">
      <c r="A674" s="1"/>
      <c r="B674" s="1"/>
      <c r="E674" s="3"/>
      <c r="F674" s="3"/>
      <c r="G674" s="3"/>
      <c r="H674" s="3"/>
    </row>
    <row r="675" spans="1:8" hidden="1">
      <c r="A675" s="1"/>
      <c r="B675" s="1"/>
      <c r="E675" s="3"/>
      <c r="F675" s="3"/>
      <c r="G675" s="3"/>
      <c r="H675" s="3"/>
    </row>
    <row r="676" spans="1:8" hidden="1">
      <c r="A676" s="1"/>
      <c r="B676" s="1"/>
      <c r="E676" s="3"/>
      <c r="F676" s="3"/>
      <c r="G676" s="3"/>
      <c r="H676" s="3"/>
    </row>
    <row r="677" spans="1:8" hidden="1">
      <c r="A677" s="1"/>
      <c r="B677" s="1"/>
      <c r="E677" s="3"/>
      <c r="F677" s="3"/>
      <c r="G677" s="3"/>
      <c r="H677" s="3"/>
    </row>
    <row r="678" spans="1:8" hidden="1">
      <c r="A678" s="1"/>
      <c r="B678" s="1"/>
      <c r="E678" s="3"/>
      <c r="F678" s="3"/>
      <c r="G678" s="3"/>
      <c r="H678" s="3"/>
    </row>
    <row r="679" spans="1:8" hidden="1">
      <c r="A679" s="1"/>
      <c r="B679" s="1"/>
      <c r="E679" s="3"/>
      <c r="F679" s="3"/>
      <c r="G679" s="3"/>
      <c r="H679" s="3"/>
    </row>
    <row r="680" spans="1:8" hidden="1">
      <c r="A680" s="1"/>
      <c r="B680" s="1"/>
      <c r="E680" s="3"/>
      <c r="F680" s="3"/>
      <c r="G680" s="3"/>
      <c r="H680" s="3"/>
    </row>
    <row r="681" spans="1:8" hidden="1">
      <c r="A681" s="1"/>
      <c r="B681" s="1"/>
      <c r="E681" s="3"/>
      <c r="F681" s="3"/>
      <c r="G681" s="3"/>
      <c r="H681" s="3"/>
    </row>
    <row r="682" spans="1:8" hidden="1">
      <c r="A682" s="1"/>
      <c r="B682" s="1"/>
      <c r="E682" s="3"/>
      <c r="F682" s="3"/>
      <c r="G682" s="3"/>
      <c r="H682" s="3"/>
    </row>
    <row r="683" spans="1:8" hidden="1">
      <c r="A683" s="1"/>
      <c r="B683" s="1"/>
      <c r="E683" s="3"/>
      <c r="F683" s="3"/>
      <c r="G683" s="3"/>
      <c r="H683" s="3"/>
    </row>
    <row r="684" spans="1:8" hidden="1">
      <c r="A684" s="1"/>
      <c r="B684" s="1"/>
      <c r="E684" s="3"/>
      <c r="F684" s="3"/>
      <c r="G684" s="3"/>
      <c r="H684" s="3"/>
    </row>
    <row r="685" spans="1:8" hidden="1">
      <c r="A685" s="1"/>
      <c r="B685" s="1"/>
      <c r="E685" s="3"/>
      <c r="F685" s="3"/>
      <c r="G685" s="3"/>
      <c r="H685" s="3"/>
    </row>
    <row r="686" spans="1:8" hidden="1">
      <c r="A686" s="1"/>
      <c r="B686" s="1"/>
      <c r="E686" s="3"/>
      <c r="F686" s="3"/>
      <c r="G686" s="3"/>
      <c r="H686" s="3"/>
    </row>
    <row r="687" spans="1:8" hidden="1">
      <c r="A687" s="1"/>
      <c r="B687" s="1"/>
      <c r="E687" s="3"/>
      <c r="F687" s="3"/>
      <c r="G687" s="3"/>
      <c r="H687" s="3"/>
    </row>
    <row r="688" spans="1:8" hidden="1">
      <c r="A688" s="1"/>
      <c r="B688" s="1"/>
      <c r="E688" s="3"/>
      <c r="F688" s="3"/>
      <c r="G688" s="3"/>
      <c r="H688" s="3"/>
    </row>
    <row r="689" spans="1:8" hidden="1">
      <c r="A689" s="1"/>
      <c r="B689" s="1"/>
      <c r="E689" s="3"/>
      <c r="F689" s="3"/>
      <c r="G689" s="3"/>
      <c r="H689" s="3"/>
    </row>
    <row r="690" spans="1:8" hidden="1">
      <c r="A690" s="1"/>
      <c r="B690" s="1"/>
      <c r="E690" s="3"/>
      <c r="F690" s="3"/>
      <c r="G690" s="3"/>
      <c r="H690" s="3"/>
    </row>
    <row r="691" spans="1:8" hidden="1">
      <c r="A691" s="1"/>
      <c r="B691" s="1"/>
      <c r="E691" s="3"/>
      <c r="F691" s="3"/>
      <c r="G691" s="3"/>
      <c r="H691" s="3"/>
    </row>
    <row r="692" spans="1:8" hidden="1">
      <c r="A692" s="1"/>
      <c r="B692" s="1"/>
      <c r="E692" s="3"/>
      <c r="F692" s="3"/>
      <c r="G692" s="3"/>
      <c r="H692" s="3"/>
    </row>
    <row r="693" spans="1:8" hidden="1">
      <c r="A693" s="1"/>
      <c r="B693" s="1"/>
      <c r="E693" s="3"/>
      <c r="F693" s="3"/>
      <c r="G693" s="3"/>
      <c r="H693" s="3"/>
    </row>
    <row r="694" spans="1:8" hidden="1">
      <c r="A694" s="1"/>
      <c r="B694" s="1"/>
      <c r="E694" s="3"/>
      <c r="F694" s="3"/>
      <c r="G694" s="3"/>
      <c r="H694" s="3"/>
    </row>
    <row r="695" spans="1:8" hidden="1">
      <c r="A695" s="1"/>
      <c r="B695" s="1"/>
      <c r="E695" s="3"/>
      <c r="F695" s="3"/>
      <c r="G695" s="3"/>
      <c r="H695" s="3"/>
    </row>
    <row r="696" spans="1:8" hidden="1">
      <c r="A696" s="1"/>
      <c r="B696" s="1"/>
      <c r="E696" s="3"/>
      <c r="F696" s="3"/>
      <c r="G696" s="3"/>
      <c r="H696" s="3"/>
    </row>
    <row r="697" spans="1:8" hidden="1">
      <c r="A697" s="1"/>
      <c r="B697" s="1"/>
      <c r="E697" s="3"/>
      <c r="F697" s="3"/>
      <c r="G697" s="3"/>
      <c r="H697" s="3"/>
    </row>
    <row r="698" spans="1:8" hidden="1">
      <c r="A698" s="1"/>
      <c r="B698" s="1"/>
      <c r="E698" s="3"/>
      <c r="F698" s="3"/>
      <c r="G698" s="3"/>
      <c r="H698" s="3"/>
    </row>
    <row r="699" spans="1:8" hidden="1">
      <c r="A699" s="1"/>
      <c r="B699" s="1"/>
      <c r="E699" s="3"/>
      <c r="F699" s="3"/>
      <c r="G699" s="3"/>
      <c r="H699" s="3"/>
    </row>
    <row r="700" spans="1:8" hidden="1">
      <c r="A700" s="1"/>
      <c r="B700" s="1"/>
      <c r="E700" s="3"/>
      <c r="F700" s="3"/>
      <c r="G700" s="3"/>
      <c r="H700" s="3"/>
    </row>
    <row r="701" spans="1:8" hidden="1">
      <c r="A701" s="1"/>
      <c r="B701" s="1"/>
      <c r="E701" s="3"/>
      <c r="F701" s="3"/>
      <c r="G701" s="3"/>
      <c r="H701" s="3"/>
    </row>
    <row r="702" spans="1:8" hidden="1">
      <c r="A702" s="1"/>
      <c r="B702" s="1"/>
      <c r="E702" s="3"/>
      <c r="F702" s="3"/>
      <c r="G702" s="3"/>
      <c r="H702" s="3"/>
    </row>
    <row r="703" spans="1:8" hidden="1">
      <c r="A703" s="1"/>
      <c r="B703" s="1"/>
      <c r="E703" s="3"/>
      <c r="F703" s="3"/>
      <c r="G703" s="3"/>
      <c r="H703" s="3"/>
    </row>
    <row r="704" spans="1:8" hidden="1">
      <c r="A704" s="1"/>
      <c r="B704" s="1"/>
      <c r="E704" s="3"/>
      <c r="F704" s="3"/>
      <c r="G704" s="3"/>
      <c r="H704" s="3"/>
    </row>
    <row r="705" spans="1:8" hidden="1">
      <c r="A705" s="1"/>
      <c r="B705" s="1"/>
      <c r="E705" s="3"/>
      <c r="F705" s="3"/>
      <c r="G705" s="3"/>
      <c r="H705" s="3"/>
    </row>
    <row r="706" spans="1:8" hidden="1">
      <c r="A706" s="1"/>
      <c r="B706" s="1"/>
      <c r="E706" s="3"/>
      <c r="F706" s="3"/>
      <c r="G706" s="3"/>
      <c r="H706" s="3"/>
    </row>
    <row r="707" spans="1:8" hidden="1">
      <c r="A707" s="1"/>
      <c r="B707" s="1"/>
      <c r="E707" s="3"/>
      <c r="F707" s="3"/>
      <c r="G707" s="3"/>
      <c r="H707" s="3"/>
    </row>
    <row r="708" spans="1:8" hidden="1">
      <c r="A708" s="1"/>
      <c r="B708" s="1"/>
      <c r="E708" s="3"/>
      <c r="F708" s="3"/>
      <c r="G708" s="3"/>
      <c r="H708" s="3"/>
    </row>
    <row r="709" spans="1:8" hidden="1">
      <c r="A709" s="1"/>
      <c r="B709" s="1"/>
      <c r="E709" s="3"/>
      <c r="F709" s="3"/>
      <c r="G709" s="3"/>
      <c r="H709" s="3"/>
    </row>
    <row r="710" spans="1:8" hidden="1">
      <c r="A710" s="1"/>
      <c r="B710" s="1"/>
      <c r="E710" s="3"/>
      <c r="F710" s="3"/>
      <c r="G710" s="3"/>
      <c r="H710" s="3"/>
    </row>
    <row r="711" spans="1:8" hidden="1">
      <c r="A711" s="1"/>
      <c r="B711" s="1"/>
      <c r="E711" s="3"/>
      <c r="F711" s="3"/>
      <c r="G711" s="3"/>
      <c r="H711" s="3"/>
    </row>
    <row r="712" spans="1:8" hidden="1">
      <c r="A712" s="1"/>
      <c r="B712" s="1"/>
      <c r="E712" s="3"/>
      <c r="F712" s="3"/>
      <c r="G712" s="3"/>
      <c r="H712" s="3"/>
    </row>
    <row r="713" spans="1:8" hidden="1">
      <c r="A713" s="1"/>
      <c r="B713" s="1"/>
      <c r="E713" s="3"/>
      <c r="F713" s="3"/>
      <c r="G713" s="3"/>
      <c r="H713" s="3"/>
    </row>
    <row r="714" spans="1:8" hidden="1">
      <c r="A714" s="1"/>
      <c r="B714" s="1"/>
      <c r="E714" s="3"/>
      <c r="F714" s="3"/>
      <c r="G714" s="3"/>
      <c r="H714" s="3"/>
    </row>
    <row r="715" spans="1:8" hidden="1">
      <c r="A715" s="1"/>
      <c r="B715" s="1"/>
      <c r="E715" s="3"/>
      <c r="F715" s="3"/>
      <c r="G715" s="3"/>
      <c r="H715" s="3"/>
    </row>
    <row r="716" spans="1:8" hidden="1">
      <c r="A716" s="1"/>
      <c r="B716" s="1"/>
      <c r="E716" s="3"/>
      <c r="F716" s="3"/>
      <c r="G716" s="3"/>
      <c r="H716" s="3"/>
    </row>
    <row r="717" spans="1:8" hidden="1">
      <c r="A717" s="1"/>
      <c r="B717" s="1"/>
      <c r="E717" s="3"/>
      <c r="F717" s="3"/>
      <c r="G717" s="3"/>
      <c r="H717" s="3"/>
    </row>
    <row r="718" spans="1:8" hidden="1">
      <c r="A718" s="1"/>
      <c r="B718" s="1"/>
      <c r="E718" s="3"/>
      <c r="F718" s="3"/>
      <c r="G718" s="3"/>
      <c r="H718" s="3"/>
    </row>
    <row r="719" spans="1:8" hidden="1">
      <c r="A719" s="1"/>
      <c r="B719" s="1"/>
      <c r="E719" s="3"/>
      <c r="F719" s="3"/>
      <c r="G719" s="3"/>
      <c r="H719" s="3"/>
    </row>
    <row r="720" spans="1:8" hidden="1">
      <c r="A720" s="1"/>
      <c r="B720" s="1"/>
      <c r="E720" s="3"/>
      <c r="F720" s="3"/>
      <c r="G720" s="3"/>
      <c r="H720" s="3"/>
    </row>
    <row r="721" spans="1:8" hidden="1">
      <c r="A721" s="1"/>
      <c r="B721" s="1"/>
      <c r="E721" s="3"/>
      <c r="F721" s="3"/>
      <c r="G721" s="3"/>
      <c r="H721" s="3"/>
    </row>
    <row r="722" spans="1:8" hidden="1">
      <c r="A722" s="1"/>
      <c r="B722" s="1"/>
      <c r="E722" s="3"/>
      <c r="F722" s="3"/>
      <c r="G722" s="3"/>
      <c r="H722" s="3"/>
    </row>
    <row r="723" spans="1:8" hidden="1">
      <c r="A723" s="1"/>
      <c r="B723" s="1"/>
      <c r="E723" s="3"/>
      <c r="F723" s="3"/>
      <c r="G723" s="3"/>
      <c r="H723" s="3"/>
    </row>
    <row r="724" spans="1:8" hidden="1">
      <c r="A724" s="1"/>
      <c r="B724" s="1"/>
      <c r="E724" s="3"/>
      <c r="F724" s="3"/>
      <c r="G724" s="3"/>
      <c r="H724" s="3"/>
    </row>
    <row r="725" spans="1:8" hidden="1">
      <c r="A725" s="1"/>
      <c r="B725" s="1"/>
      <c r="E725" s="3"/>
      <c r="F725" s="3"/>
      <c r="G725" s="3"/>
      <c r="H725" s="3"/>
    </row>
    <row r="726" spans="1:8" hidden="1">
      <c r="A726" s="1"/>
      <c r="B726" s="1"/>
      <c r="E726" s="3"/>
      <c r="F726" s="3"/>
      <c r="G726" s="3"/>
      <c r="H726" s="3"/>
    </row>
    <row r="727" spans="1:8" hidden="1">
      <c r="A727" s="1"/>
      <c r="B727" s="1"/>
      <c r="E727" s="3"/>
      <c r="F727" s="3"/>
      <c r="G727" s="3"/>
      <c r="H727" s="3"/>
    </row>
    <row r="728" spans="1:8" hidden="1">
      <c r="A728" s="1"/>
      <c r="B728" s="1"/>
      <c r="E728" s="3"/>
      <c r="F728" s="3"/>
      <c r="G728" s="3"/>
      <c r="H728" s="3"/>
    </row>
    <row r="729" spans="1:8" hidden="1">
      <c r="A729" s="1"/>
      <c r="B729" s="1"/>
      <c r="E729" s="3"/>
      <c r="F729" s="3"/>
      <c r="G729" s="3"/>
      <c r="H729" s="3"/>
    </row>
    <row r="730" spans="1:8" hidden="1">
      <c r="A730" s="1"/>
      <c r="B730" s="1"/>
      <c r="E730" s="3"/>
      <c r="F730" s="3"/>
      <c r="G730" s="3"/>
      <c r="H730" s="3"/>
    </row>
    <row r="731" spans="1:8" hidden="1">
      <c r="A731" s="1"/>
      <c r="B731" s="1"/>
      <c r="E731" s="3"/>
      <c r="F731" s="3"/>
      <c r="G731" s="3"/>
      <c r="H731" s="3"/>
    </row>
    <row r="732" spans="1:8" hidden="1">
      <c r="A732" s="1"/>
      <c r="B732" s="1"/>
      <c r="E732" s="3"/>
      <c r="F732" s="3"/>
      <c r="G732" s="3"/>
      <c r="H732" s="3"/>
    </row>
    <row r="733" spans="1:8" hidden="1">
      <c r="A733" s="1"/>
      <c r="B733" s="1"/>
      <c r="E733" s="3"/>
      <c r="F733" s="3"/>
      <c r="G733" s="3"/>
      <c r="H733" s="3"/>
    </row>
    <row r="734" spans="1:8" hidden="1">
      <c r="A734" s="1"/>
      <c r="B734" s="1"/>
      <c r="E734" s="3"/>
      <c r="F734" s="3"/>
      <c r="G734" s="3"/>
      <c r="H734" s="3"/>
    </row>
    <row r="735" spans="1:8" hidden="1">
      <c r="A735" s="1"/>
      <c r="B735" s="1"/>
      <c r="E735" s="3"/>
      <c r="F735" s="3"/>
      <c r="G735" s="3"/>
      <c r="H735" s="3"/>
    </row>
    <row r="736" spans="1:8" hidden="1">
      <c r="A736" s="1"/>
      <c r="B736" s="1"/>
      <c r="E736" s="3"/>
      <c r="F736" s="3"/>
      <c r="G736" s="3"/>
      <c r="H736" s="3"/>
    </row>
    <row r="737" spans="1:8" hidden="1">
      <c r="A737" s="1"/>
      <c r="B737" s="1"/>
      <c r="E737" s="3"/>
      <c r="F737" s="3"/>
      <c r="G737" s="3"/>
      <c r="H737" s="3"/>
    </row>
    <row r="738" spans="1:8" hidden="1">
      <c r="A738" s="1"/>
      <c r="B738" s="1"/>
      <c r="E738" s="3"/>
      <c r="F738" s="3"/>
      <c r="G738" s="3"/>
      <c r="H738" s="3"/>
    </row>
    <row r="739" spans="1:8" hidden="1">
      <c r="A739" s="1"/>
      <c r="B739" s="1"/>
      <c r="E739" s="3"/>
      <c r="F739" s="3"/>
      <c r="G739" s="3"/>
      <c r="H739" s="3"/>
    </row>
    <row r="740" spans="1:8" hidden="1">
      <c r="A740" s="1"/>
      <c r="B740" s="1"/>
      <c r="E740" s="3"/>
      <c r="F740" s="3"/>
      <c r="G740" s="3"/>
      <c r="H740" s="3"/>
    </row>
    <row r="741" spans="1:8" hidden="1">
      <c r="A741" s="1"/>
      <c r="B741" s="1"/>
      <c r="E741" s="3"/>
      <c r="F741" s="3"/>
      <c r="G741" s="3"/>
      <c r="H741" s="3"/>
    </row>
    <row r="742" spans="1:8" hidden="1">
      <c r="A742" s="1"/>
      <c r="B742" s="1"/>
      <c r="E742" s="3"/>
      <c r="F742" s="3"/>
      <c r="G742" s="3"/>
      <c r="H742" s="3"/>
    </row>
    <row r="743" spans="1:8" hidden="1">
      <c r="A743" s="1"/>
      <c r="B743" s="1"/>
      <c r="E743" s="3"/>
      <c r="F743" s="3"/>
      <c r="G743" s="3"/>
      <c r="H743" s="3"/>
    </row>
    <row r="744" spans="1:8" hidden="1">
      <c r="A744" s="1"/>
      <c r="B744" s="1"/>
      <c r="E744" s="3"/>
      <c r="F744" s="3"/>
      <c r="G744" s="3"/>
      <c r="H744" s="3"/>
    </row>
    <row r="745" spans="1:8" hidden="1">
      <c r="A745" s="1"/>
      <c r="B745" s="1"/>
      <c r="E745" s="3"/>
      <c r="F745" s="3"/>
      <c r="G745" s="3"/>
      <c r="H745" s="3"/>
    </row>
    <row r="746" spans="1:8" hidden="1">
      <c r="A746" s="1"/>
      <c r="B746" s="1"/>
      <c r="E746" s="3"/>
      <c r="F746" s="3"/>
      <c r="G746" s="3"/>
      <c r="H746" s="3"/>
    </row>
    <row r="747" spans="1:8" hidden="1">
      <c r="A747" s="1"/>
      <c r="B747" s="1"/>
      <c r="E747" s="3"/>
      <c r="F747" s="3"/>
      <c r="G747" s="3"/>
      <c r="H747" s="3"/>
    </row>
    <row r="748" spans="1:8" hidden="1">
      <c r="A748" s="1"/>
      <c r="B748" s="1"/>
      <c r="E748" s="3"/>
      <c r="F748" s="3"/>
      <c r="G748" s="3"/>
      <c r="H748" s="3"/>
    </row>
    <row r="749" spans="1:8" hidden="1">
      <c r="A749" s="1"/>
      <c r="B749" s="1"/>
      <c r="E749" s="3"/>
      <c r="F749" s="3"/>
      <c r="G749" s="3"/>
      <c r="H749" s="3"/>
    </row>
    <row r="750" spans="1:8" hidden="1">
      <c r="A750" s="1"/>
      <c r="B750" s="1"/>
      <c r="E750" s="3"/>
      <c r="F750" s="3"/>
      <c r="G750" s="3"/>
      <c r="H750" s="3"/>
    </row>
    <row r="751" spans="1:8" hidden="1">
      <c r="A751" s="1"/>
      <c r="B751" s="1"/>
      <c r="E751" s="3"/>
      <c r="F751" s="3"/>
      <c r="G751" s="3"/>
      <c r="H751" s="3"/>
    </row>
    <row r="752" spans="1:8" hidden="1">
      <c r="A752" s="1"/>
      <c r="B752" s="1"/>
      <c r="E752" s="3"/>
      <c r="F752" s="3"/>
      <c r="G752" s="3"/>
      <c r="H752" s="3"/>
    </row>
    <row r="753" spans="1:8" hidden="1">
      <c r="A753" s="1"/>
      <c r="B753" s="1"/>
      <c r="E753" s="3"/>
      <c r="F753" s="3"/>
      <c r="G753" s="3"/>
      <c r="H753" s="3"/>
    </row>
    <row r="754" spans="1:8" hidden="1">
      <c r="A754" s="1"/>
      <c r="B754" s="1"/>
      <c r="E754" s="3"/>
      <c r="F754" s="3"/>
      <c r="G754" s="3"/>
      <c r="H754" s="3"/>
    </row>
    <row r="755" spans="1:8" hidden="1">
      <c r="A755" s="1"/>
      <c r="B755" s="1"/>
      <c r="E755" s="3"/>
      <c r="F755" s="3"/>
      <c r="G755" s="3"/>
      <c r="H755" s="3"/>
    </row>
    <row r="756" spans="1:8" hidden="1">
      <c r="A756" s="1"/>
      <c r="B756" s="1"/>
      <c r="E756" s="3"/>
      <c r="F756" s="3"/>
      <c r="G756" s="3"/>
      <c r="H756" s="3"/>
    </row>
    <row r="757" spans="1:8" hidden="1">
      <c r="A757" s="1"/>
      <c r="B757" s="1"/>
      <c r="E757" s="3"/>
      <c r="F757" s="3"/>
      <c r="G757" s="3"/>
      <c r="H757" s="3"/>
    </row>
    <row r="758" spans="1:8" hidden="1">
      <c r="A758" s="1"/>
      <c r="B758" s="1"/>
      <c r="E758" s="3"/>
      <c r="F758" s="3"/>
      <c r="G758" s="3"/>
      <c r="H758" s="3"/>
    </row>
    <row r="759" spans="1:8" hidden="1">
      <c r="A759" s="1"/>
      <c r="B759" s="1"/>
      <c r="E759" s="3"/>
      <c r="F759" s="3"/>
      <c r="G759" s="3"/>
      <c r="H759" s="3"/>
    </row>
    <row r="760" spans="1:8" hidden="1">
      <c r="A760" s="1"/>
      <c r="B760" s="1"/>
      <c r="E760" s="3"/>
      <c r="F760" s="3"/>
      <c r="G760" s="3"/>
      <c r="H760" s="3"/>
    </row>
    <row r="761" spans="1:8" hidden="1">
      <c r="A761" s="1"/>
      <c r="B761" s="1"/>
      <c r="E761" s="3"/>
      <c r="F761" s="3"/>
      <c r="G761" s="3"/>
      <c r="H761" s="3"/>
    </row>
    <row r="762" spans="1:8" hidden="1">
      <c r="A762" s="1"/>
      <c r="B762" s="1"/>
      <c r="E762" s="3"/>
      <c r="F762" s="3"/>
      <c r="G762" s="3"/>
      <c r="H762" s="3"/>
    </row>
    <row r="763" spans="1:8" hidden="1">
      <c r="A763" s="1"/>
      <c r="B763" s="1"/>
      <c r="E763" s="3"/>
      <c r="F763" s="3"/>
      <c r="G763" s="3"/>
      <c r="H763" s="3"/>
    </row>
    <row r="764" spans="1:8" hidden="1">
      <c r="A764" s="1"/>
      <c r="B764" s="1"/>
      <c r="E764" s="3"/>
      <c r="F764" s="3"/>
      <c r="G764" s="3"/>
      <c r="H764" s="3"/>
    </row>
    <row r="765" spans="1:8" hidden="1">
      <c r="A765" s="1"/>
      <c r="B765" s="1"/>
      <c r="E765" s="3"/>
      <c r="F765" s="3"/>
      <c r="G765" s="3"/>
      <c r="H765" s="3"/>
    </row>
    <row r="766" spans="1:8" hidden="1">
      <c r="A766" s="1"/>
      <c r="B766" s="1"/>
      <c r="E766" s="3"/>
      <c r="F766" s="3"/>
      <c r="G766" s="3"/>
      <c r="H766" s="3"/>
    </row>
    <row r="767" spans="1:8" hidden="1">
      <c r="A767" s="1"/>
      <c r="B767" s="1"/>
      <c r="E767" s="3"/>
      <c r="F767" s="3"/>
      <c r="G767" s="3"/>
      <c r="H767" s="3"/>
    </row>
    <row r="768" spans="1:8" hidden="1">
      <c r="A768" s="1"/>
      <c r="B768" s="1"/>
      <c r="E768" s="3"/>
      <c r="F768" s="3"/>
      <c r="G768" s="3"/>
      <c r="H768" s="3"/>
    </row>
    <row r="769" spans="1:8" hidden="1">
      <c r="A769" s="1"/>
      <c r="B769" s="1"/>
      <c r="E769" s="3"/>
      <c r="F769" s="3"/>
      <c r="G769" s="3"/>
      <c r="H769" s="3"/>
    </row>
    <row r="770" spans="1:8" hidden="1">
      <c r="A770" s="1"/>
      <c r="B770" s="1"/>
      <c r="E770" s="3"/>
      <c r="F770" s="3"/>
      <c r="G770" s="3"/>
      <c r="H770" s="3"/>
    </row>
    <row r="771" spans="1:8" hidden="1">
      <c r="A771" s="1"/>
      <c r="B771" s="1"/>
      <c r="E771" s="3"/>
      <c r="F771" s="3"/>
      <c r="G771" s="3"/>
      <c r="H771" s="3"/>
    </row>
    <row r="772" spans="1:8" hidden="1">
      <c r="A772" s="1"/>
      <c r="B772" s="1"/>
      <c r="E772" s="3"/>
      <c r="F772" s="3"/>
      <c r="G772" s="3"/>
      <c r="H772" s="3"/>
    </row>
    <row r="773" spans="1:8" hidden="1">
      <c r="A773" s="1"/>
      <c r="B773" s="1"/>
      <c r="E773" s="3"/>
      <c r="F773" s="3"/>
      <c r="G773" s="3"/>
      <c r="H773" s="3"/>
    </row>
    <row r="774" spans="1:8" hidden="1">
      <c r="A774" s="1"/>
      <c r="B774" s="1"/>
      <c r="E774" s="3"/>
      <c r="F774" s="3"/>
      <c r="G774" s="3"/>
      <c r="H774" s="3"/>
    </row>
    <row r="775" spans="1:8" hidden="1">
      <c r="A775" s="1"/>
      <c r="B775" s="1"/>
      <c r="E775" s="3"/>
      <c r="F775" s="3"/>
      <c r="G775" s="3"/>
      <c r="H775" s="3"/>
    </row>
    <row r="776" spans="1:8" hidden="1">
      <c r="A776" s="1"/>
      <c r="B776" s="1"/>
      <c r="E776" s="3"/>
      <c r="F776" s="3"/>
      <c r="G776" s="3"/>
      <c r="H776" s="3"/>
    </row>
    <row r="777" spans="1:8" hidden="1">
      <c r="A777" s="1"/>
      <c r="B777" s="1"/>
      <c r="E777" s="3"/>
      <c r="F777" s="3"/>
      <c r="G777" s="3"/>
      <c r="H777" s="3"/>
    </row>
    <row r="778" spans="1:8" hidden="1">
      <c r="A778" s="1"/>
      <c r="B778" s="1"/>
      <c r="E778" s="3"/>
      <c r="F778" s="3"/>
      <c r="G778" s="3"/>
      <c r="H778" s="3"/>
    </row>
    <row r="779" spans="1:8" hidden="1">
      <c r="A779" s="1"/>
      <c r="B779" s="1"/>
      <c r="E779" s="3"/>
      <c r="F779" s="3"/>
      <c r="G779" s="3"/>
      <c r="H779" s="3"/>
    </row>
    <row r="780" spans="1:8" hidden="1">
      <c r="A780" s="1"/>
      <c r="B780" s="1"/>
      <c r="E780" s="3"/>
      <c r="F780" s="3"/>
      <c r="G780" s="3"/>
      <c r="H780" s="3"/>
    </row>
    <row r="781" spans="1:8" hidden="1">
      <c r="A781" s="1"/>
      <c r="B781" s="1"/>
      <c r="E781" s="3"/>
      <c r="F781" s="3"/>
      <c r="G781" s="3"/>
      <c r="H781" s="3"/>
    </row>
    <row r="782" spans="1:8" hidden="1">
      <c r="A782" s="1"/>
      <c r="B782" s="1"/>
      <c r="E782" s="3"/>
      <c r="F782" s="3"/>
      <c r="G782" s="3"/>
      <c r="H782" s="3"/>
    </row>
    <row r="783" spans="1:8" hidden="1">
      <c r="A783" s="1"/>
      <c r="B783" s="1"/>
      <c r="E783" s="3"/>
      <c r="F783" s="3"/>
      <c r="G783" s="3"/>
      <c r="H783" s="3"/>
    </row>
    <row r="784" spans="1:8" hidden="1">
      <c r="A784" s="1"/>
      <c r="B784" s="1"/>
      <c r="E784" s="3"/>
      <c r="F784" s="3"/>
      <c r="G784" s="3"/>
      <c r="H784" s="3"/>
    </row>
    <row r="785" spans="1:8" hidden="1">
      <c r="A785" s="1"/>
      <c r="B785" s="1"/>
      <c r="E785" s="3"/>
      <c r="F785" s="3"/>
      <c r="G785" s="3"/>
      <c r="H785" s="3"/>
    </row>
    <row r="786" spans="1:8" hidden="1">
      <c r="A786" s="1"/>
      <c r="B786" s="1"/>
      <c r="E786" s="3"/>
      <c r="F786" s="3"/>
      <c r="G786" s="3"/>
      <c r="H786" s="3"/>
    </row>
    <row r="787" spans="1:8" hidden="1">
      <c r="A787" s="1"/>
      <c r="B787" s="1"/>
      <c r="E787" s="3"/>
      <c r="F787" s="3"/>
      <c r="G787" s="3"/>
      <c r="H787" s="3"/>
    </row>
    <row r="788" spans="1:8" hidden="1">
      <c r="A788" s="1"/>
      <c r="B788" s="1"/>
      <c r="E788" s="3"/>
      <c r="F788" s="3"/>
      <c r="G788" s="3"/>
      <c r="H788" s="3"/>
    </row>
    <row r="789" spans="1:8" hidden="1">
      <c r="A789" s="1"/>
      <c r="B789" s="1"/>
      <c r="E789" s="3"/>
      <c r="F789" s="3"/>
      <c r="G789" s="3"/>
      <c r="H789" s="3"/>
    </row>
    <row r="790" spans="1:8" hidden="1">
      <c r="A790" s="1"/>
      <c r="B790" s="1"/>
      <c r="E790" s="3"/>
      <c r="F790" s="3"/>
      <c r="G790" s="3"/>
      <c r="H790" s="3"/>
    </row>
    <row r="791" spans="1:8" hidden="1">
      <c r="A791" s="1"/>
      <c r="B791" s="1"/>
      <c r="E791" s="3"/>
      <c r="F791" s="3"/>
      <c r="G791" s="3"/>
      <c r="H791" s="3"/>
    </row>
    <row r="792" spans="1:8" hidden="1">
      <c r="A792" s="1"/>
      <c r="B792" s="1"/>
      <c r="E792" s="3"/>
      <c r="F792" s="3"/>
      <c r="G792" s="3"/>
      <c r="H792" s="3"/>
    </row>
    <row r="793" spans="1:8" hidden="1">
      <c r="A793" s="1"/>
      <c r="B793" s="1"/>
      <c r="E793" s="3"/>
      <c r="F793" s="3"/>
      <c r="G793" s="3"/>
      <c r="H793" s="3"/>
    </row>
    <row r="794" spans="1:8" hidden="1">
      <c r="A794" s="1"/>
      <c r="B794" s="1"/>
      <c r="E794" s="3"/>
      <c r="F794" s="3"/>
      <c r="G794" s="3"/>
      <c r="H794" s="3"/>
    </row>
    <row r="795" spans="1:8" hidden="1">
      <c r="A795" s="1"/>
      <c r="B795" s="1"/>
      <c r="E795" s="3"/>
      <c r="F795" s="3"/>
      <c r="G795" s="3"/>
      <c r="H795" s="3"/>
    </row>
    <row r="796" spans="1:8" hidden="1">
      <c r="A796" s="1"/>
      <c r="B796" s="1"/>
      <c r="E796" s="3"/>
      <c r="F796" s="3"/>
      <c r="G796" s="3"/>
      <c r="H796" s="3"/>
    </row>
    <row r="797" spans="1:8" hidden="1">
      <c r="A797" s="1"/>
      <c r="B797" s="1"/>
      <c r="E797" s="3"/>
      <c r="F797" s="3"/>
      <c r="G797" s="3"/>
      <c r="H797" s="3"/>
    </row>
    <row r="798" spans="1:8" hidden="1">
      <c r="A798" s="1"/>
      <c r="B798" s="1"/>
      <c r="E798" s="3"/>
      <c r="F798" s="3"/>
      <c r="G798" s="3"/>
      <c r="H798" s="3"/>
    </row>
    <row r="799" spans="1:8" hidden="1">
      <c r="A799" s="1"/>
      <c r="B799" s="1"/>
      <c r="E799" s="3"/>
      <c r="F799" s="3"/>
      <c r="G799" s="3"/>
      <c r="H799" s="3"/>
    </row>
    <row r="800" spans="1:8" hidden="1">
      <c r="A800" s="1"/>
      <c r="B800" s="1"/>
      <c r="E800" s="3"/>
      <c r="F800" s="3"/>
      <c r="G800" s="3"/>
      <c r="H800" s="3"/>
    </row>
    <row r="801" spans="1:8" hidden="1">
      <c r="A801" s="1"/>
      <c r="B801" s="1"/>
      <c r="E801" s="3"/>
      <c r="F801" s="3"/>
      <c r="G801" s="3"/>
      <c r="H801" s="3"/>
    </row>
    <row r="802" spans="1:8" hidden="1">
      <c r="A802" s="1"/>
      <c r="B802" s="1"/>
      <c r="E802" s="3"/>
      <c r="F802" s="3"/>
      <c r="G802" s="3"/>
      <c r="H802" s="3"/>
    </row>
    <row r="803" spans="1:8" hidden="1">
      <c r="A803" s="1"/>
      <c r="B803" s="1"/>
      <c r="E803" s="3"/>
      <c r="F803" s="3"/>
      <c r="G803" s="3"/>
      <c r="H803" s="3"/>
    </row>
    <row r="804" spans="1:8" hidden="1">
      <c r="A804" s="1"/>
      <c r="B804" s="1"/>
      <c r="E804" s="3"/>
      <c r="F804" s="3"/>
      <c r="G804" s="3"/>
      <c r="H804" s="3"/>
    </row>
    <row r="805" spans="1:8" hidden="1">
      <c r="A805" s="1"/>
      <c r="B805" s="1"/>
      <c r="E805" s="3"/>
      <c r="F805" s="3"/>
      <c r="G805" s="3"/>
      <c r="H805" s="3"/>
    </row>
    <row r="806" spans="1:8" hidden="1">
      <c r="A806" s="1"/>
      <c r="B806" s="1"/>
      <c r="E806" s="3"/>
      <c r="F806" s="3"/>
      <c r="G806" s="3"/>
      <c r="H806" s="3"/>
    </row>
    <row r="807" spans="1:8" hidden="1">
      <c r="A807" s="1"/>
      <c r="B807" s="1"/>
      <c r="E807" s="3"/>
      <c r="F807" s="3"/>
      <c r="G807" s="3"/>
      <c r="H807" s="3"/>
    </row>
    <row r="808" spans="1:8" hidden="1">
      <c r="A808" s="1"/>
      <c r="B808" s="1"/>
      <c r="E808" s="3"/>
      <c r="F808" s="3"/>
      <c r="G808" s="3"/>
      <c r="H808" s="3"/>
    </row>
    <row r="809" spans="1:8" hidden="1">
      <c r="A809" s="1"/>
      <c r="B809" s="1"/>
      <c r="E809" s="3"/>
      <c r="F809" s="3"/>
      <c r="G809" s="3"/>
      <c r="H809" s="3"/>
    </row>
    <row r="810" spans="1:8" hidden="1">
      <c r="A810" s="1"/>
      <c r="B810" s="1"/>
      <c r="E810" s="3"/>
      <c r="F810" s="3"/>
      <c r="G810" s="3"/>
      <c r="H810" s="3"/>
    </row>
    <row r="811" spans="1:8" hidden="1">
      <c r="A811" s="1"/>
      <c r="B811" s="1"/>
      <c r="E811" s="3"/>
      <c r="F811" s="3"/>
      <c r="G811" s="3"/>
      <c r="H811" s="3"/>
    </row>
    <row r="812" spans="1:8" hidden="1">
      <c r="A812" s="1"/>
      <c r="B812" s="1"/>
      <c r="E812" s="3"/>
      <c r="F812" s="3"/>
      <c r="G812" s="3"/>
      <c r="H812" s="3"/>
    </row>
    <row r="813" spans="1:8" hidden="1">
      <c r="A813" s="1"/>
      <c r="B813" s="1"/>
      <c r="E813" s="3"/>
      <c r="F813" s="3"/>
      <c r="G813" s="3"/>
      <c r="H813" s="3"/>
    </row>
    <row r="814" spans="1:8" hidden="1">
      <c r="A814" s="1"/>
      <c r="B814" s="1"/>
      <c r="E814" s="3"/>
      <c r="F814" s="3"/>
      <c r="G814" s="3"/>
      <c r="H814" s="3"/>
    </row>
    <row r="815" spans="1:8" hidden="1">
      <c r="A815" s="1"/>
      <c r="B815" s="1"/>
      <c r="E815" s="3"/>
      <c r="F815" s="3"/>
      <c r="G815" s="3"/>
      <c r="H815" s="3"/>
    </row>
    <row r="816" spans="1:8" hidden="1">
      <c r="A816" s="1"/>
      <c r="B816" s="1"/>
      <c r="E816" s="3"/>
      <c r="F816" s="3"/>
      <c r="G816" s="3"/>
      <c r="H816" s="3"/>
    </row>
    <row r="817" spans="1:8" hidden="1">
      <c r="A817" s="1"/>
      <c r="B817" s="1"/>
      <c r="E817" s="3"/>
      <c r="F817" s="3"/>
      <c r="G817" s="3"/>
      <c r="H817" s="3"/>
    </row>
    <row r="818" spans="1:8" hidden="1">
      <c r="A818" s="1"/>
      <c r="B818" s="1"/>
      <c r="E818" s="3"/>
      <c r="F818" s="3"/>
      <c r="G818" s="3"/>
      <c r="H818" s="3"/>
    </row>
    <row r="819" spans="1:8" hidden="1">
      <c r="A819" s="1"/>
      <c r="B819" s="1"/>
      <c r="E819" s="3"/>
      <c r="F819" s="3"/>
      <c r="G819" s="3"/>
      <c r="H819" s="3"/>
    </row>
    <row r="820" spans="1:8" hidden="1">
      <c r="A820" s="1"/>
      <c r="B820" s="1"/>
      <c r="E820" s="3"/>
      <c r="F820" s="3"/>
      <c r="G820" s="3"/>
      <c r="H820" s="3"/>
    </row>
    <row r="821" spans="1:8" hidden="1">
      <c r="A821" s="1"/>
      <c r="B821" s="1"/>
      <c r="E821" s="3"/>
      <c r="F821" s="3"/>
      <c r="G821" s="3"/>
      <c r="H821" s="3"/>
    </row>
    <row r="822" spans="1:8" hidden="1">
      <c r="A822" s="1"/>
      <c r="B822" s="1"/>
      <c r="E822" s="3"/>
      <c r="F822" s="3"/>
      <c r="G822" s="3"/>
      <c r="H822" s="3"/>
    </row>
    <row r="823" spans="1:8" hidden="1">
      <c r="A823" s="1"/>
      <c r="B823" s="1"/>
      <c r="E823" s="3"/>
      <c r="F823" s="3"/>
      <c r="G823" s="3"/>
      <c r="H823" s="3"/>
    </row>
    <row r="824" spans="1:8" hidden="1">
      <c r="A824" s="1"/>
      <c r="B824" s="1"/>
      <c r="E824" s="3"/>
      <c r="F824" s="3"/>
      <c r="G824" s="3"/>
      <c r="H824" s="3"/>
    </row>
    <row r="825" spans="1:8" hidden="1">
      <c r="A825" s="1"/>
      <c r="B825" s="1"/>
      <c r="E825" s="3"/>
      <c r="F825" s="3"/>
      <c r="G825" s="3"/>
      <c r="H825" s="3"/>
    </row>
    <row r="826" spans="1:8" hidden="1">
      <c r="A826" s="1"/>
      <c r="B826" s="1"/>
      <c r="E826" s="3"/>
      <c r="F826" s="3"/>
      <c r="G826" s="3"/>
      <c r="H826" s="3"/>
    </row>
    <row r="827" spans="1:8" hidden="1">
      <c r="A827" s="1"/>
      <c r="B827" s="1"/>
      <c r="E827" s="3"/>
      <c r="F827" s="3"/>
      <c r="G827" s="3"/>
      <c r="H827" s="3"/>
    </row>
    <row r="828" spans="1:8" hidden="1">
      <c r="A828" s="1"/>
      <c r="B828" s="1"/>
      <c r="E828" s="3"/>
      <c r="F828" s="3"/>
      <c r="G828" s="3"/>
      <c r="H828" s="3"/>
    </row>
    <row r="829" spans="1:8" hidden="1">
      <c r="A829" s="1"/>
      <c r="B829" s="1"/>
      <c r="E829" s="3"/>
      <c r="F829" s="3"/>
      <c r="G829" s="3"/>
      <c r="H829" s="3"/>
    </row>
    <row r="830" spans="1:8" hidden="1">
      <c r="A830" s="1"/>
      <c r="B830" s="1"/>
      <c r="E830" s="3"/>
      <c r="F830" s="3"/>
      <c r="G830" s="3"/>
      <c r="H830" s="3"/>
    </row>
    <row r="831" spans="1:8" hidden="1">
      <c r="A831" s="1"/>
      <c r="B831" s="1"/>
      <c r="E831" s="3"/>
      <c r="F831" s="3"/>
      <c r="G831" s="3"/>
      <c r="H831" s="3"/>
    </row>
    <row r="832" spans="1:8" hidden="1">
      <c r="A832" s="1"/>
      <c r="B832" s="1"/>
      <c r="E832" s="3"/>
      <c r="F832" s="3"/>
      <c r="G832" s="3"/>
      <c r="H832" s="3"/>
    </row>
    <row r="833" spans="1:8" hidden="1">
      <c r="A833" s="1"/>
      <c r="B833" s="1"/>
      <c r="E833" s="3"/>
      <c r="F833" s="3"/>
      <c r="G833" s="3"/>
      <c r="H833" s="3"/>
    </row>
    <row r="834" spans="1:8" hidden="1">
      <c r="A834" s="1"/>
      <c r="B834" s="1"/>
      <c r="E834" s="3"/>
      <c r="F834" s="3"/>
      <c r="G834" s="3"/>
      <c r="H834" s="3"/>
    </row>
    <row r="835" spans="1:8" hidden="1">
      <c r="A835" s="1"/>
      <c r="B835" s="1"/>
      <c r="E835" s="3"/>
      <c r="F835" s="3"/>
      <c r="G835" s="3"/>
      <c r="H835" s="3"/>
    </row>
    <row r="836" spans="1:8" hidden="1">
      <c r="A836" s="1"/>
      <c r="B836" s="1"/>
      <c r="E836" s="3"/>
      <c r="F836" s="3"/>
      <c r="G836" s="3"/>
      <c r="H836" s="3"/>
    </row>
    <row r="837" spans="1:8" hidden="1">
      <c r="A837" s="1"/>
      <c r="B837" s="1"/>
      <c r="E837" s="3"/>
      <c r="F837" s="3"/>
      <c r="G837" s="3"/>
      <c r="H837" s="3"/>
    </row>
    <row r="838" spans="1:8" hidden="1">
      <c r="A838" s="1"/>
      <c r="B838" s="1"/>
      <c r="E838" s="3"/>
      <c r="F838" s="3"/>
      <c r="G838" s="3"/>
      <c r="H838" s="3"/>
    </row>
    <row r="839" spans="1:8" hidden="1">
      <c r="A839" s="1"/>
      <c r="B839" s="1"/>
      <c r="E839" s="3"/>
      <c r="F839" s="3"/>
      <c r="G839" s="3"/>
      <c r="H839" s="3"/>
    </row>
    <row r="840" spans="1:8" hidden="1">
      <c r="A840" s="1"/>
      <c r="B840" s="1"/>
      <c r="E840" s="3"/>
      <c r="F840" s="3"/>
      <c r="G840" s="3"/>
      <c r="H840" s="3"/>
    </row>
    <row r="841" spans="1:8" hidden="1">
      <c r="A841" s="1"/>
      <c r="B841" s="1"/>
      <c r="E841" s="3"/>
      <c r="F841" s="3"/>
      <c r="G841" s="3"/>
      <c r="H841" s="3"/>
    </row>
    <row r="842" spans="1:8" hidden="1">
      <c r="A842" s="1"/>
      <c r="B842" s="1"/>
      <c r="E842" s="3"/>
      <c r="F842" s="3"/>
      <c r="G842" s="3"/>
      <c r="H842" s="3"/>
    </row>
    <row r="843" spans="1:8" hidden="1">
      <c r="A843" s="1"/>
      <c r="B843" s="1"/>
      <c r="E843" s="3"/>
      <c r="F843" s="3"/>
      <c r="G843" s="3"/>
      <c r="H843" s="3"/>
    </row>
    <row r="844" spans="1:8" hidden="1">
      <c r="A844" s="1"/>
      <c r="B844" s="1"/>
      <c r="E844" s="3"/>
      <c r="F844" s="3"/>
      <c r="G844" s="3"/>
      <c r="H844" s="3"/>
    </row>
    <row r="845" spans="1:8" hidden="1">
      <c r="A845" s="1"/>
      <c r="B845" s="1"/>
      <c r="E845" s="3"/>
      <c r="F845" s="3"/>
      <c r="G845" s="3"/>
      <c r="H845" s="3"/>
    </row>
    <row r="846" spans="1:8" hidden="1">
      <c r="A846" s="1"/>
      <c r="B846" s="1"/>
      <c r="E846" s="3"/>
      <c r="F846" s="3"/>
      <c r="G846" s="3"/>
      <c r="H846" s="3"/>
    </row>
    <row r="847" spans="1:8" hidden="1">
      <c r="A847" s="1"/>
      <c r="B847" s="1"/>
      <c r="E847" s="3"/>
      <c r="F847" s="3"/>
      <c r="G847" s="3"/>
      <c r="H847" s="3"/>
    </row>
    <row r="848" spans="1:8" hidden="1">
      <c r="A848" s="1"/>
      <c r="B848" s="1"/>
      <c r="E848" s="3"/>
      <c r="F848" s="3"/>
      <c r="G848" s="3"/>
      <c r="H848" s="3"/>
    </row>
    <row r="849" spans="1:8" hidden="1">
      <c r="A849" s="1"/>
      <c r="B849" s="1"/>
      <c r="E849" s="3"/>
      <c r="F849" s="3"/>
      <c r="G849" s="3"/>
      <c r="H849" s="3"/>
    </row>
    <row r="850" spans="1:8" hidden="1">
      <c r="A850" s="1"/>
      <c r="B850" s="1"/>
      <c r="E850" s="3"/>
      <c r="F850" s="3"/>
      <c r="G850" s="3"/>
      <c r="H850" s="3"/>
    </row>
    <row r="851" spans="1:8" hidden="1">
      <c r="A851" s="1"/>
      <c r="B851" s="1"/>
      <c r="E851" s="3"/>
      <c r="F851" s="3"/>
      <c r="G851" s="3"/>
      <c r="H851" s="3"/>
    </row>
    <row r="852" spans="1:8" hidden="1">
      <c r="A852" s="1"/>
      <c r="B852" s="1"/>
      <c r="E852" s="3"/>
      <c r="F852" s="3"/>
      <c r="G852" s="3"/>
      <c r="H852" s="3"/>
    </row>
    <row r="853" spans="1:8" hidden="1">
      <c r="A853" s="1"/>
      <c r="B853" s="1"/>
      <c r="E853" s="3"/>
      <c r="F853" s="3"/>
      <c r="G853" s="3"/>
      <c r="H853" s="3"/>
    </row>
    <row r="854" spans="1:8" hidden="1">
      <c r="A854" s="1"/>
      <c r="B854" s="1"/>
      <c r="E854" s="3"/>
      <c r="F854" s="3"/>
      <c r="G854" s="3"/>
      <c r="H854" s="3"/>
    </row>
    <row r="855" spans="1:8" hidden="1">
      <c r="A855" s="1"/>
      <c r="B855" s="1"/>
      <c r="E855" s="3"/>
      <c r="F855" s="3"/>
      <c r="G855" s="3"/>
      <c r="H855" s="3"/>
    </row>
    <row r="856" spans="1:8" hidden="1">
      <c r="A856" s="1"/>
      <c r="B856" s="1"/>
      <c r="E856" s="3"/>
      <c r="F856" s="3"/>
      <c r="G856" s="3"/>
      <c r="H856" s="3"/>
    </row>
    <row r="857" spans="1:8" hidden="1">
      <c r="A857" s="1"/>
      <c r="B857" s="1"/>
      <c r="E857" s="3"/>
      <c r="F857" s="3"/>
      <c r="G857" s="3"/>
      <c r="H857" s="3"/>
    </row>
    <row r="858" spans="1:8" hidden="1">
      <c r="A858" s="1"/>
      <c r="B858" s="1"/>
      <c r="E858" s="3"/>
      <c r="F858" s="3"/>
      <c r="G858" s="3"/>
      <c r="H858" s="3"/>
    </row>
    <row r="859" spans="1:8" hidden="1">
      <c r="A859" s="1"/>
      <c r="B859" s="1"/>
      <c r="E859" s="3"/>
      <c r="F859" s="3"/>
      <c r="G859" s="3"/>
      <c r="H859" s="3"/>
    </row>
    <row r="860" spans="1:8" hidden="1">
      <c r="A860" s="1"/>
      <c r="B860" s="1"/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A1:A4 C1:I4 A5:I7 A56:I1048576 J1:AY1048576 BA1:XFD1048576 AZ1:AZ9999 AZ10001:AZ1048576" xr:uid="{00000000-0002-0000-17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1.710937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154</v>
      </c>
      <c r="B1" s="36" t="s" vm="1">
        <v>231</v>
      </c>
    </row>
    <row r="2" spans="1:10">
      <c r="A2" s="36" t="s">
        <v>153</v>
      </c>
      <c r="B2" s="36" t="s">
        <v>232</v>
      </c>
    </row>
    <row r="3" spans="1:10">
      <c r="A3" s="36" t="s">
        <v>155</v>
      </c>
      <c r="B3" s="36" t="s">
        <v>233</v>
      </c>
    </row>
    <row r="4" spans="1:10">
      <c r="A4" s="36" t="s">
        <v>156</v>
      </c>
      <c r="B4" s="36" t="s">
        <v>234</v>
      </c>
    </row>
    <row r="5" spans="1:10" s="3" customFormat="1">
      <c r="A5" s="37" t="s">
        <v>124</v>
      </c>
      <c r="B5" s="39" t="s">
        <v>125</v>
      </c>
      <c r="C5" s="39" t="s">
        <v>14</v>
      </c>
      <c r="D5" s="39" t="s">
        <v>15</v>
      </c>
      <c r="E5" s="39" t="s">
        <v>64</v>
      </c>
      <c r="F5" s="39" t="s">
        <v>111</v>
      </c>
      <c r="G5" s="39" t="s">
        <v>60</v>
      </c>
      <c r="H5" s="39" t="s">
        <v>119</v>
      </c>
      <c r="I5" s="39" t="s">
        <v>157</v>
      </c>
      <c r="J5" s="51" t="s">
        <v>158</v>
      </c>
    </row>
    <row r="6" spans="1:10" s="3" customFormat="1">
      <c r="A6" s="121" t="s">
        <v>4666</v>
      </c>
      <c r="B6" s="148" t="s">
        <v>4666</v>
      </c>
      <c r="C6" s="122" t="s">
        <v>4666</v>
      </c>
      <c r="D6" s="122" t="s">
        <v>4666</v>
      </c>
      <c r="E6" s="12" t="s">
        <v>19</v>
      </c>
      <c r="F6" s="122" t="s">
        <v>4666</v>
      </c>
      <c r="G6" s="12" t="s">
        <v>19</v>
      </c>
      <c r="H6" s="12" t="s">
        <v>209</v>
      </c>
      <c r="I6" s="26" t="s">
        <v>19</v>
      </c>
      <c r="J6" s="13" t="s">
        <v>19</v>
      </c>
    </row>
    <row r="7" spans="1:10" s="4" customFormat="1" ht="20.25">
      <c r="A7" s="123" t="s">
        <v>4666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5" t="s">
        <v>4352</v>
      </c>
      <c r="B8" s="126" t="s">
        <v>4666</v>
      </c>
      <c r="C8" s="126" t="s">
        <v>4666</v>
      </c>
      <c r="D8" s="126" t="s">
        <v>4666</v>
      </c>
      <c r="E8" s="126" t="s">
        <v>4666</v>
      </c>
      <c r="F8" s="126" t="s">
        <v>4666</v>
      </c>
      <c r="G8" s="126" t="s">
        <v>4666</v>
      </c>
      <c r="H8" s="86">
        <v>0</v>
      </c>
      <c r="I8" s="87">
        <v>0</v>
      </c>
      <c r="J8" s="87">
        <v>0</v>
      </c>
    </row>
    <row r="9" spans="1:10" hidden="1">
      <c r="A9" s="106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106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A111" s="1"/>
      <c r="B111" s="1"/>
      <c r="C111" s="3"/>
      <c r="D111" s="3"/>
      <c r="E111" s="3"/>
      <c r="F111" s="3"/>
      <c r="G111" s="3"/>
    </row>
    <row r="112" spans="1:10" hidden="1">
      <c r="A112" s="1"/>
      <c r="B112" s="1"/>
      <c r="C112" s="3"/>
      <c r="D112" s="3"/>
      <c r="E112" s="3"/>
      <c r="F112" s="3"/>
      <c r="G112" s="3"/>
    </row>
    <row r="113" spans="1:7" hidden="1">
      <c r="A113" s="1"/>
      <c r="B113" s="1"/>
      <c r="C113" s="3"/>
      <c r="D113" s="3"/>
      <c r="E113" s="3"/>
      <c r="F113" s="3"/>
      <c r="G113" s="3"/>
    </row>
    <row r="114" spans="1:7" hidden="1">
      <c r="A114" s="1"/>
      <c r="B114" s="1"/>
      <c r="C114" s="3"/>
      <c r="D114" s="3"/>
      <c r="E114" s="3"/>
      <c r="F114" s="3"/>
      <c r="G114" s="3"/>
    </row>
    <row r="115" spans="1:7" hidden="1">
      <c r="A115" s="1"/>
      <c r="B115" s="1"/>
      <c r="C115" s="3"/>
      <c r="D115" s="3"/>
      <c r="E115" s="3"/>
      <c r="F115" s="3"/>
      <c r="G115" s="3"/>
    </row>
    <row r="116" spans="1:7" hidden="1">
      <c r="A116" s="1"/>
      <c r="B116" s="1"/>
      <c r="C116" s="3"/>
      <c r="D116" s="3"/>
      <c r="E116" s="3"/>
      <c r="F116" s="3"/>
      <c r="G116" s="3"/>
    </row>
    <row r="117" spans="1:7" hidden="1">
      <c r="A117" s="1"/>
      <c r="B117" s="1"/>
      <c r="C117" s="3"/>
      <c r="D117" s="3"/>
      <c r="E117" s="3"/>
      <c r="F117" s="3"/>
      <c r="G117" s="3"/>
    </row>
    <row r="118" spans="1:7" hidden="1">
      <c r="A118" s="1"/>
      <c r="B118" s="1"/>
      <c r="C118" s="3"/>
      <c r="D118" s="3"/>
      <c r="E118" s="3"/>
      <c r="F118" s="3"/>
      <c r="G118" s="3"/>
    </row>
    <row r="119" spans="1:7" hidden="1">
      <c r="A119" s="1"/>
      <c r="B119" s="1"/>
      <c r="C119" s="3"/>
      <c r="D119" s="3"/>
      <c r="E119" s="3"/>
      <c r="F119" s="3"/>
      <c r="G119" s="3"/>
    </row>
    <row r="120" spans="1:7" hidden="1">
      <c r="A120" s="1"/>
      <c r="B120" s="1"/>
      <c r="C120" s="3"/>
      <c r="D120" s="3"/>
      <c r="E120" s="3"/>
      <c r="F120" s="3"/>
      <c r="G120" s="3"/>
    </row>
    <row r="121" spans="1:7" hidden="1">
      <c r="A121" s="1"/>
      <c r="B121" s="1"/>
      <c r="C121" s="3"/>
      <c r="D121" s="3"/>
      <c r="E121" s="3"/>
      <c r="F121" s="3"/>
      <c r="G121" s="3"/>
    </row>
    <row r="122" spans="1:7" hidden="1">
      <c r="A122" s="1"/>
      <c r="B122" s="1"/>
      <c r="C122" s="3"/>
      <c r="D122" s="3"/>
      <c r="E122" s="3"/>
      <c r="F122" s="3"/>
      <c r="G122" s="3"/>
    </row>
    <row r="123" spans="1:7" hidden="1">
      <c r="A123" s="1"/>
      <c r="B123" s="1"/>
      <c r="C123" s="3"/>
      <c r="D123" s="3"/>
      <c r="E123" s="3"/>
      <c r="F123" s="3"/>
      <c r="G123" s="3"/>
    </row>
    <row r="124" spans="1:7" hidden="1">
      <c r="A124" s="1"/>
      <c r="B124" s="1"/>
      <c r="C124" s="3"/>
      <c r="D124" s="3"/>
      <c r="E124" s="3"/>
      <c r="F124" s="3"/>
      <c r="G124" s="3"/>
    </row>
    <row r="125" spans="1:7" hidden="1">
      <c r="A125" s="1"/>
      <c r="B125" s="1"/>
      <c r="C125" s="3"/>
      <c r="D125" s="3"/>
      <c r="E125" s="3"/>
      <c r="F125" s="3"/>
      <c r="G125" s="3"/>
    </row>
    <row r="126" spans="1:7" hidden="1">
      <c r="A126" s="1"/>
      <c r="B126" s="1"/>
      <c r="C126" s="3"/>
      <c r="D126" s="3"/>
      <c r="E126" s="3"/>
      <c r="F126" s="3"/>
      <c r="G126" s="3"/>
    </row>
    <row r="127" spans="1:7" hidden="1">
      <c r="A127" s="1"/>
      <c r="B127" s="1"/>
      <c r="C127" s="3"/>
      <c r="D127" s="3"/>
      <c r="E127" s="3"/>
      <c r="F127" s="3"/>
      <c r="G127" s="3"/>
    </row>
    <row r="128" spans="1:7" hidden="1">
      <c r="A128" s="1"/>
      <c r="B128" s="1"/>
      <c r="C128" s="3"/>
      <c r="D128" s="3"/>
      <c r="E128" s="3"/>
      <c r="F128" s="3"/>
      <c r="G128" s="3"/>
    </row>
    <row r="129" spans="1:7" hidden="1">
      <c r="A129" s="1"/>
      <c r="B129" s="1"/>
      <c r="C129" s="3"/>
      <c r="D129" s="3"/>
      <c r="E129" s="3"/>
      <c r="F129" s="3"/>
      <c r="G129" s="3"/>
    </row>
    <row r="130" spans="1:7" hidden="1">
      <c r="A130" s="1"/>
      <c r="B130" s="1"/>
      <c r="C130" s="3"/>
      <c r="D130" s="3"/>
      <c r="E130" s="3"/>
      <c r="F130" s="3"/>
      <c r="G130" s="3"/>
    </row>
    <row r="131" spans="1:7" hidden="1">
      <c r="A131" s="1"/>
      <c r="B131" s="1"/>
      <c r="C131" s="3"/>
      <c r="D131" s="3"/>
      <c r="E131" s="3"/>
      <c r="F131" s="3"/>
      <c r="G131" s="3"/>
    </row>
    <row r="132" spans="1:7" hidden="1">
      <c r="A132" s="1"/>
      <c r="B132" s="1"/>
      <c r="C132" s="3"/>
      <c r="D132" s="3"/>
      <c r="E132" s="3"/>
      <c r="F132" s="3"/>
      <c r="G132" s="3"/>
    </row>
    <row r="133" spans="1:7" hidden="1">
      <c r="A133" s="1"/>
      <c r="B133" s="1"/>
      <c r="C133" s="3"/>
      <c r="D133" s="3"/>
      <c r="E133" s="3"/>
      <c r="F133" s="3"/>
      <c r="G133" s="3"/>
    </row>
    <row r="134" spans="1:7" hidden="1">
      <c r="A134" s="1"/>
      <c r="B134" s="1"/>
      <c r="C134" s="3"/>
      <c r="D134" s="3"/>
      <c r="E134" s="3"/>
      <c r="F134" s="3"/>
      <c r="G134" s="3"/>
    </row>
    <row r="135" spans="1:7" hidden="1">
      <c r="A135" s="1"/>
      <c r="B135" s="1"/>
      <c r="C135" s="3"/>
      <c r="D135" s="3"/>
      <c r="E135" s="3"/>
      <c r="F135" s="3"/>
      <c r="G135" s="3"/>
    </row>
    <row r="136" spans="1:7" hidden="1">
      <c r="A136" s="1"/>
      <c r="B136" s="1"/>
      <c r="C136" s="3"/>
      <c r="D136" s="3"/>
      <c r="E136" s="3"/>
      <c r="F136" s="3"/>
      <c r="G136" s="3"/>
    </row>
    <row r="137" spans="1:7" hidden="1">
      <c r="A137" s="1"/>
      <c r="B137" s="1"/>
      <c r="C137" s="3"/>
      <c r="D137" s="3"/>
      <c r="E137" s="3"/>
      <c r="F137" s="3"/>
      <c r="G137" s="3"/>
    </row>
    <row r="138" spans="1:7" hidden="1">
      <c r="A138" s="1"/>
      <c r="B138" s="1"/>
      <c r="C138" s="3"/>
      <c r="D138" s="3"/>
      <c r="E138" s="3"/>
      <c r="F138" s="3"/>
      <c r="G138" s="3"/>
    </row>
    <row r="139" spans="1:7" hidden="1">
      <c r="A139" s="1"/>
      <c r="B139" s="1"/>
      <c r="C139" s="3"/>
      <c r="D139" s="3"/>
      <c r="E139" s="3"/>
      <c r="F139" s="3"/>
      <c r="G139" s="3"/>
    </row>
    <row r="140" spans="1:7" hidden="1">
      <c r="A140" s="1"/>
      <c r="B140" s="1"/>
      <c r="C140" s="3"/>
      <c r="D140" s="3"/>
      <c r="E140" s="3"/>
      <c r="F140" s="3"/>
      <c r="G140" s="3"/>
    </row>
    <row r="141" spans="1:7" hidden="1">
      <c r="A141" s="1"/>
      <c r="B141" s="1"/>
      <c r="C141" s="3"/>
      <c r="D141" s="3"/>
      <c r="E141" s="3"/>
      <c r="F141" s="3"/>
      <c r="G141" s="3"/>
    </row>
    <row r="142" spans="1:7" hidden="1">
      <c r="A142" s="1"/>
      <c r="B142" s="1"/>
      <c r="C142" s="3"/>
      <c r="D142" s="3"/>
      <c r="E142" s="3"/>
      <c r="F142" s="3"/>
      <c r="G142" s="3"/>
    </row>
    <row r="143" spans="1:7" hidden="1">
      <c r="A143" s="1"/>
      <c r="B143" s="1"/>
      <c r="C143" s="3"/>
      <c r="D143" s="3"/>
      <c r="E143" s="3"/>
      <c r="F143" s="3"/>
      <c r="G143" s="3"/>
    </row>
    <row r="144" spans="1:7" hidden="1">
      <c r="A144" s="1"/>
      <c r="B144" s="1"/>
      <c r="C144" s="3"/>
      <c r="D144" s="3"/>
      <c r="E144" s="3"/>
      <c r="F144" s="3"/>
      <c r="G144" s="3"/>
    </row>
    <row r="145" spans="1:7" hidden="1">
      <c r="A145" s="1"/>
      <c r="B145" s="1"/>
      <c r="C145" s="3"/>
      <c r="D145" s="3"/>
      <c r="E145" s="3"/>
      <c r="F145" s="3"/>
      <c r="G145" s="3"/>
    </row>
    <row r="146" spans="1:7" hidden="1">
      <c r="A146" s="1"/>
      <c r="B146" s="1"/>
      <c r="C146" s="3"/>
      <c r="D146" s="3"/>
      <c r="E146" s="3"/>
      <c r="F146" s="3"/>
      <c r="G146" s="3"/>
    </row>
    <row r="147" spans="1:7" hidden="1">
      <c r="A147" s="1"/>
      <c r="B147" s="1"/>
      <c r="C147" s="3"/>
      <c r="D147" s="3"/>
      <c r="E147" s="3"/>
      <c r="F147" s="3"/>
      <c r="G147" s="3"/>
    </row>
    <row r="148" spans="1:7" hidden="1">
      <c r="A148" s="1"/>
      <c r="B148" s="1"/>
      <c r="C148" s="3"/>
      <c r="D148" s="3"/>
      <c r="E148" s="3"/>
      <c r="F148" s="3"/>
      <c r="G148" s="3"/>
    </row>
    <row r="149" spans="1:7" hidden="1">
      <c r="A149" s="1"/>
      <c r="B149" s="1"/>
      <c r="C149" s="3"/>
      <c r="D149" s="3"/>
      <c r="E149" s="3"/>
      <c r="F149" s="3"/>
      <c r="G149" s="3"/>
    </row>
    <row r="150" spans="1:7" hidden="1">
      <c r="A150" s="1"/>
      <c r="B150" s="1"/>
      <c r="C150" s="3"/>
      <c r="D150" s="3"/>
      <c r="E150" s="3"/>
      <c r="F150" s="3"/>
      <c r="G150" s="3"/>
    </row>
    <row r="151" spans="1:7" hidden="1">
      <c r="A151" s="1"/>
      <c r="B151" s="1"/>
      <c r="C151" s="3"/>
      <c r="D151" s="3"/>
      <c r="E151" s="3"/>
      <c r="F151" s="3"/>
      <c r="G151" s="3"/>
    </row>
    <row r="152" spans="1:7" hidden="1">
      <c r="A152" s="1"/>
      <c r="B152" s="1"/>
      <c r="C152" s="3"/>
      <c r="D152" s="3"/>
      <c r="E152" s="3"/>
      <c r="F152" s="3"/>
      <c r="G152" s="3"/>
    </row>
    <row r="153" spans="1:7" hidden="1">
      <c r="A153" s="1"/>
      <c r="B153" s="1"/>
      <c r="C153" s="3"/>
      <c r="D153" s="3"/>
      <c r="E153" s="3"/>
      <c r="F153" s="3"/>
      <c r="G153" s="3"/>
    </row>
    <row r="154" spans="1:7" hidden="1">
      <c r="A154" s="1"/>
      <c r="B154" s="1"/>
      <c r="C154" s="3"/>
      <c r="D154" s="3"/>
      <c r="E154" s="3"/>
      <c r="F154" s="3"/>
      <c r="G154" s="3"/>
    </row>
    <row r="155" spans="1:7" hidden="1">
      <c r="A155" s="1"/>
      <c r="B155" s="1"/>
      <c r="C155" s="3"/>
      <c r="D155" s="3"/>
      <c r="E155" s="3"/>
      <c r="F155" s="3"/>
      <c r="G155" s="3"/>
    </row>
    <row r="156" spans="1:7" hidden="1">
      <c r="A156" s="1"/>
      <c r="B156" s="1"/>
      <c r="C156" s="3"/>
      <c r="D156" s="3"/>
      <c r="E156" s="3"/>
      <c r="F156" s="3"/>
      <c r="G156" s="3"/>
    </row>
    <row r="157" spans="1:7" hidden="1">
      <c r="A157" s="1"/>
      <c r="B157" s="1"/>
      <c r="C157" s="3"/>
      <c r="D157" s="3"/>
      <c r="E157" s="3"/>
      <c r="F157" s="3"/>
      <c r="G157" s="3"/>
    </row>
    <row r="158" spans="1:7" hidden="1">
      <c r="A158" s="1"/>
      <c r="B158" s="1"/>
      <c r="C158" s="3"/>
      <c r="D158" s="3"/>
      <c r="E158" s="3"/>
      <c r="F158" s="3"/>
      <c r="G158" s="3"/>
    </row>
    <row r="159" spans="1:7" hidden="1">
      <c r="A159" s="1"/>
      <c r="B159" s="1"/>
      <c r="C159" s="3"/>
      <c r="D159" s="3"/>
      <c r="E159" s="3"/>
      <c r="F159" s="3"/>
      <c r="G159" s="3"/>
    </row>
    <row r="160" spans="1:7" hidden="1">
      <c r="A160" s="1"/>
      <c r="B160" s="1"/>
      <c r="C160" s="3"/>
      <c r="D160" s="3"/>
      <c r="E160" s="3"/>
      <c r="F160" s="3"/>
      <c r="G160" s="3"/>
    </row>
    <row r="161" spans="1:7" hidden="1">
      <c r="A161" s="1"/>
      <c r="B161" s="1"/>
      <c r="C161" s="3"/>
      <c r="D161" s="3"/>
      <c r="E161" s="3"/>
      <c r="F161" s="3"/>
      <c r="G161" s="3"/>
    </row>
    <row r="162" spans="1:7" hidden="1">
      <c r="A162" s="1"/>
      <c r="B162" s="1"/>
      <c r="C162" s="3"/>
      <c r="D162" s="3"/>
      <c r="E162" s="3"/>
      <c r="F162" s="3"/>
      <c r="G162" s="3"/>
    </row>
    <row r="163" spans="1:7" hidden="1">
      <c r="A163" s="1"/>
      <c r="B163" s="1"/>
      <c r="C163" s="3"/>
      <c r="D163" s="3"/>
      <c r="E163" s="3"/>
      <c r="F163" s="3"/>
      <c r="G163" s="3"/>
    </row>
    <row r="164" spans="1:7" hidden="1">
      <c r="A164" s="1"/>
      <c r="B164" s="1"/>
      <c r="C164" s="3"/>
      <c r="D164" s="3"/>
      <c r="E164" s="3"/>
      <c r="F164" s="3"/>
      <c r="G164" s="3"/>
    </row>
    <row r="165" spans="1:7" hidden="1">
      <c r="A165" s="1"/>
      <c r="B165" s="1"/>
      <c r="C165" s="3"/>
      <c r="D165" s="3"/>
      <c r="E165" s="3"/>
      <c r="F165" s="3"/>
      <c r="G165" s="3"/>
    </row>
    <row r="166" spans="1:7" hidden="1">
      <c r="A166" s="1"/>
      <c r="B166" s="1"/>
      <c r="C166" s="3"/>
      <c r="D166" s="3"/>
      <c r="E166" s="3"/>
      <c r="F166" s="3"/>
      <c r="G166" s="3"/>
    </row>
    <row r="167" spans="1:7" hidden="1">
      <c r="A167" s="1"/>
      <c r="B167" s="1"/>
      <c r="C167" s="3"/>
      <c r="D167" s="3"/>
      <c r="E167" s="3"/>
      <c r="F167" s="3"/>
      <c r="G167" s="3"/>
    </row>
    <row r="168" spans="1:7" hidden="1">
      <c r="A168" s="1"/>
      <c r="B168" s="1"/>
      <c r="C168" s="3"/>
      <c r="D168" s="3"/>
      <c r="E168" s="3"/>
      <c r="F168" s="3"/>
      <c r="G168" s="3"/>
    </row>
    <row r="169" spans="1:7" hidden="1">
      <c r="A169" s="1"/>
      <c r="B169" s="1"/>
      <c r="C169" s="3"/>
      <c r="D169" s="3"/>
      <c r="E169" s="3"/>
      <c r="F169" s="3"/>
      <c r="G169" s="3"/>
    </row>
    <row r="170" spans="1:7" hidden="1">
      <c r="A170" s="1"/>
      <c r="B170" s="1"/>
      <c r="C170" s="3"/>
      <c r="D170" s="3"/>
      <c r="E170" s="3"/>
      <c r="F170" s="3"/>
      <c r="G170" s="3"/>
    </row>
    <row r="171" spans="1:7" hidden="1">
      <c r="A171" s="1"/>
      <c r="B171" s="1"/>
      <c r="C171" s="3"/>
      <c r="D171" s="3"/>
      <c r="E171" s="3"/>
      <c r="F171" s="3"/>
      <c r="G171" s="3"/>
    </row>
    <row r="172" spans="1:7" hidden="1">
      <c r="A172" s="1"/>
      <c r="B172" s="1"/>
      <c r="C172" s="3"/>
      <c r="D172" s="3"/>
      <c r="E172" s="3"/>
      <c r="F172" s="3"/>
      <c r="G172" s="3"/>
    </row>
    <row r="173" spans="1:7" hidden="1">
      <c r="A173" s="1"/>
      <c r="B173" s="1"/>
      <c r="C173" s="3"/>
      <c r="D173" s="3"/>
      <c r="E173" s="3"/>
      <c r="F173" s="3"/>
      <c r="G173" s="3"/>
    </row>
    <row r="174" spans="1:7" hidden="1">
      <c r="A174" s="1"/>
      <c r="B174" s="1"/>
      <c r="C174" s="3"/>
      <c r="D174" s="3"/>
      <c r="E174" s="3"/>
      <c r="F174" s="3"/>
      <c r="G174" s="3"/>
    </row>
    <row r="175" spans="1:7" hidden="1">
      <c r="A175" s="1"/>
      <c r="B175" s="1"/>
      <c r="C175" s="3"/>
      <c r="D175" s="3"/>
      <c r="E175" s="3"/>
      <c r="F175" s="3"/>
      <c r="G175" s="3"/>
    </row>
    <row r="176" spans="1:7" hidden="1">
      <c r="A176" s="1"/>
      <c r="B176" s="1"/>
      <c r="C176" s="3"/>
      <c r="D176" s="3"/>
      <c r="E176" s="3"/>
      <c r="F176" s="3"/>
      <c r="G176" s="3"/>
    </row>
    <row r="177" spans="1:7" hidden="1">
      <c r="A177" s="1"/>
      <c r="B177" s="1"/>
      <c r="C177" s="3"/>
      <c r="D177" s="3"/>
      <c r="E177" s="3"/>
      <c r="F177" s="3"/>
      <c r="G177" s="3"/>
    </row>
    <row r="178" spans="1:7" hidden="1">
      <c r="A178" s="1"/>
      <c r="B178" s="1"/>
      <c r="C178" s="3"/>
      <c r="D178" s="3"/>
      <c r="E178" s="3"/>
      <c r="F178" s="3"/>
      <c r="G178" s="3"/>
    </row>
    <row r="179" spans="1:7" hidden="1">
      <c r="A179" s="1"/>
      <c r="B179" s="1"/>
      <c r="C179" s="3"/>
      <c r="D179" s="3"/>
      <c r="E179" s="3"/>
      <c r="F179" s="3"/>
      <c r="G179" s="3"/>
    </row>
    <row r="180" spans="1:7" hidden="1">
      <c r="A180" s="1"/>
      <c r="B180" s="1"/>
      <c r="C180" s="3"/>
      <c r="D180" s="3"/>
      <c r="E180" s="3"/>
      <c r="F180" s="3"/>
      <c r="G180" s="3"/>
    </row>
    <row r="181" spans="1:7" hidden="1">
      <c r="A181" s="1"/>
      <c r="B181" s="1"/>
      <c r="C181" s="3"/>
      <c r="D181" s="3"/>
      <c r="E181" s="3"/>
      <c r="F181" s="3"/>
      <c r="G181" s="3"/>
    </row>
    <row r="182" spans="1:7" hidden="1">
      <c r="A182" s="1"/>
      <c r="B182" s="1"/>
      <c r="C182" s="3"/>
      <c r="D182" s="3"/>
      <c r="E182" s="3"/>
      <c r="F182" s="3"/>
      <c r="G182" s="3"/>
    </row>
    <row r="183" spans="1:7" hidden="1">
      <c r="A183" s="1"/>
      <c r="B183" s="1"/>
      <c r="C183" s="3"/>
      <c r="D183" s="3"/>
      <c r="E183" s="3"/>
      <c r="F183" s="3"/>
      <c r="G183" s="3"/>
    </row>
    <row r="184" spans="1:7" hidden="1">
      <c r="A184" s="1"/>
      <c r="B184" s="1"/>
      <c r="C184" s="3"/>
      <c r="D184" s="3"/>
      <c r="E184" s="3"/>
      <c r="F184" s="3"/>
      <c r="G184" s="3"/>
    </row>
    <row r="185" spans="1:7" hidden="1">
      <c r="A185" s="1"/>
      <c r="B185" s="1"/>
      <c r="C185" s="3"/>
      <c r="D185" s="3"/>
      <c r="E185" s="3"/>
      <c r="F185" s="3"/>
      <c r="G185" s="3"/>
    </row>
    <row r="186" spans="1:7" hidden="1">
      <c r="A186" s="1"/>
      <c r="B186" s="1"/>
      <c r="C186" s="3"/>
      <c r="D186" s="3"/>
      <c r="E186" s="3"/>
      <c r="F186" s="3"/>
      <c r="G186" s="3"/>
    </row>
    <row r="187" spans="1:7" hidden="1">
      <c r="A187" s="1"/>
      <c r="B187" s="1"/>
      <c r="C187" s="3"/>
      <c r="D187" s="3"/>
      <c r="E187" s="3"/>
      <c r="F187" s="3"/>
      <c r="G187" s="3"/>
    </row>
    <row r="188" spans="1:7" hidden="1">
      <c r="A188" s="1"/>
      <c r="B188" s="1"/>
      <c r="C188" s="3"/>
      <c r="D188" s="3"/>
      <c r="E188" s="3"/>
      <c r="F188" s="3"/>
      <c r="G188" s="3"/>
    </row>
    <row r="189" spans="1:7" hidden="1">
      <c r="A189" s="1"/>
      <c r="B189" s="1"/>
      <c r="C189" s="3"/>
      <c r="D189" s="3"/>
      <c r="E189" s="3"/>
      <c r="F189" s="3"/>
      <c r="G189" s="3"/>
    </row>
    <row r="190" spans="1:7" hidden="1">
      <c r="A190" s="1"/>
      <c r="B190" s="1"/>
      <c r="C190" s="3"/>
      <c r="D190" s="3"/>
      <c r="E190" s="3"/>
      <c r="F190" s="3"/>
      <c r="G190" s="3"/>
    </row>
    <row r="191" spans="1:7" hidden="1">
      <c r="A191" s="1"/>
      <c r="B191" s="1"/>
      <c r="C191" s="3"/>
      <c r="D191" s="3"/>
      <c r="E191" s="3"/>
      <c r="F191" s="3"/>
      <c r="G191" s="3"/>
    </row>
    <row r="192" spans="1:7" hidden="1">
      <c r="A192" s="1"/>
      <c r="B192" s="1"/>
      <c r="C192" s="3"/>
      <c r="D192" s="3"/>
      <c r="E192" s="3"/>
      <c r="F192" s="3"/>
      <c r="G192" s="3"/>
    </row>
    <row r="193" spans="1:7" hidden="1">
      <c r="A193" s="1"/>
      <c r="B193" s="1"/>
      <c r="C193" s="3"/>
      <c r="D193" s="3"/>
      <c r="E193" s="3"/>
      <c r="F193" s="3"/>
      <c r="G193" s="3"/>
    </row>
    <row r="194" spans="1:7" hidden="1">
      <c r="A194" s="1"/>
      <c r="B194" s="1"/>
      <c r="C194" s="3"/>
      <c r="D194" s="3"/>
      <c r="E194" s="3"/>
      <c r="F194" s="3"/>
      <c r="G194" s="3"/>
    </row>
    <row r="195" spans="1:7" hidden="1">
      <c r="A195" s="1"/>
      <c r="B195" s="1"/>
      <c r="C195" s="3"/>
      <c r="D195" s="3"/>
      <c r="E195" s="3"/>
      <c r="F195" s="3"/>
      <c r="G195" s="3"/>
    </row>
    <row r="196" spans="1:7" hidden="1">
      <c r="A196" s="1"/>
      <c r="B196" s="1"/>
      <c r="C196" s="3"/>
      <c r="D196" s="3"/>
      <c r="E196" s="3"/>
      <c r="F196" s="3"/>
      <c r="G196" s="3"/>
    </row>
    <row r="197" spans="1:7" hidden="1">
      <c r="A197" s="1"/>
      <c r="B197" s="1"/>
      <c r="C197" s="3"/>
      <c r="D197" s="3"/>
      <c r="E197" s="3"/>
      <c r="F197" s="3"/>
      <c r="G197" s="3"/>
    </row>
    <row r="198" spans="1:7" hidden="1">
      <c r="A198" s="1"/>
      <c r="B198" s="1"/>
      <c r="C198" s="3"/>
      <c r="D198" s="3"/>
      <c r="E198" s="3"/>
      <c r="F198" s="3"/>
      <c r="G198" s="3"/>
    </row>
    <row r="199" spans="1:7" hidden="1">
      <c r="A199" s="1"/>
      <c r="B199" s="1"/>
      <c r="C199" s="3"/>
      <c r="D199" s="3"/>
      <c r="E199" s="3"/>
      <c r="F199" s="3"/>
      <c r="G199" s="3"/>
    </row>
    <row r="200" spans="1:7" hidden="1">
      <c r="A200" s="1"/>
      <c r="B200" s="1"/>
      <c r="C200" s="3"/>
      <c r="D200" s="3"/>
      <c r="E200" s="3"/>
      <c r="F200" s="3"/>
      <c r="G200" s="3"/>
    </row>
    <row r="201" spans="1:7" hidden="1">
      <c r="A201" s="1"/>
      <c r="B201" s="1"/>
      <c r="C201" s="3"/>
      <c r="D201" s="3"/>
      <c r="E201" s="3"/>
      <c r="F201" s="3"/>
      <c r="G201" s="3"/>
    </row>
    <row r="202" spans="1:7" hidden="1">
      <c r="A202" s="1"/>
      <c r="B202" s="1"/>
      <c r="C202" s="3"/>
      <c r="D202" s="3"/>
      <c r="E202" s="3"/>
      <c r="F202" s="3"/>
      <c r="G202" s="3"/>
    </row>
    <row r="203" spans="1:7" hidden="1">
      <c r="A203" s="1"/>
      <c r="B203" s="1"/>
      <c r="C203" s="3"/>
      <c r="D203" s="3"/>
      <c r="E203" s="3"/>
      <c r="F203" s="3"/>
      <c r="G203" s="3"/>
    </row>
    <row r="204" spans="1:7" hidden="1">
      <c r="A204" s="1"/>
      <c r="B204" s="1"/>
      <c r="C204" s="3"/>
      <c r="D204" s="3"/>
      <c r="E204" s="3"/>
      <c r="F204" s="3"/>
      <c r="G204" s="3"/>
    </row>
    <row r="205" spans="1:7" hidden="1">
      <c r="A205" s="1"/>
      <c r="B205" s="1"/>
      <c r="C205" s="3"/>
      <c r="D205" s="3"/>
      <c r="E205" s="3"/>
      <c r="F205" s="3"/>
      <c r="G205" s="3"/>
    </row>
    <row r="206" spans="1:7" hidden="1">
      <c r="A206" s="1"/>
      <c r="B206" s="1"/>
      <c r="C206" s="3"/>
      <c r="D206" s="3"/>
      <c r="E206" s="3"/>
      <c r="F206" s="3"/>
      <c r="G206" s="3"/>
    </row>
    <row r="207" spans="1:7" hidden="1">
      <c r="A207" s="1"/>
      <c r="B207" s="1"/>
      <c r="C207" s="3"/>
      <c r="D207" s="3"/>
      <c r="E207" s="3"/>
      <c r="F207" s="3"/>
      <c r="G207" s="3"/>
    </row>
    <row r="208" spans="1:7" hidden="1">
      <c r="A208" s="1"/>
      <c r="B208" s="1"/>
      <c r="C208" s="3"/>
      <c r="D208" s="3"/>
      <c r="E208" s="3"/>
      <c r="F208" s="3"/>
      <c r="G208" s="3"/>
    </row>
    <row r="209" spans="1:7" hidden="1">
      <c r="A209" s="1"/>
      <c r="B209" s="1"/>
      <c r="C209" s="3"/>
      <c r="D209" s="3"/>
      <c r="E209" s="3"/>
      <c r="F209" s="3"/>
      <c r="G209" s="3"/>
    </row>
    <row r="210" spans="1:7" hidden="1">
      <c r="A210" s="1"/>
      <c r="B210" s="1"/>
      <c r="C210" s="3"/>
      <c r="D210" s="3"/>
      <c r="E210" s="3"/>
      <c r="F210" s="3"/>
      <c r="G210" s="3"/>
    </row>
    <row r="211" spans="1:7" hidden="1">
      <c r="A211" s="1"/>
      <c r="B211" s="1"/>
      <c r="C211" s="3"/>
      <c r="D211" s="3"/>
      <c r="E211" s="3"/>
      <c r="F211" s="3"/>
      <c r="G211" s="3"/>
    </row>
    <row r="212" spans="1:7" hidden="1">
      <c r="A212" s="1"/>
      <c r="B212" s="1"/>
      <c r="C212" s="3"/>
      <c r="D212" s="3"/>
      <c r="E212" s="3"/>
      <c r="F212" s="3"/>
      <c r="G212" s="3"/>
    </row>
    <row r="213" spans="1:7" hidden="1">
      <c r="A213" s="1"/>
      <c r="B213" s="1"/>
      <c r="C213" s="3"/>
      <c r="D213" s="3"/>
      <c r="E213" s="3"/>
      <c r="F213" s="3"/>
      <c r="G213" s="3"/>
    </row>
    <row r="214" spans="1:7" hidden="1">
      <c r="A214" s="1"/>
      <c r="B214" s="1"/>
      <c r="C214" s="3"/>
      <c r="D214" s="3"/>
      <c r="E214" s="3"/>
      <c r="F214" s="3"/>
      <c r="G214" s="3"/>
    </row>
    <row r="215" spans="1:7" hidden="1">
      <c r="A215" s="1"/>
      <c r="B215" s="1"/>
      <c r="C215" s="3"/>
      <c r="D215" s="3"/>
      <c r="E215" s="3"/>
      <c r="F215" s="3"/>
      <c r="G215" s="3"/>
    </row>
    <row r="216" spans="1:7" hidden="1">
      <c r="A216" s="1"/>
      <c r="B216" s="1"/>
      <c r="C216" s="3"/>
      <c r="D216" s="3"/>
      <c r="E216" s="3"/>
      <c r="F216" s="3"/>
      <c r="G216" s="3"/>
    </row>
    <row r="217" spans="1:7" hidden="1">
      <c r="A217" s="1"/>
      <c r="B217" s="1"/>
      <c r="C217" s="3"/>
      <c r="D217" s="3"/>
      <c r="E217" s="3"/>
      <c r="F217" s="3"/>
      <c r="G217" s="3"/>
    </row>
    <row r="218" spans="1:7" hidden="1">
      <c r="A218" s="1"/>
      <c r="B218" s="1"/>
      <c r="C218" s="3"/>
      <c r="D218" s="3"/>
      <c r="E218" s="3"/>
      <c r="F218" s="3"/>
      <c r="G218" s="3"/>
    </row>
    <row r="219" spans="1:7" hidden="1">
      <c r="A219" s="1"/>
      <c r="B219" s="1"/>
      <c r="C219" s="3"/>
      <c r="D219" s="3"/>
      <c r="E219" s="3"/>
      <c r="F219" s="3"/>
      <c r="G219" s="3"/>
    </row>
    <row r="220" spans="1:7" hidden="1">
      <c r="A220" s="1"/>
      <c r="B220" s="1"/>
      <c r="C220" s="3"/>
      <c r="D220" s="3"/>
      <c r="E220" s="3"/>
      <c r="F220" s="3"/>
      <c r="G220" s="3"/>
    </row>
    <row r="221" spans="1:7" hidden="1">
      <c r="A221" s="1"/>
      <c r="B221" s="1"/>
      <c r="C221" s="3"/>
      <c r="D221" s="3"/>
      <c r="E221" s="3"/>
      <c r="F221" s="3"/>
      <c r="G221" s="3"/>
    </row>
    <row r="222" spans="1:7" hidden="1">
      <c r="A222" s="1"/>
      <c r="B222" s="1"/>
      <c r="C222" s="3"/>
      <c r="D222" s="3"/>
      <c r="E222" s="3"/>
      <c r="F222" s="3"/>
      <c r="G222" s="3"/>
    </row>
    <row r="223" spans="1:7" hidden="1">
      <c r="A223" s="1"/>
      <c r="B223" s="1"/>
      <c r="C223" s="3"/>
      <c r="D223" s="3"/>
      <c r="E223" s="3"/>
      <c r="F223" s="3"/>
      <c r="G223" s="3"/>
    </row>
    <row r="224" spans="1:7" hidden="1">
      <c r="A224" s="1"/>
      <c r="B224" s="1"/>
      <c r="C224" s="3"/>
      <c r="D224" s="3"/>
      <c r="E224" s="3"/>
      <c r="F224" s="3"/>
      <c r="G224" s="3"/>
    </row>
    <row r="225" spans="1:7" hidden="1">
      <c r="A225" s="1"/>
      <c r="B225" s="1"/>
      <c r="C225" s="3"/>
      <c r="D225" s="3"/>
      <c r="E225" s="3"/>
      <c r="F225" s="3"/>
      <c r="G225" s="3"/>
    </row>
    <row r="226" spans="1:7" hidden="1">
      <c r="A226" s="1"/>
      <c r="B226" s="1"/>
      <c r="C226" s="3"/>
      <c r="D226" s="3"/>
      <c r="E226" s="3"/>
      <c r="F226" s="3"/>
      <c r="G226" s="3"/>
    </row>
    <row r="227" spans="1:7" hidden="1">
      <c r="A227" s="1"/>
      <c r="B227" s="1"/>
      <c r="C227" s="3"/>
      <c r="D227" s="3"/>
      <c r="E227" s="3"/>
      <c r="F227" s="3"/>
      <c r="G227" s="3"/>
    </row>
    <row r="228" spans="1:7" hidden="1">
      <c r="A228" s="1"/>
      <c r="B228" s="1"/>
      <c r="C228" s="3"/>
      <c r="D228" s="3"/>
      <c r="E228" s="3"/>
      <c r="F228" s="3"/>
      <c r="G228" s="3"/>
    </row>
    <row r="229" spans="1:7" hidden="1">
      <c r="A229" s="1"/>
      <c r="B229" s="1"/>
      <c r="C229" s="3"/>
      <c r="D229" s="3"/>
      <c r="E229" s="3"/>
      <c r="F229" s="3"/>
      <c r="G229" s="3"/>
    </row>
    <row r="230" spans="1:7" hidden="1">
      <c r="A230" s="1"/>
      <c r="B230" s="1"/>
      <c r="C230" s="3"/>
      <c r="D230" s="3"/>
      <c r="E230" s="3"/>
      <c r="F230" s="3"/>
      <c r="G230" s="3"/>
    </row>
    <row r="231" spans="1:7" hidden="1">
      <c r="A231" s="1"/>
      <c r="B231" s="1"/>
      <c r="C231" s="3"/>
      <c r="D231" s="3"/>
      <c r="E231" s="3"/>
      <c r="F231" s="3"/>
      <c r="G231" s="3"/>
    </row>
    <row r="232" spans="1:7" hidden="1">
      <c r="A232" s="1"/>
      <c r="B232" s="1"/>
      <c r="C232" s="3"/>
      <c r="D232" s="3"/>
      <c r="E232" s="3"/>
      <c r="F232" s="3"/>
      <c r="G232" s="3"/>
    </row>
    <row r="233" spans="1:7" hidden="1">
      <c r="A233" s="1"/>
      <c r="B233" s="1"/>
      <c r="C233" s="3"/>
      <c r="D233" s="3"/>
      <c r="E233" s="3"/>
      <c r="F233" s="3"/>
      <c r="G233" s="3"/>
    </row>
    <row r="234" spans="1:7" hidden="1">
      <c r="A234" s="1"/>
      <c r="B234" s="1"/>
      <c r="C234" s="3"/>
      <c r="D234" s="3"/>
      <c r="E234" s="3"/>
      <c r="F234" s="3"/>
      <c r="G234" s="3"/>
    </row>
    <row r="235" spans="1:7" hidden="1">
      <c r="A235" s="1"/>
      <c r="B235" s="1"/>
      <c r="C235" s="3"/>
      <c r="D235" s="3"/>
      <c r="E235" s="3"/>
      <c r="F235" s="3"/>
      <c r="G235" s="3"/>
    </row>
    <row r="236" spans="1:7" hidden="1">
      <c r="A236" s="1"/>
      <c r="B236" s="1"/>
      <c r="C236" s="3"/>
      <c r="D236" s="3"/>
      <c r="E236" s="3"/>
      <c r="F236" s="3"/>
      <c r="G236" s="3"/>
    </row>
    <row r="237" spans="1:7" hidden="1">
      <c r="A237" s="1"/>
      <c r="B237" s="1"/>
      <c r="C237" s="3"/>
      <c r="D237" s="3"/>
      <c r="E237" s="3"/>
      <c r="F237" s="3"/>
      <c r="G237" s="3"/>
    </row>
    <row r="238" spans="1:7" hidden="1">
      <c r="A238" s="1"/>
      <c r="B238" s="1"/>
      <c r="C238" s="3"/>
      <c r="D238" s="3"/>
      <c r="E238" s="3"/>
      <c r="F238" s="3"/>
      <c r="G238" s="3"/>
    </row>
    <row r="239" spans="1:7" hidden="1">
      <c r="A239" s="1"/>
      <c r="B239" s="1"/>
      <c r="C239" s="3"/>
      <c r="D239" s="3"/>
      <c r="E239" s="3"/>
      <c r="F239" s="3"/>
      <c r="G239" s="3"/>
    </row>
    <row r="240" spans="1:7" hidden="1">
      <c r="A240" s="1"/>
      <c r="B240" s="1"/>
      <c r="C240" s="3"/>
      <c r="D240" s="3"/>
      <c r="E240" s="3"/>
      <c r="F240" s="3"/>
      <c r="G240" s="3"/>
    </row>
    <row r="241" spans="1:7" hidden="1">
      <c r="A241" s="1"/>
      <c r="B241" s="1"/>
      <c r="C241" s="3"/>
      <c r="D241" s="3"/>
      <c r="E241" s="3"/>
      <c r="F241" s="3"/>
      <c r="G241" s="3"/>
    </row>
    <row r="242" spans="1:7" hidden="1">
      <c r="A242" s="1"/>
      <c r="B242" s="1"/>
      <c r="C242" s="3"/>
      <c r="D242" s="3"/>
      <c r="E242" s="3"/>
      <c r="F242" s="3"/>
      <c r="G242" s="3"/>
    </row>
    <row r="243" spans="1:7" hidden="1">
      <c r="A243" s="1"/>
      <c r="B243" s="1"/>
      <c r="C243" s="3"/>
      <c r="D243" s="3"/>
      <c r="E243" s="3"/>
      <c r="F243" s="3"/>
      <c r="G243" s="3"/>
    </row>
    <row r="244" spans="1:7" hidden="1">
      <c r="A244" s="1"/>
      <c r="B244" s="1"/>
      <c r="C244" s="3"/>
      <c r="D244" s="3"/>
      <c r="E244" s="3"/>
      <c r="F244" s="3"/>
      <c r="G244" s="3"/>
    </row>
    <row r="245" spans="1:7" hidden="1">
      <c r="A245" s="1"/>
      <c r="B245" s="1"/>
      <c r="C245" s="3"/>
      <c r="D245" s="3"/>
      <c r="E245" s="3"/>
      <c r="F245" s="3"/>
      <c r="G245" s="3"/>
    </row>
    <row r="246" spans="1:7" hidden="1">
      <c r="A246" s="1"/>
      <c r="B246" s="1"/>
      <c r="C246" s="3"/>
      <c r="D246" s="3"/>
      <c r="E246" s="3"/>
      <c r="F246" s="3"/>
      <c r="G246" s="3"/>
    </row>
    <row r="247" spans="1:7" hidden="1">
      <c r="A247" s="1"/>
      <c r="B247" s="1"/>
      <c r="C247" s="3"/>
      <c r="D247" s="3"/>
      <c r="E247" s="3"/>
      <c r="F247" s="3"/>
      <c r="G247" s="3"/>
    </row>
    <row r="248" spans="1:7" hidden="1">
      <c r="A248" s="1"/>
      <c r="B248" s="1"/>
      <c r="C248" s="3"/>
      <c r="D248" s="3"/>
      <c r="E248" s="3"/>
      <c r="F248" s="3"/>
      <c r="G248" s="3"/>
    </row>
    <row r="249" spans="1:7" hidden="1">
      <c r="A249" s="1"/>
      <c r="B249" s="1"/>
      <c r="C249" s="3"/>
      <c r="D249" s="3"/>
      <c r="E249" s="3"/>
      <c r="F249" s="3"/>
      <c r="G249" s="3"/>
    </row>
    <row r="250" spans="1:7" hidden="1">
      <c r="A250" s="1"/>
      <c r="B250" s="1"/>
      <c r="C250" s="3"/>
      <c r="D250" s="3"/>
      <c r="E250" s="3"/>
      <c r="F250" s="3"/>
      <c r="G250" s="3"/>
    </row>
    <row r="251" spans="1:7" hidden="1">
      <c r="A251" s="1"/>
      <c r="B251" s="1"/>
      <c r="C251" s="3"/>
      <c r="D251" s="3"/>
      <c r="E251" s="3"/>
      <c r="F251" s="3"/>
      <c r="G251" s="3"/>
    </row>
    <row r="252" spans="1:7" hidden="1">
      <c r="A252" s="1"/>
      <c r="B252" s="1"/>
      <c r="C252" s="3"/>
      <c r="D252" s="3"/>
      <c r="E252" s="3"/>
      <c r="F252" s="3"/>
      <c r="G252" s="3"/>
    </row>
    <row r="253" spans="1:7" hidden="1">
      <c r="A253" s="1"/>
      <c r="B253" s="1"/>
      <c r="C253" s="3"/>
      <c r="D253" s="3"/>
      <c r="E253" s="3"/>
      <c r="F253" s="3"/>
      <c r="G253" s="3"/>
    </row>
    <row r="254" spans="1:7" hidden="1">
      <c r="A254" s="1"/>
      <c r="B254" s="1"/>
      <c r="C254" s="3"/>
      <c r="D254" s="3"/>
      <c r="E254" s="3"/>
      <c r="F254" s="3"/>
      <c r="G254" s="3"/>
    </row>
    <row r="255" spans="1:7" hidden="1">
      <c r="A255" s="1"/>
      <c r="B255" s="1"/>
      <c r="C255" s="3"/>
      <c r="D255" s="3"/>
      <c r="E255" s="3"/>
      <c r="F255" s="3"/>
      <c r="G255" s="3"/>
    </row>
    <row r="256" spans="1:7" hidden="1">
      <c r="A256" s="1"/>
      <c r="B256" s="1"/>
      <c r="C256" s="3"/>
      <c r="D256" s="3"/>
      <c r="E256" s="3"/>
      <c r="F256" s="3"/>
      <c r="G256" s="3"/>
    </row>
    <row r="257" spans="1:7" hidden="1">
      <c r="A257" s="1"/>
      <c r="B257" s="1"/>
      <c r="C257" s="3"/>
      <c r="D257" s="3"/>
      <c r="E257" s="3"/>
      <c r="F257" s="3"/>
      <c r="G257" s="3"/>
    </row>
    <row r="258" spans="1:7" hidden="1">
      <c r="A258" s="1"/>
      <c r="B258" s="1"/>
      <c r="C258" s="3"/>
      <c r="D258" s="3"/>
      <c r="E258" s="3"/>
      <c r="F258" s="3"/>
      <c r="G258" s="3"/>
    </row>
    <row r="259" spans="1:7" hidden="1">
      <c r="A259" s="1"/>
      <c r="B259" s="1"/>
      <c r="C259" s="3"/>
      <c r="D259" s="3"/>
      <c r="E259" s="3"/>
      <c r="F259" s="3"/>
      <c r="G259" s="3"/>
    </row>
    <row r="260" spans="1:7" hidden="1">
      <c r="A260" s="1"/>
      <c r="B260" s="1"/>
      <c r="C260" s="3"/>
      <c r="D260" s="3"/>
      <c r="E260" s="3"/>
      <c r="F260" s="3"/>
      <c r="G260" s="3"/>
    </row>
    <row r="261" spans="1:7" hidden="1">
      <c r="A261" s="1"/>
      <c r="B261" s="1"/>
      <c r="C261" s="3"/>
      <c r="D261" s="3"/>
      <c r="E261" s="3"/>
      <c r="F261" s="3"/>
      <c r="G261" s="3"/>
    </row>
    <row r="262" spans="1:7" hidden="1">
      <c r="A262" s="1"/>
      <c r="B262" s="1"/>
      <c r="C262" s="3"/>
      <c r="D262" s="3"/>
      <c r="E262" s="3"/>
      <c r="F262" s="3"/>
      <c r="G262" s="3"/>
    </row>
    <row r="263" spans="1:7" hidden="1">
      <c r="A263" s="1"/>
      <c r="B263" s="1"/>
      <c r="C263" s="3"/>
      <c r="D263" s="3"/>
      <c r="E263" s="3"/>
      <c r="F263" s="3"/>
      <c r="G263" s="3"/>
    </row>
    <row r="264" spans="1:7" hidden="1">
      <c r="A264" s="1"/>
      <c r="B264" s="1"/>
      <c r="C264" s="3"/>
      <c r="D264" s="3"/>
      <c r="E264" s="3"/>
      <c r="F264" s="3"/>
      <c r="G264" s="3"/>
    </row>
    <row r="265" spans="1:7" hidden="1">
      <c r="A265" s="1"/>
      <c r="B265" s="1"/>
      <c r="C265" s="3"/>
      <c r="D265" s="3"/>
      <c r="E265" s="3"/>
      <c r="F265" s="3"/>
      <c r="G265" s="3"/>
    </row>
    <row r="266" spans="1:7" hidden="1">
      <c r="A266" s="1"/>
      <c r="B266" s="1"/>
      <c r="C266" s="3"/>
      <c r="D266" s="3"/>
      <c r="E266" s="3"/>
      <c r="F266" s="3"/>
      <c r="G266" s="3"/>
    </row>
    <row r="267" spans="1:7" hidden="1">
      <c r="A267" s="1"/>
      <c r="B267" s="1"/>
      <c r="C267" s="3"/>
      <c r="D267" s="3"/>
      <c r="E267" s="3"/>
      <c r="F267" s="3"/>
      <c r="G267" s="3"/>
    </row>
    <row r="268" spans="1:7" hidden="1">
      <c r="A268" s="1"/>
      <c r="B268" s="1"/>
      <c r="C268" s="3"/>
      <c r="D268" s="3"/>
      <c r="E268" s="3"/>
      <c r="F268" s="3"/>
      <c r="G268" s="3"/>
    </row>
    <row r="269" spans="1:7" hidden="1">
      <c r="A269" s="1"/>
      <c r="B269" s="1"/>
      <c r="C269" s="3"/>
      <c r="D269" s="3"/>
      <c r="E269" s="3"/>
      <c r="F269" s="3"/>
      <c r="G269" s="3"/>
    </row>
    <row r="270" spans="1:7" hidden="1">
      <c r="A270" s="1"/>
      <c r="B270" s="1"/>
      <c r="C270" s="3"/>
      <c r="D270" s="3"/>
      <c r="E270" s="3"/>
      <c r="F270" s="3"/>
      <c r="G270" s="3"/>
    </row>
    <row r="271" spans="1:7" hidden="1">
      <c r="A271" s="1"/>
      <c r="B271" s="1"/>
      <c r="C271" s="3"/>
      <c r="D271" s="3"/>
      <c r="E271" s="3"/>
      <c r="F271" s="3"/>
      <c r="G271" s="3"/>
    </row>
    <row r="272" spans="1:7" hidden="1">
      <c r="A272" s="1"/>
      <c r="B272" s="1"/>
      <c r="C272" s="3"/>
      <c r="D272" s="3"/>
      <c r="E272" s="3"/>
      <c r="F272" s="3"/>
      <c r="G272" s="3"/>
    </row>
    <row r="273" spans="1:7" hidden="1">
      <c r="A273" s="1"/>
      <c r="B273" s="1"/>
      <c r="C273" s="3"/>
      <c r="D273" s="3"/>
      <c r="E273" s="3"/>
      <c r="F273" s="3"/>
      <c r="G273" s="3"/>
    </row>
    <row r="274" spans="1:7" hidden="1">
      <c r="A274" s="1"/>
      <c r="B274" s="1"/>
      <c r="C274" s="3"/>
      <c r="D274" s="3"/>
      <c r="E274" s="3"/>
      <c r="F274" s="3"/>
      <c r="G274" s="3"/>
    </row>
    <row r="275" spans="1:7" hidden="1">
      <c r="A275" s="1"/>
      <c r="B275" s="1"/>
      <c r="C275" s="3"/>
      <c r="D275" s="3"/>
      <c r="E275" s="3"/>
      <c r="F275" s="3"/>
      <c r="G275" s="3"/>
    </row>
    <row r="276" spans="1:7" hidden="1">
      <c r="A276" s="1"/>
      <c r="B276" s="1"/>
      <c r="C276" s="3"/>
      <c r="D276" s="3"/>
      <c r="E276" s="3"/>
      <c r="F276" s="3"/>
      <c r="G276" s="3"/>
    </row>
    <row r="277" spans="1:7" hidden="1">
      <c r="A277" s="1"/>
      <c r="B277" s="1"/>
      <c r="C277" s="3"/>
      <c r="D277" s="3"/>
      <c r="E277" s="3"/>
      <c r="F277" s="3"/>
      <c r="G277" s="3"/>
    </row>
    <row r="278" spans="1:7" hidden="1">
      <c r="A278" s="1"/>
      <c r="B278" s="1"/>
      <c r="C278" s="3"/>
      <c r="D278" s="3"/>
      <c r="E278" s="3"/>
      <c r="F278" s="3"/>
      <c r="G278" s="3"/>
    </row>
    <row r="279" spans="1:7" hidden="1">
      <c r="A279" s="1"/>
      <c r="B279" s="1"/>
      <c r="C279" s="3"/>
      <c r="D279" s="3"/>
      <c r="E279" s="3"/>
      <c r="F279" s="3"/>
      <c r="G279" s="3"/>
    </row>
    <row r="280" spans="1:7" hidden="1">
      <c r="A280" s="1"/>
      <c r="B280" s="1"/>
      <c r="C280" s="3"/>
      <c r="D280" s="3"/>
      <c r="E280" s="3"/>
      <c r="F280" s="3"/>
      <c r="G280" s="3"/>
    </row>
    <row r="281" spans="1:7" hidden="1">
      <c r="A281" s="1"/>
      <c r="B281" s="1"/>
      <c r="C281" s="3"/>
      <c r="D281" s="3"/>
      <c r="E281" s="3"/>
      <c r="F281" s="3"/>
      <c r="G281" s="3"/>
    </row>
    <row r="282" spans="1:7" hidden="1">
      <c r="A282" s="1"/>
      <c r="B282" s="1"/>
      <c r="C282" s="3"/>
      <c r="D282" s="3"/>
      <c r="E282" s="3"/>
      <c r="F282" s="3"/>
      <c r="G282" s="3"/>
    </row>
    <row r="283" spans="1:7" hidden="1">
      <c r="A283" s="1"/>
      <c r="B283" s="1"/>
      <c r="C283" s="3"/>
      <c r="D283" s="3"/>
      <c r="E283" s="3"/>
      <c r="F283" s="3"/>
      <c r="G283" s="3"/>
    </row>
    <row r="284" spans="1:7" hidden="1">
      <c r="A284" s="1"/>
      <c r="B284" s="1"/>
      <c r="C284" s="3"/>
      <c r="D284" s="3"/>
      <c r="E284" s="3"/>
      <c r="F284" s="3"/>
      <c r="G284" s="3"/>
    </row>
    <row r="285" spans="1:7" hidden="1">
      <c r="A285" s="1"/>
      <c r="B285" s="1"/>
      <c r="C285" s="3"/>
      <c r="D285" s="3"/>
      <c r="E285" s="3"/>
      <c r="F285" s="3"/>
      <c r="G285" s="3"/>
    </row>
    <row r="286" spans="1:7" hidden="1">
      <c r="A286" s="1"/>
      <c r="B286" s="1"/>
      <c r="C286" s="3"/>
      <c r="D286" s="3"/>
      <c r="E286" s="3"/>
      <c r="F286" s="3"/>
      <c r="G286" s="3"/>
    </row>
    <row r="287" spans="1:7" hidden="1">
      <c r="A287" s="1"/>
      <c r="B287" s="1"/>
      <c r="C287" s="3"/>
      <c r="D287" s="3"/>
      <c r="E287" s="3"/>
      <c r="F287" s="3"/>
      <c r="G287" s="3"/>
    </row>
    <row r="288" spans="1:7" hidden="1">
      <c r="A288" s="1"/>
      <c r="B288" s="1"/>
      <c r="C288" s="3"/>
      <c r="D288" s="3"/>
      <c r="E288" s="3"/>
      <c r="F288" s="3"/>
      <c r="G288" s="3"/>
    </row>
    <row r="289" spans="1:7" hidden="1">
      <c r="A289" s="1"/>
      <c r="B289" s="1"/>
      <c r="C289" s="3"/>
      <c r="D289" s="3"/>
      <c r="E289" s="3"/>
      <c r="F289" s="3"/>
      <c r="G289" s="3"/>
    </row>
    <row r="290" spans="1:7" hidden="1">
      <c r="A290" s="1"/>
      <c r="B290" s="1"/>
      <c r="C290" s="3"/>
      <c r="D290" s="3"/>
      <c r="E290" s="3"/>
      <c r="F290" s="3"/>
      <c r="G290" s="3"/>
    </row>
    <row r="291" spans="1:7" hidden="1">
      <c r="A291" s="1"/>
      <c r="B291" s="1"/>
      <c r="C291" s="3"/>
      <c r="D291" s="3"/>
      <c r="E291" s="3"/>
      <c r="F291" s="3"/>
      <c r="G291" s="3"/>
    </row>
    <row r="292" spans="1:7" hidden="1">
      <c r="A292" s="1"/>
      <c r="B292" s="1"/>
      <c r="C292" s="3"/>
      <c r="D292" s="3"/>
      <c r="E292" s="3"/>
      <c r="F292" s="3"/>
      <c r="G292" s="3"/>
    </row>
    <row r="293" spans="1:7" hidden="1">
      <c r="A293" s="1"/>
      <c r="B293" s="1"/>
      <c r="C293" s="3"/>
      <c r="D293" s="3"/>
      <c r="E293" s="3"/>
      <c r="F293" s="3"/>
      <c r="G293" s="3"/>
    </row>
    <row r="294" spans="1:7" hidden="1">
      <c r="A294" s="1"/>
      <c r="B294" s="1"/>
      <c r="C294" s="3"/>
      <c r="D294" s="3"/>
      <c r="E294" s="3"/>
      <c r="F294" s="3"/>
      <c r="G294" s="3"/>
    </row>
    <row r="295" spans="1:7" hidden="1">
      <c r="A295" s="1"/>
      <c r="B295" s="1"/>
      <c r="C295" s="3"/>
      <c r="D295" s="3"/>
      <c r="E295" s="3"/>
      <c r="F295" s="3"/>
      <c r="G295" s="3"/>
    </row>
    <row r="296" spans="1:7" hidden="1">
      <c r="A296" s="1"/>
      <c r="B296" s="1"/>
      <c r="C296" s="3"/>
      <c r="D296" s="3"/>
      <c r="E296" s="3"/>
      <c r="F296" s="3"/>
      <c r="G296" s="3"/>
    </row>
    <row r="297" spans="1:7" hidden="1">
      <c r="A297" s="1"/>
      <c r="B297" s="1"/>
      <c r="C297" s="3"/>
      <c r="D297" s="3"/>
      <c r="E297" s="3"/>
      <c r="F297" s="3"/>
      <c r="G297" s="3"/>
    </row>
    <row r="298" spans="1:7" hidden="1">
      <c r="A298" s="1"/>
      <c r="B298" s="1"/>
      <c r="C298" s="3"/>
      <c r="D298" s="3"/>
      <c r="E298" s="3"/>
      <c r="F298" s="3"/>
      <c r="G298" s="3"/>
    </row>
    <row r="299" spans="1:7" hidden="1">
      <c r="A299" s="1"/>
      <c r="B299" s="1"/>
      <c r="C299" s="3"/>
      <c r="D299" s="3"/>
      <c r="E299" s="3"/>
      <c r="F299" s="3"/>
      <c r="G299" s="3"/>
    </row>
    <row r="300" spans="1:7" hidden="1">
      <c r="A300" s="1"/>
      <c r="B300" s="1"/>
      <c r="C300" s="3"/>
      <c r="D300" s="3"/>
      <c r="E300" s="3"/>
      <c r="F300" s="3"/>
      <c r="G300" s="3"/>
    </row>
    <row r="301" spans="1:7" hidden="1">
      <c r="A301" s="1"/>
      <c r="B301" s="1"/>
      <c r="C301" s="3"/>
      <c r="D301" s="3"/>
      <c r="E301" s="3"/>
      <c r="F301" s="3"/>
      <c r="G301" s="3"/>
    </row>
    <row r="302" spans="1:7" hidden="1">
      <c r="A302" s="1"/>
      <c r="B302" s="1"/>
      <c r="C302" s="3"/>
      <c r="D302" s="3"/>
      <c r="E302" s="3"/>
      <c r="F302" s="3"/>
      <c r="G302" s="3"/>
    </row>
    <row r="303" spans="1:7" hidden="1">
      <c r="A303" s="1"/>
      <c r="B303" s="1"/>
      <c r="C303" s="3"/>
      <c r="D303" s="3"/>
      <c r="E303" s="3"/>
      <c r="F303" s="3"/>
      <c r="G303" s="3"/>
    </row>
    <row r="304" spans="1:7" hidden="1">
      <c r="A304" s="1"/>
      <c r="B304" s="1"/>
      <c r="C304" s="3"/>
      <c r="D304" s="3"/>
      <c r="E304" s="3"/>
      <c r="F304" s="3"/>
      <c r="G304" s="3"/>
    </row>
    <row r="305" spans="1:7" hidden="1">
      <c r="A305" s="1"/>
      <c r="B305" s="1"/>
      <c r="C305" s="3"/>
      <c r="D305" s="3"/>
      <c r="E305" s="3"/>
      <c r="F305" s="3"/>
      <c r="G305" s="3"/>
    </row>
    <row r="306" spans="1:7" hidden="1">
      <c r="A306" s="1"/>
      <c r="B306" s="1"/>
      <c r="C306" s="3"/>
      <c r="D306" s="3"/>
      <c r="E306" s="3"/>
      <c r="F306" s="3"/>
      <c r="G306" s="3"/>
    </row>
    <row r="307" spans="1:7" hidden="1">
      <c r="A307" s="1"/>
      <c r="B307" s="1"/>
      <c r="C307" s="3"/>
      <c r="D307" s="3"/>
      <c r="E307" s="3"/>
      <c r="F307" s="3"/>
      <c r="G307" s="3"/>
    </row>
    <row r="308" spans="1:7" hidden="1">
      <c r="A308" s="1"/>
      <c r="B308" s="1"/>
      <c r="C308" s="3"/>
      <c r="D308" s="3"/>
      <c r="E308" s="3"/>
      <c r="F308" s="3"/>
      <c r="G308" s="3"/>
    </row>
    <row r="309" spans="1:7" hidden="1">
      <c r="A309" s="1"/>
      <c r="B309" s="1"/>
      <c r="C309" s="3"/>
      <c r="D309" s="3"/>
      <c r="E309" s="3"/>
      <c r="F309" s="3"/>
      <c r="G309" s="3"/>
    </row>
    <row r="310" spans="1:7" hidden="1">
      <c r="A310" s="1"/>
      <c r="B310" s="1"/>
      <c r="C310" s="3"/>
      <c r="D310" s="3"/>
      <c r="E310" s="3"/>
      <c r="F310" s="3"/>
      <c r="G310" s="3"/>
    </row>
    <row r="311" spans="1:7" hidden="1">
      <c r="A311" s="1"/>
      <c r="B311" s="1"/>
      <c r="C311" s="3"/>
      <c r="D311" s="3"/>
      <c r="E311" s="3"/>
      <c r="F311" s="3"/>
      <c r="G311" s="3"/>
    </row>
    <row r="312" spans="1:7" hidden="1">
      <c r="A312" s="1"/>
      <c r="B312" s="1"/>
      <c r="C312" s="3"/>
      <c r="D312" s="3"/>
      <c r="E312" s="3"/>
      <c r="F312" s="3"/>
      <c r="G312" s="3"/>
    </row>
    <row r="313" spans="1:7" hidden="1">
      <c r="A313" s="1"/>
      <c r="B313" s="1"/>
      <c r="C313" s="3"/>
      <c r="D313" s="3"/>
      <c r="E313" s="3"/>
      <c r="F313" s="3"/>
      <c r="G313" s="3"/>
    </row>
    <row r="314" spans="1:7" hidden="1">
      <c r="A314" s="1"/>
      <c r="B314" s="1"/>
      <c r="C314" s="3"/>
      <c r="D314" s="3"/>
      <c r="E314" s="3"/>
      <c r="F314" s="3"/>
      <c r="G314" s="3"/>
    </row>
    <row r="315" spans="1:7" hidden="1">
      <c r="A315" s="1"/>
      <c r="B315" s="1"/>
      <c r="C315" s="3"/>
      <c r="D315" s="3"/>
      <c r="E315" s="3"/>
      <c r="F315" s="3"/>
      <c r="G315" s="3"/>
    </row>
    <row r="316" spans="1:7" hidden="1">
      <c r="A316" s="1"/>
      <c r="B316" s="1"/>
      <c r="C316" s="3"/>
      <c r="D316" s="3"/>
      <c r="E316" s="3"/>
      <c r="F316" s="3"/>
      <c r="G316" s="3"/>
    </row>
    <row r="317" spans="1:7" hidden="1">
      <c r="A317" s="1"/>
      <c r="B317" s="1"/>
      <c r="C317" s="3"/>
      <c r="D317" s="3"/>
      <c r="E317" s="3"/>
      <c r="F317" s="3"/>
      <c r="G317" s="3"/>
    </row>
    <row r="318" spans="1:7" hidden="1">
      <c r="A318" s="1"/>
      <c r="B318" s="1"/>
      <c r="C318" s="3"/>
      <c r="D318" s="3"/>
      <c r="E318" s="3"/>
      <c r="F318" s="3"/>
      <c r="G318" s="3"/>
    </row>
    <row r="319" spans="1:7" hidden="1">
      <c r="A319" s="1"/>
      <c r="B319" s="1"/>
      <c r="C319" s="3"/>
      <c r="D319" s="3"/>
      <c r="E319" s="3"/>
      <c r="F319" s="3"/>
      <c r="G319" s="3"/>
    </row>
    <row r="320" spans="1:7" hidden="1">
      <c r="A320" s="1"/>
      <c r="B320" s="1"/>
      <c r="C320" s="3"/>
      <c r="D320" s="3"/>
      <c r="E320" s="3"/>
      <c r="F320" s="3"/>
      <c r="G320" s="3"/>
    </row>
    <row r="321" spans="1:7" hidden="1">
      <c r="A321" s="1"/>
      <c r="B321" s="1"/>
      <c r="C321" s="3"/>
      <c r="D321" s="3"/>
      <c r="E321" s="3"/>
      <c r="F321" s="3"/>
      <c r="G321" s="3"/>
    </row>
    <row r="322" spans="1:7" hidden="1">
      <c r="A322" s="1"/>
      <c r="B322" s="1"/>
      <c r="C322" s="3"/>
      <c r="D322" s="3"/>
      <c r="E322" s="3"/>
      <c r="F322" s="3"/>
      <c r="G322" s="3"/>
    </row>
    <row r="323" spans="1:7" hidden="1">
      <c r="A323" s="1"/>
      <c r="B323" s="1"/>
      <c r="C323" s="3"/>
      <c r="D323" s="3"/>
      <c r="E323" s="3"/>
      <c r="F323" s="3"/>
      <c r="G323" s="3"/>
    </row>
    <row r="324" spans="1:7" hidden="1">
      <c r="A324" s="1"/>
      <c r="B324" s="1"/>
      <c r="C324" s="3"/>
      <c r="D324" s="3"/>
      <c r="E324" s="3"/>
      <c r="F324" s="3"/>
      <c r="G324" s="3"/>
    </row>
    <row r="325" spans="1:7" hidden="1">
      <c r="A325" s="1"/>
      <c r="B325" s="1"/>
      <c r="C325" s="3"/>
      <c r="D325" s="3"/>
      <c r="E325" s="3"/>
      <c r="F325" s="3"/>
      <c r="G325" s="3"/>
    </row>
    <row r="326" spans="1:7" hidden="1">
      <c r="A326" s="1"/>
      <c r="B326" s="1"/>
      <c r="C326" s="3"/>
      <c r="D326" s="3"/>
      <c r="E326" s="3"/>
      <c r="F326" s="3"/>
      <c r="G326" s="3"/>
    </row>
    <row r="327" spans="1:7" hidden="1">
      <c r="A327" s="1"/>
      <c r="B327" s="1"/>
      <c r="C327" s="3"/>
      <c r="D327" s="3"/>
      <c r="E327" s="3"/>
      <c r="F327" s="3"/>
      <c r="G327" s="3"/>
    </row>
    <row r="328" spans="1:7" hidden="1">
      <c r="A328" s="1"/>
      <c r="B328" s="1"/>
      <c r="C328" s="3"/>
      <c r="D328" s="3"/>
      <c r="E328" s="3"/>
      <c r="F328" s="3"/>
      <c r="G328" s="3"/>
    </row>
    <row r="329" spans="1:7" hidden="1">
      <c r="A329" s="1"/>
      <c r="B329" s="1"/>
      <c r="C329" s="3"/>
      <c r="D329" s="3"/>
      <c r="E329" s="3"/>
      <c r="F329" s="3"/>
      <c r="G329" s="3"/>
    </row>
    <row r="330" spans="1:7" hidden="1">
      <c r="A330" s="1"/>
      <c r="B330" s="1"/>
      <c r="C330" s="3"/>
      <c r="D330" s="3"/>
      <c r="E330" s="3"/>
      <c r="F330" s="3"/>
      <c r="G330" s="3"/>
    </row>
    <row r="331" spans="1:7" hidden="1">
      <c r="A331" s="1"/>
      <c r="B331" s="1"/>
      <c r="C331" s="3"/>
      <c r="D331" s="3"/>
      <c r="E331" s="3"/>
      <c r="F331" s="3"/>
      <c r="G331" s="3"/>
    </row>
    <row r="332" spans="1:7" hidden="1">
      <c r="A332" s="1"/>
      <c r="B332" s="1"/>
      <c r="C332" s="3"/>
      <c r="D332" s="3"/>
      <c r="E332" s="3"/>
      <c r="F332" s="3"/>
      <c r="G332" s="3"/>
    </row>
    <row r="333" spans="1:7" hidden="1">
      <c r="A333" s="1"/>
      <c r="B333" s="1"/>
      <c r="C333" s="3"/>
      <c r="D333" s="3"/>
      <c r="E333" s="3"/>
      <c r="F333" s="3"/>
      <c r="G333" s="3"/>
    </row>
    <row r="334" spans="1:7" hidden="1">
      <c r="A334" s="1"/>
      <c r="B334" s="1"/>
      <c r="C334" s="3"/>
      <c r="D334" s="3"/>
      <c r="E334" s="3"/>
      <c r="F334" s="3"/>
      <c r="G334" s="3"/>
    </row>
    <row r="335" spans="1:7" hidden="1">
      <c r="A335" s="1"/>
      <c r="B335" s="1"/>
      <c r="C335" s="3"/>
      <c r="D335" s="3"/>
      <c r="E335" s="3"/>
      <c r="F335" s="3"/>
      <c r="G335" s="3"/>
    </row>
    <row r="336" spans="1:7" hidden="1">
      <c r="A336" s="1"/>
      <c r="B336" s="1"/>
      <c r="C336" s="3"/>
      <c r="D336" s="3"/>
      <c r="E336" s="3"/>
      <c r="F336" s="3"/>
      <c r="G336" s="3"/>
    </row>
    <row r="337" spans="1:7" hidden="1">
      <c r="A337" s="1"/>
      <c r="B337" s="1"/>
      <c r="C337" s="3"/>
      <c r="D337" s="3"/>
      <c r="E337" s="3"/>
      <c r="F337" s="3"/>
      <c r="G337" s="3"/>
    </row>
    <row r="338" spans="1:7" hidden="1">
      <c r="A338" s="1"/>
      <c r="B338" s="1"/>
      <c r="C338" s="3"/>
      <c r="D338" s="3"/>
      <c r="E338" s="3"/>
      <c r="F338" s="3"/>
      <c r="G338" s="3"/>
    </row>
    <row r="339" spans="1:7" hidden="1">
      <c r="A339" s="1"/>
      <c r="B339" s="1"/>
      <c r="C339" s="3"/>
      <c r="D339" s="3"/>
      <c r="E339" s="3"/>
      <c r="F339" s="3"/>
      <c r="G339" s="3"/>
    </row>
    <row r="340" spans="1:7" hidden="1">
      <c r="A340" s="1"/>
      <c r="B340" s="1"/>
      <c r="C340" s="3"/>
      <c r="D340" s="3"/>
      <c r="E340" s="3"/>
      <c r="F340" s="3"/>
      <c r="G340" s="3"/>
    </row>
    <row r="341" spans="1:7" hidden="1">
      <c r="A341" s="1"/>
      <c r="B341" s="1"/>
      <c r="C341" s="3"/>
      <c r="D341" s="3"/>
      <c r="E341" s="3"/>
      <c r="F341" s="3"/>
      <c r="G341" s="3"/>
    </row>
    <row r="342" spans="1:7" hidden="1">
      <c r="A342" s="1"/>
      <c r="B342" s="1"/>
      <c r="C342" s="3"/>
      <c r="D342" s="3"/>
      <c r="E342" s="3"/>
      <c r="F342" s="3"/>
      <c r="G342" s="3"/>
    </row>
    <row r="343" spans="1:7" hidden="1">
      <c r="A343" s="1"/>
      <c r="B343" s="1"/>
      <c r="C343" s="3"/>
      <c r="D343" s="3"/>
      <c r="E343" s="3"/>
      <c r="F343" s="3"/>
      <c r="G343" s="3"/>
    </row>
    <row r="344" spans="1:7" hidden="1">
      <c r="A344" s="1"/>
      <c r="B344" s="1"/>
      <c r="C344" s="3"/>
      <c r="D344" s="3"/>
      <c r="E344" s="3"/>
      <c r="F344" s="3"/>
      <c r="G344" s="3"/>
    </row>
    <row r="345" spans="1:7" hidden="1">
      <c r="A345" s="1"/>
      <c r="B345" s="1"/>
      <c r="C345" s="3"/>
      <c r="D345" s="3"/>
      <c r="E345" s="3"/>
      <c r="F345" s="3"/>
      <c r="G345" s="3"/>
    </row>
    <row r="346" spans="1:7" hidden="1">
      <c r="A346" s="1"/>
      <c r="B346" s="1"/>
      <c r="C346" s="3"/>
      <c r="D346" s="3"/>
      <c r="E346" s="3"/>
      <c r="F346" s="3"/>
      <c r="G346" s="3"/>
    </row>
    <row r="347" spans="1:7" hidden="1">
      <c r="A347" s="1"/>
      <c r="B347" s="1"/>
      <c r="C347" s="3"/>
      <c r="D347" s="3"/>
      <c r="E347" s="3"/>
      <c r="F347" s="3"/>
      <c r="G347" s="3"/>
    </row>
    <row r="348" spans="1:7" hidden="1">
      <c r="A348" s="1"/>
      <c r="B348" s="1"/>
      <c r="C348" s="3"/>
      <c r="D348" s="3"/>
      <c r="E348" s="3"/>
      <c r="F348" s="3"/>
      <c r="G348" s="3"/>
    </row>
    <row r="349" spans="1:7" hidden="1">
      <c r="A349" s="1"/>
      <c r="B349" s="1"/>
      <c r="C349" s="3"/>
      <c r="D349" s="3"/>
      <c r="E349" s="3"/>
      <c r="F349" s="3"/>
      <c r="G349" s="3"/>
    </row>
    <row r="350" spans="1:7" hidden="1">
      <c r="A350" s="1"/>
      <c r="B350" s="1"/>
      <c r="C350" s="3"/>
      <c r="D350" s="3"/>
      <c r="E350" s="3"/>
      <c r="F350" s="3"/>
      <c r="G350" s="3"/>
    </row>
    <row r="351" spans="1:7" hidden="1">
      <c r="A351" s="1"/>
      <c r="B351" s="1"/>
      <c r="C351" s="3"/>
      <c r="D351" s="3"/>
      <c r="E351" s="3"/>
      <c r="F351" s="3"/>
      <c r="G351" s="3"/>
    </row>
    <row r="352" spans="1:7" hidden="1">
      <c r="A352" s="1"/>
      <c r="B352" s="1"/>
      <c r="C352" s="3"/>
      <c r="D352" s="3"/>
      <c r="E352" s="3"/>
      <c r="F352" s="3"/>
      <c r="G352" s="3"/>
    </row>
    <row r="353" spans="1:7" hidden="1">
      <c r="A353" s="1"/>
      <c r="B353" s="1"/>
      <c r="C353" s="3"/>
      <c r="D353" s="3"/>
      <c r="E353" s="3"/>
      <c r="F353" s="3"/>
      <c r="G353" s="3"/>
    </row>
    <row r="354" spans="1:7" hidden="1">
      <c r="A354" s="1"/>
      <c r="B354" s="1"/>
      <c r="C354" s="3"/>
      <c r="D354" s="3"/>
      <c r="E354" s="3"/>
      <c r="F354" s="3"/>
      <c r="G354" s="3"/>
    </row>
    <row r="355" spans="1:7" hidden="1">
      <c r="A355" s="1"/>
      <c r="B355" s="1"/>
      <c r="C355" s="3"/>
      <c r="D355" s="3"/>
      <c r="E355" s="3"/>
      <c r="F355" s="3"/>
      <c r="G355" s="3"/>
    </row>
    <row r="356" spans="1:7" hidden="1">
      <c r="A356" s="1"/>
      <c r="B356" s="1"/>
      <c r="C356" s="3"/>
      <c r="D356" s="3"/>
      <c r="E356" s="3"/>
      <c r="F356" s="3"/>
      <c r="G356" s="3"/>
    </row>
    <row r="357" spans="1:7" hidden="1">
      <c r="A357" s="1"/>
      <c r="B357" s="1"/>
      <c r="C357" s="3"/>
      <c r="D357" s="3"/>
      <c r="E357" s="3"/>
      <c r="F357" s="3"/>
      <c r="G357" s="3"/>
    </row>
    <row r="358" spans="1:7" hidden="1">
      <c r="A358" s="1"/>
      <c r="B358" s="1"/>
      <c r="C358" s="3"/>
      <c r="D358" s="3"/>
      <c r="E358" s="3"/>
      <c r="F358" s="3"/>
      <c r="G358" s="3"/>
    </row>
    <row r="359" spans="1:7" hidden="1">
      <c r="A359" s="1"/>
      <c r="B359" s="1"/>
      <c r="C359" s="3"/>
      <c r="D359" s="3"/>
      <c r="E359" s="3"/>
      <c r="F359" s="3"/>
      <c r="G359" s="3"/>
    </row>
    <row r="360" spans="1:7" hidden="1">
      <c r="A360" s="1"/>
      <c r="B360" s="1"/>
      <c r="C360" s="3"/>
      <c r="D360" s="3"/>
      <c r="E360" s="3"/>
      <c r="F360" s="3"/>
      <c r="G360" s="3"/>
    </row>
    <row r="361" spans="1:7" hidden="1">
      <c r="A361" s="1"/>
      <c r="B361" s="1"/>
      <c r="C361" s="3"/>
      <c r="D361" s="3"/>
      <c r="E361" s="3"/>
      <c r="F361" s="3"/>
      <c r="G361" s="3"/>
    </row>
    <row r="362" spans="1:7" hidden="1">
      <c r="A362" s="1"/>
      <c r="B362" s="1"/>
      <c r="C362" s="3"/>
      <c r="D362" s="3"/>
      <c r="E362" s="3"/>
      <c r="F362" s="3"/>
      <c r="G362" s="3"/>
    </row>
    <row r="363" spans="1:7" hidden="1">
      <c r="A363" s="1"/>
      <c r="B363" s="1"/>
      <c r="C363" s="3"/>
      <c r="D363" s="3"/>
      <c r="E363" s="3"/>
      <c r="F363" s="3"/>
      <c r="G363" s="3"/>
    </row>
    <row r="364" spans="1:7" hidden="1">
      <c r="A364" s="1"/>
      <c r="B364" s="1"/>
      <c r="C364" s="3"/>
      <c r="D364" s="3"/>
      <c r="E364" s="3"/>
      <c r="F364" s="3"/>
      <c r="G364" s="3"/>
    </row>
    <row r="365" spans="1:7" hidden="1">
      <c r="A365" s="1"/>
      <c r="B365" s="1"/>
      <c r="C365" s="3"/>
      <c r="D365" s="3"/>
      <c r="E365" s="3"/>
      <c r="F365" s="3"/>
      <c r="G365" s="3"/>
    </row>
    <row r="366" spans="1:7" hidden="1">
      <c r="A366" s="1"/>
      <c r="B366" s="1"/>
      <c r="C366" s="3"/>
      <c r="D366" s="3"/>
      <c r="E366" s="3"/>
      <c r="F366" s="3"/>
      <c r="G366" s="3"/>
    </row>
    <row r="367" spans="1:7" hidden="1">
      <c r="A367" s="1"/>
      <c r="B367" s="1"/>
      <c r="C367" s="3"/>
      <c r="D367" s="3"/>
      <c r="E367" s="3"/>
      <c r="F367" s="3"/>
      <c r="G367" s="3"/>
    </row>
    <row r="368" spans="1:7" hidden="1">
      <c r="A368" s="1"/>
      <c r="B368" s="1"/>
      <c r="C368" s="3"/>
      <c r="D368" s="3"/>
      <c r="E368" s="3"/>
      <c r="F368" s="3"/>
      <c r="G368" s="3"/>
    </row>
    <row r="369" spans="1:7" hidden="1">
      <c r="A369" s="1"/>
      <c r="B369" s="1"/>
      <c r="C369" s="3"/>
      <c r="D369" s="3"/>
      <c r="E369" s="3"/>
      <c r="F369" s="3"/>
      <c r="G369" s="3"/>
    </row>
    <row r="370" spans="1:7" hidden="1">
      <c r="A370" s="1"/>
      <c r="B370" s="1"/>
      <c r="C370" s="3"/>
      <c r="D370" s="3"/>
      <c r="E370" s="3"/>
      <c r="F370" s="3"/>
      <c r="G370" s="3"/>
    </row>
    <row r="371" spans="1:7" hidden="1">
      <c r="A371" s="1"/>
      <c r="B371" s="1"/>
      <c r="C371" s="3"/>
      <c r="D371" s="3"/>
      <c r="E371" s="3"/>
      <c r="F371" s="3"/>
      <c r="G371" s="3"/>
    </row>
    <row r="372" spans="1:7" hidden="1">
      <c r="A372" s="1"/>
      <c r="B372" s="1"/>
      <c r="C372" s="3"/>
      <c r="D372" s="3"/>
      <c r="E372" s="3"/>
      <c r="F372" s="3"/>
      <c r="G372" s="3"/>
    </row>
    <row r="373" spans="1:7" hidden="1">
      <c r="A373" s="1"/>
      <c r="B373" s="1"/>
      <c r="C373" s="3"/>
      <c r="D373" s="3"/>
      <c r="E373" s="3"/>
      <c r="F373" s="3"/>
      <c r="G373" s="3"/>
    </row>
    <row r="374" spans="1:7" hidden="1">
      <c r="A374" s="1"/>
      <c r="B374" s="1"/>
      <c r="C374" s="3"/>
      <c r="D374" s="3"/>
      <c r="E374" s="3"/>
      <c r="F374" s="3"/>
      <c r="G374" s="3"/>
    </row>
    <row r="375" spans="1:7" hidden="1">
      <c r="A375" s="1"/>
      <c r="B375" s="1"/>
      <c r="C375" s="3"/>
      <c r="D375" s="3"/>
      <c r="E375" s="3"/>
      <c r="F375" s="3"/>
      <c r="G375" s="3"/>
    </row>
    <row r="376" spans="1:7" hidden="1">
      <c r="A376" s="1"/>
      <c r="B376" s="1"/>
      <c r="C376" s="3"/>
      <c r="D376" s="3"/>
      <c r="E376" s="3"/>
      <c r="F376" s="3"/>
      <c r="G376" s="3"/>
    </row>
    <row r="377" spans="1:7" hidden="1">
      <c r="A377" s="1"/>
      <c r="B377" s="1"/>
      <c r="C377" s="3"/>
      <c r="D377" s="3"/>
      <c r="E377" s="3"/>
      <c r="F377" s="3"/>
      <c r="G377" s="3"/>
    </row>
    <row r="378" spans="1:7" hidden="1">
      <c r="A378" s="1"/>
      <c r="B378" s="1"/>
      <c r="C378" s="3"/>
      <c r="D378" s="3"/>
      <c r="E378" s="3"/>
      <c r="F378" s="3"/>
      <c r="G378" s="3"/>
    </row>
    <row r="379" spans="1:7" hidden="1">
      <c r="A379" s="1"/>
      <c r="B379" s="1"/>
      <c r="C379" s="3"/>
      <c r="D379" s="3"/>
      <c r="E379" s="3"/>
      <c r="F379" s="3"/>
      <c r="G379" s="3"/>
    </row>
    <row r="380" spans="1:7" hidden="1">
      <c r="A380" s="1"/>
      <c r="B380" s="1"/>
      <c r="C380" s="3"/>
      <c r="D380" s="3"/>
      <c r="E380" s="3"/>
      <c r="F380" s="3"/>
      <c r="G380" s="3"/>
    </row>
    <row r="381" spans="1:7" hidden="1">
      <c r="A381" s="1"/>
      <c r="B381" s="1"/>
      <c r="C381" s="3"/>
      <c r="D381" s="3"/>
      <c r="E381" s="3"/>
      <c r="F381" s="3"/>
      <c r="G381" s="3"/>
    </row>
    <row r="382" spans="1:7" hidden="1">
      <c r="A382" s="1"/>
      <c r="B382" s="1"/>
      <c r="C382" s="3"/>
      <c r="D382" s="3"/>
      <c r="E382" s="3"/>
      <c r="F382" s="3"/>
      <c r="G382" s="3"/>
    </row>
    <row r="383" spans="1:7" hidden="1">
      <c r="A383" s="1"/>
      <c r="B383" s="1"/>
      <c r="C383" s="3"/>
      <c r="D383" s="3"/>
      <c r="E383" s="3"/>
      <c r="F383" s="3"/>
      <c r="G383" s="3"/>
    </row>
    <row r="384" spans="1:7" hidden="1">
      <c r="A384" s="1"/>
      <c r="B384" s="1"/>
      <c r="C384" s="3"/>
      <c r="D384" s="3"/>
      <c r="E384" s="3"/>
      <c r="F384" s="3"/>
      <c r="G384" s="3"/>
    </row>
    <row r="385" spans="1:7" hidden="1">
      <c r="A385" s="1"/>
      <c r="B385" s="1"/>
      <c r="C385" s="3"/>
      <c r="D385" s="3"/>
      <c r="E385" s="3"/>
      <c r="F385" s="3"/>
      <c r="G385" s="3"/>
    </row>
    <row r="386" spans="1:7" hidden="1">
      <c r="A386" s="1"/>
      <c r="B386" s="1"/>
      <c r="C386" s="3"/>
      <c r="D386" s="3"/>
      <c r="E386" s="3"/>
      <c r="F386" s="3"/>
      <c r="G386" s="3"/>
    </row>
    <row r="387" spans="1:7" hidden="1">
      <c r="A387" s="1"/>
      <c r="B387" s="1"/>
      <c r="C387" s="3"/>
      <c r="D387" s="3"/>
      <c r="E387" s="3"/>
      <c r="F387" s="3"/>
      <c r="G387" s="3"/>
    </row>
    <row r="388" spans="1:7" hidden="1">
      <c r="A388" s="1"/>
      <c r="B388" s="1"/>
      <c r="C388" s="3"/>
      <c r="D388" s="3"/>
      <c r="E388" s="3"/>
      <c r="F388" s="3"/>
      <c r="G388" s="3"/>
    </row>
    <row r="389" spans="1:7" hidden="1">
      <c r="A389" s="1"/>
      <c r="B389" s="1"/>
      <c r="C389" s="3"/>
      <c r="D389" s="3"/>
      <c r="E389" s="3"/>
      <c r="F389" s="3"/>
      <c r="G389" s="3"/>
    </row>
    <row r="390" spans="1:7" hidden="1">
      <c r="A390" s="1"/>
      <c r="B390" s="1"/>
      <c r="C390" s="3"/>
      <c r="D390" s="3"/>
      <c r="E390" s="3"/>
      <c r="F390" s="3"/>
      <c r="G390" s="3"/>
    </row>
    <row r="391" spans="1:7" hidden="1">
      <c r="A391" s="1"/>
      <c r="B391" s="1"/>
      <c r="C391" s="3"/>
      <c r="D391" s="3"/>
      <c r="E391" s="3"/>
      <c r="F391" s="3"/>
      <c r="G391" s="3"/>
    </row>
    <row r="392" spans="1:7" hidden="1">
      <c r="A392" s="1"/>
      <c r="B392" s="1"/>
      <c r="C392" s="3"/>
      <c r="D392" s="3"/>
      <c r="E392" s="3"/>
      <c r="F392" s="3"/>
      <c r="G392" s="3"/>
    </row>
    <row r="393" spans="1:7" hidden="1">
      <c r="A393" s="1"/>
      <c r="B393" s="1"/>
      <c r="C393" s="3"/>
      <c r="D393" s="3"/>
      <c r="E393" s="3"/>
      <c r="F393" s="3"/>
      <c r="G393" s="3"/>
    </row>
    <row r="394" spans="1:7" hidden="1">
      <c r="A394" s="1"/>
      <c r="B394" s="1"/>
      <c r="C394" s="3"/>
      <c r="D394" s="3"/>
      <c r="E394" s="3"/>
      <c r="F394" s="3"/>
      <c r="G394" s="3"/>
    </row>
    <row r="395" spans="1:7" hidden="1">
      <c r="A395" s="1"/>
      <c r="B395" s="1"/>
      <c r="C395" s="3"/>
      <c r="D395" s="3"/>
      <c r="E395" s="3"/>
      <c r="F395" s="3"/>
      <c r="G395" s="3"/>
    </row>
    <row r="396" spans="1:7" hidden="1">
      <c r="A396" s="1"/>
      <c r="B396" s="1"/>
      <c r="C396" s="3"/>
      <c r="D396" s="3"/>
      <c r="E396" s="3"/>
      <c r="F396" s="3"/>
      <c r="G396" s="3"/>
    </row>
    <row r="397" spans="1:7" hidden="1">
      <c r="A397" s="1"/>
      <c r="B397" s="1"/>
      <c r="C397" s="3"/>
      <c r="D397" s="3"/>
      <c r="E397" s="3"/>
      <c r="F397" s="3"/>
      <c r="G397" s="3"/>
    </row>
    <row r="398" spans="1:7" hidden="1">
      <c r="A398" s="1"/>
      <c r="B398" s="1"/>
      <c r="C398" s="3"/>
      <c r="D398" s="3"/>
      <c r="E398" s="3"/>
      <c r="F398" s="3"/>
      <c r="G398" s="3"/>
    </row>
    <row r="399" spans="1:7" hidden="1">
      <c r="A399" s="1"/>
      <c r="B399" s="1"/>
      <c r="C399" s="3"/>
      <c r="D399" s="3"/>
      <c r="E399" s="3"/>
      <c r="F399" s="3"/>
      <c r="G399" s="3"/>
    </row>
    <row r="400" spans="1:7" hidden="1">
      <c r="A400" s="1"/>
      <c r="B400" s="1"/>
      <c r="C400" s="3"/>
      <c r="D400" s="3"/>
      <c r="E400" s="3"/>
      <c r="F400" s="3"/>
      <c r="G400" s="3"/>
    </row>
    <row r="401" spans="1:7" hidden="1">
      <c r="A401" s="1"/>
      <c r="B401" s="1"/>
      <c r="C401" s="3"/>
      <c r="D401" s="3"/>
      <c r="E401" s="3"/>
      <c r="F401" s="3"/>
      <c r="G401" s="3"/>
    </row>
    <row r="402" spans="1:7" hidden="1">
      <c r="A402" s="1"/>
      <c r="B402" s="1"/>
      <c r="C402" s="3"/>
      <c r="D402" s="3"/>
      <c r="E402" s="3"/>
      <c r="F402" s="3"/>
      <c r="G402" s="3"/>
    </row>
    <row r="403" spans="1:7" hidden="1">
      <c r="A403" s="1"/>
      <c r="B403" s="1"/>
      <c r="C403" s="3"/>
      <c r="D403" s="3"/>
      <c r="E403" s="3"/>
      <c r="F403" s="3"/>
      <c r="G403" s="3"/>
    </row>
    <row r="404" spans="1:7" hidden="1">
      <c r="A404" s="1"/>
      <c r="B404" s="1"/>
      <c r="C404" s="3"/>
      <c r="D404" s="3"/>
      <c r="E404" s="3"/>
      <c r="F404" s="3"/>
      <c r="G404" s="3"/>
    </row>
    <row r="405" spans="1:7" hidden="1">
      <c r="A405" s="1"/>
      <c r="B405" s="1"/>
      <c r="C405" s="3"/>
      <c r="D405" s="3"/>
      <c r="E405" s="3"/>
      <c r="F405" s="3"/>
      <c r="G405" s="3"/>
    </row>
    <row r="406" spans="1:7" hidden="1">
      <c r="A406" s="1"/>
      <c r="B406" s="1"/>
      <c r="C406" s="3"/>
      <c r="D406" s="3"/>
      <c r="E406" s="3"/>
      <c r="F406" s="3"/>
      <c r="G406" s="3"/>
    </row>
    <row r="407" spans="1:7" hidden="1">
      <c r="A407" s="1"/>
      <c r="B407" s="1"/>
      <c r="C407" s="3"/>
      <c r="D407" s="3"/>
      <c r="E407" s="3"/>
      <c r="F407" s="3"/>
      <c r="G407" s="3"/>
    </row>
    <row r="408" spans="1:7" hidden="1">
      <c r="A408" s="1"/>
      <c r="B408" s="1"/>
      <c r="C408" s="3"/>
      <c r="D408" s="3"/>
      <c r="E408" s="3"/>
      <c r="F408" s="3"/>
      <c r="G408" s="3"/>
    </row>
    <row r="409" spans="1:7" hidden="1">
      <c r="A409" s="1"/>
      <c r="B409" s="1"/>
      <c r="C409" s="3"/>
      <c r="D409" s="3"/>
      <c r="E409" s="3"/>
      <c r="F409" s="3"/>
      <c r="G409" s="3"/>
    </row>
    <row r="410" spans="1:7" hidden="1">
      <c r="A410" s="1"/>
      <c r="B410" s="1"/>
      <c r="C410" s="3"/>
      <c r="D410" s="3"/>
      <c r="E410" s="3"/>
      <c r="F410" s="3"/>
      <c r="G410" s="3"/>
    </row>
    <row r="411" spans="1:7" hidden="1">
      <c r="A411" s="1"/>
      <c r="B411" s="1"/>
      <c r="C411" s="3"/>
      <c r="D411" s="3"/>
      <c r="E411" s="3"/>
      <c r="F411" s="3"/>
      <c r="G411" s="3"/>
    </row>
    <row r="412" spans="1:7" hidden="1">
      <c r="A412" s="1"/>
      <c r="B412" s="1"/>
      <c r="C412" s="3"/>
      <c r="D412" s="3"/>
      <c r="E412" s="3"/>
      <c r="F412" s="3"/>
      <c r="G412" s="3"/>
    </row>
    <row r="413" spans="1:7" hidden="1">
      <c r="A413" s="1"/>
      <c r="B413" s="1"/>
      <c r="C413" s="3"/>
      <c r="D413" s="3"/>
      <c r="E413" s="3"/>
      <c r="F413" s="3"/>
      <c r="G413" s="3"/>
    </row>
    <row r="414" spans="1:7" hidden="1">
      <c r="A414" s="1"/>
      <c r="B414" s="1"/>
      <c r="C414" s="3"/>
      <c r="D414" s="3"/>
      <c r="E414" s="3"/>
      <c r="F414" s="3"/>
      <c r="G414" s="3"/>
    </row>
    <row r="415" spans="1:7" hidden="1">
      <c r="A415" s="1"/>
      <c r="B415" s="1"/>
      <c r="C415" s="3"/>
      <c r="D415" s="3"/>
      <c r="E415" s="3"/>
      <c r="F415" s="3"/>
      <c r="G415" s="3"/>
    </row>
    <row r="416" spans="1:7" hidden="1">
      <c r="A416" s="1"/>
      <c r="B416" s="1"/>
      <c r="C416" s="3"/>
      <c r="D416" s="3"/>
      <c r="E416" s="3"/>
      <c r="F416" s="3"/>
      <c r="G416" s="3"/>
    </row>
    <row r="417" spans="1:7" hidden="1">
      <c r="A417" s="1"/>
      <c r="B417" s="1"/>
      <c r="C417" s="3"/>
      <c r="D417" s="3"/>
      <c r="E417" s="3"/>
      <c r="F417" s="3"/>
      <c r="G417" s="3"/>
    </row>
    <row r="418" spans="1:7" hidden="1">
      <c r="A418" s="1"/>
      <c r="B418" s="1"/>
      <c r="C418" s="3"/>
      <c r="D418" s="3"/>
      <c r="E418" s="3"/>
      <c r="F418" s="3"/>
      <c r="G418" s="3"/>
    </row>
    <row r="419" spans="1:7" hidden="1">
      <c r="A419" s="1"/>
      <c r="B419" s="1"/>
      <c r="C419" s="3"/>
      <c r="D419" s="3"/>
      <c r="E419" s="3"/>
      <c r="F419" s="3"/>
      <c r="G419" s="3"/>
    </row>
    <row r="420" spans="1:7" hidden="1">
      <c r="A420" s="1"/>
      <c r="B420" s="1"/>
      <c r="C420" s="3"/>
      <c r="D420" s="3"/>
      <c r="E420" s="3"/>
      <c r="F420" s="3"/>
      <c r="G420" s="3"/>
    </row>
    <row r="421" spans="1:7" hidden="1">
      <c r="A421" s="1"/>
      <c r="B421" s="1"/>
      <c r="C421" s="3"/>
      <c r="D421" s="3"/>
      <c r="E421" s="3"/>
      <c r="F421" s="3"/>
      <c r="G421" s="3"/>
    </row>
    <row r="422" spans="1:7" hidden="1">
      <c r="A422" s="1"/>
      <c r="B422" s="1"/>
      <c r="C422" s="3"/>
      <c r="D422" s="3"/>
      <c r="E422" s="3"/>
      <c r="F422" s="3"/>
      <c r="G422" s="3"/>
    </row>
    <row r="423" spans="1:7" hidden="1">
      <c r="A423" s="1"/>
      <c r="B423" s="1"/>
      <c r="C423" s="3"/>
      <c r="D423" s="3"/>
      <c r="E423" s="3"/>
      <c r="F423" s="3"/>
      <c r="G423" s="3"/>
    </row>
    <row r="424" spans="1:7" hidden="1">
      <c r="A424" s="1"/>
      <c r="B424" s="1"/>
      <c r="C424" s="3"/>
      <c r="D424" s="3"/>
      <c r="E424" s="3"/>
      <c r="F424" s="3"/>
      <c r="G424" s="3"/>
    </row>
    <row r="425" spans="1:7" hidden="1">
      <c r="A425" s="1"/>
      <c r="B425" s="1"/>
      <c r="C425" s="3"/>
      <c r="D425" s="3"/>
      <c r="E425" s="3"/>
      <c r="F425" s="3"/>
      <c r="G425" s="3"/>
    </row>
    <row r="426" spans="1:7" hidden="1">
      <c r="A426" s="1"/>
      <c r="B426" s="1"/>
      <c r="C426" s="3"/>
      <c r="D426" s="3"/>
      <c r="E426" s="3"/>
      <c r="F426" s="3"/>
      <c r="G426" s="3"/>
    </row>
    <row r="427" spans="1:7" hidden="1">
      <c r="A427" s="1"/>
      <c r="B427" s="1"/>
      <c r="C427" s="3"/>
      <c r="D427" s="3"/>
      <c r="E427" s="3"/>
      <c r="F427" s="3"/>
      <c r="G427" s="3"/>
    </row>
    <row r="428" spans="1:7" hidden="1">
      <c r="A428" s="1"/>
      <c r="B428" s="1"/>
      <c r="C428" s="3"/>
      <c r="D428" s="3"/>
      <c r="E428" s="3"/>
      <c r="F428" s="3"/>
      <c r="G428" s="3"/>
    </row>
    <row r="429" spans="1:7" hidden="1">
      <c r="A429" s="1"/>
      <c r="B429" s="1"/>
      <c r="C429" s="3"/>
      <c r="D429" s="3"/>
      <c r="E429" s="3"/>
      <c r="F429" s="3"/>
      <c r="G429" s="3"/>
    </row>
    <row r="430" spans="1:7" hidden="1">
      <c r="A430" s="1"/>
      <c r="B430" s="1"/>
      <c r="C430" s="3"/>
      <c r="D430" s="3"/>
      <c r="E430" s="3"/>
      <c r="F430" s="3"/>
      <c r="G430" s="3"/>
    </row>
    <row r="431" spans="1:7" hidden="1">
      <c r="A431" s="1"/>
      <c r="B431" s="1"/>
      <c r="C431" s="3"/>
      <c r="D431" s="3"/>
      <c r="E431" s="3"/>
      <c r="F431" s="3"/>
      <c r="G431" s="3"/>
    </row>
    <row r="432" spans="1:7" hidden="1">
      <c r="A432" s="1"/>
      <c r="B432" s="1"/>
      <c r="C432" s="3"/>
      <c r="D432" s="3"/>
      <c r="E432" s="3"/>
      <c r="F432" s="3"/>
      <c r="G432" s="3"/>
    </row>
    <row r="433" spans="1:7" hidden="1">
      <c r="A433" s="1"/>
      <c r="B433" s="1"/>
      <c r="C433" s="3"/>
      <c r="D433" s="3"/>
      <c r="E433" s="3"/>
      <c r="F433" s="3"/>
      <c r="G433" s="3"/>
    </row>
    <row r="434" spans="1:7" hidden="1">
      <c r="A434" s="1"/>
      <c r="B434" s="1"/>
      <c r="C434" s="3"/>
      <c r="D434" s="3"/>
      <c r="E434" s="3"/>
      <c r="F434" s="3"/>
      <c r="G434" s="3"/>
    </row>
    <row r="435" spans="1:7" hidden="1">
      <c r="A435" s="1"/>
      <c r="B435" s="1"/>
      <c r="C435" s="3"/>
      <c r="D435" s="3"/>
      <c r="E435" s="3"/>
      <c r="F435" s="3"/>
      <c r="G435" s="3"/>
    </row>
    <row r="436" spans="1:7" hidden="1">
      <c r="A436" s="1"/>
      <c r="B436" s="1"/>
      <c r="C436" s="3"/>
      <c r="D436" s="3"/>
      <c r="E436" s="3"/>
      <c r="F436" s="3"/>
      <c r="G436" s="3"/>
    </row>
    <row r="437" spans="1:7" hidden="1">
      <c r="A437" s="1"/>
      <c r="B437" s="1"/>
      <c r="C437" s="3"/>
      <c r="D437" s="3"/>
      <c r="E437" s="3"/>
      <c r="F437" s="3"/>
      <c r="G437" s="3"/>
    </row>
    <row r="438" spans="1:7" hidden="1">
      <c r="A438" s="1"/>
      <c r="B438" s="1"/>
      <c r="C438" s="3"/>
      <c r="D438" s="3"/>
      <c r="E438" s="3"/>
      <c r="F438" s="3"/>
      <c r="G438" s="3"/>
    </row>
    <row r="439" spans="1:7" hidden="1">
      <c r="A439" s="1"/>
      <c r="B439" s="1"/>
      <c r="C439" s="3"/>
      <c r="D439" s="3"/>
      <c r="E439" s="3"/>
      <c r="F439" s="3"/>
      <c r="G439" s="3"/>
    </row>
    <row r="440" spans="1:7" hidden="1">
      <c r="A440" s="1"/>
      <c r="B440" s="1"/>
      <c r="C440" s="3"/>
      <c r="D440" s="3"/>
      <c r="E440" s="3"/>
      <c r="F440" s="3"/>
      <c r="G440" s="3"/>
    </row>
    <row r="441" spans="1:7" hidden="1">
      <c r="A441" s="1"/>
      <c r="B441" s="1"/>
      <c r="C441" s="3"/>
      <c r="D441" s="3"/>
      <c r="E441" s="3"/>
      <c r="F441" s="3"/>
      <c r="G441" s="3"/>
    </row>
    <row r="442" spans="1:7" hidden="1">
      <c r="A442" s="1"/>
      <c r="B442" s="1"/>
      <c r="C442" s="3"/>
      <c r="D442" s="3"/>
      <c r="E442" s="3"/>
      <c r="F442" s="3"/>
      <c r="G442" s="3"/>
    </row>
    <row r="443" spans="1:7" hidden="1">
      <c r="A443" s="1"/>
      <c r="B443" s="1"/>
      <c r="C443" s="3"/>
      <c r="D443" s="3"/>
      <c r="E443" s="3"/>
      <c r="F443" s="3"/>
      <c r="G443" s="3"/>
    </row>
    <row r="444" spans="1:7" hidden="1">
      <c r="A444" s="1"/>
      <c r="B444" s="1"/>
      <c r="C444" s="3"/>
      <c r="D444" s="3"/>
      <c r="E444" s="3"/>
      <c r="F444" s="3"/>
      <c r="G444" s="3"/>
    </row>
    <row r="445" spans="1:7" hidden="1">
      <c r="A445" s="1"/>
      <c r="B445" s="1"/>
      <c r="C445" s="3"/>
      <c r="D445" s="3"/>
      <c r="E445" s="3"/>
      <c r="F445" s="3"/>
      <c r="G445" s="3"/>
    </row>
    <row r="446" spans="1:7" hidden="1">
      <c r="A446" s="1"/>
      <c r="B446" s="1"/>
      <c r="C446" s="3"/>
      <c r="D446" s="3"/>
      <c r="E446" s="3"/>
      <c r="F446" s="3"/>
      <c r="G446" s="3"/>
    </row>
    <row r="447" spans="1:7" hidden="1">
      <c r="A447" s="1"/>
      <c r="B447" s="1"/>
      <c r="C447" s="3"/>
      <c r="D447" s="3"/>
      <c r="E447" s="3"/>
      <c r="F447" s="3"/>
      <c r="G447" s="3"/>
    </row>
    <row r="448" spans="1:7" hidden="1">
      <c r="A448" s="1"/>
      <c r="B448" s="1"/>
      <c r="C448" s="3"/>
      <c r="D448" s="3"/>
      <c r="E448" s="3"/>
      <c r="F448" s="3"/>
      <c r="G448" s="3"/>
    </row>
    <row r="449" spans="1:7" hidden="1">
      <c r="A449" s="1"/>
      <c r="B449" s="1"/>
      <c r="C449" s="3"/>
      <c r="D449" s="3"/>
      <c r="E449" s="3"/>
      <c r="F449" s="3"/>
      <c r="G449" s="3"/>
    </row>
    <row r="450" spans="1:7" hidden="1">
      <c r="A450" s="1"/>
      <c r="B450" s="1"/>
      <c r="C450" s="3"/>
      <c r="D450" s="3"/>
      <c r="E450" s="3"/>
      <c r="F450" s="3"/>
      <c r="G450" s="3"/>
    </row>
    <row r="451" spans="1:7" hidden="1">
      <c r="A451" s="1"/>
      <c r="B451" s="1"/>
      <c r="C451" s="3"/>
      <c r="D451" s="3"/>
      <c r="E451" s="3"/>
      <c r="F451" s="3"/>
      <c r="G451" s="3"/>
    </row>
    <row r="452" spans="1:7" hidden="1">
      <c r="A452" s="1"/>
      <c r="B452" s="1"/>
      <c r="C452" s="3"/>
      <c r="D452" s="3"/>
      <c r="E452" s="3"/>
      <c r="F452" s="3"/>
      <c r="G452" s="3"/>
    </row>
    <row r="453" spans="1:7" hidden="1">
      <c r="A453" s="1"/>
      <c r="B453" s="1"/>
      <c r="C453" s="3"/>
      <c r="D453" s="3"/>
      <c r="E453" s="3"/>
      <c r="F453" s="3"/>
      <c r="G453" s="3"/>
    </row>
    <row r="454" spans="1:7" hidden="1">
      <c r="A454" s="1"/>
      <c r="B454" s="1"/>
      <c r="C454" s="3"/>
      <c r="D454" s="3"/>
      <c r="E454" s="3"/>
      <c r="F454" s="3"/>
      <c r="G454" s="3"/>
    </row>
    <row r="455" spans="1:7" hidden="1">
      <c r="A455" s="1"/>
      <c r="B455" s="1"/>
      <c r="C455" s="3"/>
      <c r="D455" s="3"/>
      <c r="E455" s="3"/>
      <c r="F455" s="3"/>
      <c r="G455" s="3"/>
    </row>
    <row r="456" spans="1:7" hidden="1">
      <c r="A456" s="1"/>
      <c r="B456" s="1"/>
      <c r="C456" s="3"/>
      <c r="D456" s="3"/>
      <c r="E456" s="3"/>
      <c r="F456" s="3"/>
      <c r="G456" s="3"/>
    </row>
    <row r="457" spans="1:7" hidden="1">
      <c r="A457" s="1"/>
      <c r="B457" s="1"/>
      <c r="C457" s="3"/>
      <c r="D457" s="3"/>
      <c r="E457" s="3"/>
      <c r="F457" s="3"/>
      <c r="G457" s="3"/>
    </row>
    <row r="458" spans="1:7" hidden="1">
      <c r="A458" s="1"/>
      <c r="B458" s="1"/>
      <c r="C458" s="3"/>
      <c r="D458" s="3"/>
      <c r="E458" s="3"/>
      <c r="F458" s="3"/>
      <c r="G458" s="3"/>
    </row>
    <row r="459" spans="1:7" hidden="1">
      <c r="A459" s="1"/>
      <c r="B459" s="1"/>
      <c r="C459" s="3"/>
      <c r="D459" s="3"/>
      <c r="E459" s="3"/>
      <c r="F459" s="3"/>
      <c r="G459" s="3"/>
    </row>
    <row r="460" spans="1:7" hidden="1">
      <c r="A460" s="1"/>
      <c r="B460" s="1"/>
      <c r="C460" s="3"/>
      <c r="D460" s="3"/>
      <c r="E460" s="3"/>
      <c r="F460" s="3"/>
      <c r="G460" s="3"/>
    </row>
    <row r="461" spans="1:7" hidden="1">
      <c r="A461" s="1"/>
      <c r="B461" s="1"/>
      <c r="C461" s="3"/>
      <c r="D461" s="3"/>
      <c r="E461" s="3"/>
      <c r="F461" s="3"/>
      <c r="G461" s="3"/>
    </row>
    <row r="462" spans="1:7" hidden="1">
      <c r="A462" s="1"/>
      <c r="B462" s="1"/>
      <c r="C462" s="3"/>
      <c r="D462" s="3"/>
      <c r="E462" s="3"/>
      <c r="F462" s="3"/>
      <c r="G462" s="3"/>
    </row>
    <row r="463" spans="1:7" hidden="1">
      <c r="A463" s="1"/>
      <c r="B463" s="1"/>
      <c r="C463" s="3"/>
      <c r="D463" s="3"/>
      <c r="E463" s="3"/>
      <c r="F463" s="3"/>
      <c r="G463" s="3"/>
    </row>
    <row r="464" spans="1:7" hidden="1">
      <c r="A464" s="1"/>
      <c r="B464" s="1"/>
      <c r="C464" s="3"/>
      <c r="D464" s="3"/>
      <c r="E464" s="3"/>
      <c r="F464" s="3"/>
      <c r="G464" s="3"/>
    </row>
    <row r="465" spans="1:7" hidden="1">
      <c r="A465" s="1"/>
      <c r="B465" s="1"/>
      <c r="C465" s="3"/>
      <c r="D465" s="3"/>
      <c r="E465" s="3"/>
      <c r="F465" s="3"/>
      <c r="G465" s="3"/>
    </row>
    <row r="466" spans="1:7" hidden="1">
      <c r="A466" s="1"/>
      <c r="B466" s="1"/>
      <c r="C466" s="3"/>
      <c r="D466" s="3"/>
      <c r="E466" s="3"/>
      <c r="F466" s="3"/>
      <c r="G466" s="3"/>
    </row>
    <row r="467" spans="1:7" hidden="1">
      <c r="A467" s="1"/>
      <c r="B467" s="1"/>
      <c r="C467" s="3"/>
      <c r="D467" s="3"/>
      <c r="E467" s="3"/>
      <c r="F467" s="3"/>
      <c r="G467" s="3"/>
    </row>
    <row r="468" spans="1:7" hidden="1">
      <c r="A468" s="1"/>
      <c r="B468" s="1"/>
      <c r="C468" s="3"/>
      <c r="D468" s="3"/>
      <c r="E468" s="3"/>
      <c r="F468" s="3"/>
      <c r="G468" s="3"/>
    </row>
    <row r="469" spans="1:7" hidden="1">
      <c r="A469" s="1"/>
      <c r="B469" s="1"/>
      <c r="C469" s="3"/>
      <c r="D469" s="3"/>
      <c r="E469" s="3"/>
      <c r="F469" s="3"/>
      <c r="G469" s="3"/>
    </row>
    <row r="470" spans="1:7" hidden="1">
      <c r="A470" s="1"/>
      <c r="B470" s="1"/>
      <c r="C470" s="3"/>
      <c r="D470" s="3"/>
      <c r="E470" s="3"/>
      <c r="F470" s="3"/>
      <c r="G470" s="3"/>
    </row>
    <row r="471" spans="1:7" hidden="1">
      <c r="A471" s="1"/>
      <c r="B471" s="1"/>
      <c r="C471" s="3"/>
      <c r="D471" s="3"/>
      <c r="E471" s="3"/>
      <c r="F471" s="3"/>
      <c r="G471" s="3"/>
    </row>
    <row r="472" spans="1:7" hidden="1">
      <c r="A472" s="1"/>
      <c r="B472" s="1"/>
      <c r="C472" s="3"/>
      <c r="D472" s="3"/>
      <c r="E472" s="3"/>
      <c r="F472" s="3"/>
      <c r="G472" s="3"/>
    </row>
    <row r="473" spans="1:7" hidden="1">
      <c r="A473" s="1"/>
      <c r="B473" s="1"/>
      <c r="C473" s="3"/>
      <c r="D473" s="3"/>
      <c r="E473" s="3"/>
      <c r="F473" s="3"/>
      <c r="G473" s="3"/>
    </row>
    <row r="474" spans="1:7" hidden="1">
      <c r="A474" s="1"/>
      <c r="B474" s="1"/>
      <c r="C474" s="3"/>
      <c r="D474" s="3"/>
      <c r="E474" s="3"/>
      <c r="F474" s="3"/>
      <c r="G474" s="3"/>
    </row>
    <row r="475" spans="1:7" hidden="1">
      <c r="A475" s="1"/>
      <c r="B475" s="1"/>
      <c r="C475" s="3"/>
      <c r="D475" s="3"/>
      <c r="E475" s="3"/>
      <c r="F475" s="3"/>
      <c r="G475" s="3"/>
    </row>
    <row r="476" spans="1:7" hidden="1">
      <c r="A476" s="1"/>
      <c r="B476" s="1"/>
      <c r="C476" s="3"/>
      <c r="D476" s="3"/>
      <c r="E476" s="3"/>
      <c r="F476" s="3"/>
      <c r="G476" s="3"/>
    </row>
    <row r="477" spans="1:7" hidden="1">
      <c r="A477" s="1"/>
      <c r="B477" s="1"/>
      <c r="C477" s="3"/>
      <c r="D477" s="3"/>
      <c r="E477" s="3"/>
      <c r="F477" s="3"/>
      <c r="G477" s="3"/>
    </row>
    <row r="478" spans="1:7" hidden="1">
      <c r="A478" s="1"/>
      <c r="B478" s="1"/>
      <c r="C478" s="3"/>
      <c r="D478" s="3"/>
      <c r="E478" s="3"/>
      <c r="F478" s="3"/>
      <c r="G478" s="3"/>
    </row>
    <row r="479" spans="1:7" hidden="1">
      <c r="A479" s="1"/>
      <c r="B479" s="1"/>
      <c r="C479" s="3"/>
      <c r="D479" s="3"/>
      <c r="E479" s="3"/>
      <c r="F479" s="3"/>
      <c r="G479" s="3"/>
    </row>
    <row r="480" spans="1:7" hidden="1">
      <c r="A480" s="1"/>
      <c r="B480" s="1"/>
      <c r="C480" s="3"/>
      <c r="D480" s="3"/>
      <c r="E480" s="3"/>
      <c r="F480" s="3"/>
      <c r="G480" s="3"/>
    </row>
    <row r="481" spans="1:7" hidden="1">
      <c r="A481" s="1"/>
      <c r="B481" s="1"/>
      <c r="C481" s="3"/>
      <c r="D481" s="3"/>
      <c r="E481" s="3"/>
      <c r="F481" s="3"/>
      <c r="G481" s="3"/>
    </row>
    <row r="482" spans="1:7" hidden="1">
      <c r="A482" s="1"/>
      <c r="B482" s="1"/>
      <c r="C482" s="3"/>
      <c r="D482" s="3"/>
      <c r="E482" s="3"/>
      <c r="F482" s="3"/>
      <c r="G482" s="3"/>
    </row>
    <row r="483" spans="1:7" hidden="1">
      <c r="A483" s="1"/>
      <c r="B483" s="1"/>
      <c r="C483" s="3"/>
      <c r="D483" s="3"/>
      <c r="E483" s="3"/>
      <c r="F483" s="3"/>
      <c r="G483" s="3"/>
    </row>
    <row r="484" spans="1:7" hidden="1">
      <c r="A484" s="1"/>
      <c r="B484" s="1"/>
      <c r="C484" s="3"/>
      <c r="D484" s="3"/>
      <c r="E484" s="3"/>
      <c r="F484" s="3"/>
      <c r="G484" s="3"/>
    </row>
    <row r="485" spans="1:7" hidden="1">
      <c r="A485" s="1"/>
      <c r="B485" s="1"/>
      <c r="C485" s="3"/>
      <c r="D485" s="3"/>
      <c r="E485" s="3"/>
      <c r="F485" s="3"/>
      <c r="G485" s="3"/>
    </row>
    <row r="486" spans="1:7" hidden="1">
      <c r="A486" s="1"/>
      <c r="B486" s="1"/>
      <c r="C486" s="3"/>
      <c r="D486" s="3"/>
      <c r="E486" s="3"/>
      <c r="F486" s="3"/>
      <c r="G486" s="3"/>
    </row>
    <row r="487" spans="1:7" hidden="1">
      <c r="A487" s="1"/>
      <c r="B487" s="1"/>
      <c r="C487" s="3"/>
      <c r="D487" s="3"/>
      <c r="E487" s="3"/>
      <c r="F487" s="3"/>
      <c r="G487" s="3"/>
    </row>
    <row r="488" spans="1:7" hidden="1">
      <c r="A488" s="1"/>
      <c r="B488" s="1"/>
      <c r="C488" s="3"/>
      <c r="D488" s="3"/>
      <c r="E488" s="3"/>
      <c r="F488" s="3"/>
      <c r="G488" s="3"/>
    </row>
    <row r="489" spans="1:7" hidden="1">
      <c r="A489" s="1"/>
      <c r="B489" s="1"/>
      <c r="C489" s="3"/>
      <c r="D489" s="3"/>
      <c r="E489" s="3"/>
      <c r="F489" s="3"/>
      <c r="G489" s="3"/>
    </row>
    <row r="490" spans="1:7" hidden="1">
      <c r="A490" s="1"/>
      <c r="B490" s="1"/>
      <c r="C490" s="3"/>
      <c r="D490" s="3"/>
      <c r="E490" s="3"/>
      <c r="F490" s="3"/>
      <c r="G490" s="3"/>
    </row>
    <row r="491" spans="1:7" hidden="1">
      <c r="A491" s="1"/>
      <c r="B491" s="1"/>
      <c r="C491" s="3"/>
      <c r="D491" s="3"/>
      <c r="E491" s="3"/>
      <c r="F491" s="3"/>
      <c r="G491" s="3"/>
    </row>
    <row r="492" spans="1:7" hidden="1">
      <c r="A492" s="1"/>
      <c r="B492" s="1"/>
      <c r="C492" s="3"/>
      <c r="D492" s="3"/>
      <c r="E492" s="3"/>
      <c r="F492" s="3"/>
      <c r="G492" s="3"/>
    </row>
    <row r="493" spans="1:7" hidden="1">
      <c r="A493" s="1"/>
      <c r="B493" s="1"/>
      <c r="C493" s="3"/>
      <c r="D493" s="3"/>
      <c r="E493" s="3"/>
      <c r="F493" s="3"/>
      <c r="G493" s="3"/>
    </row>
    <row r="494" spans="1:7" hidden="1">
      <c r="A494" s="1"/>
      <c r="B494" s="1"/>
      <c r="C494" s="3"/>
      <c r="D494" s="3"/>
      <c r="E494" s="3"/>
      <c r="F494" s="3"/>
      <c r="G494" s="3"/>
    </row>
    <row r="495" spans="1:7" hidden="1">
      <c r="A495" s="1"/>
      <c r="B495" s="1"/>
      <c r="C495" s="3"/>
      <c r="D495" s="3"/>
      <c r="E495" s="3"/>
      <c r="F495" s="3"/>
      <c r="G495" s="3"/>
    </row>
    <row r="496" spans="1:7" hidden="1">
      <c r="A496" s="1"/>
      <c r="B496" s="1"/>
      <c r="C496" s="3"/>
      <c r="D496" s="3"/>
      <c r="E496" s="3"/>
      <c r="F496" s="3"/>
      <c r="G496" s="3"/>
    </row>
    <row r="497" spans="1:7" hidden="1">
      <c r="A497" s="1"/>
      <c r="B497" s="1"/>
      <c r="C497" s="3"/>
      <c r="D497" s="3"/>
      <c r="E497" s="3"/>
      <c r="F497" s="3"/>
      <c r="G497" s="3"/>
    </row>
    <row r="498" spans="1:7" hidden="1">
      <c r="A498" s="1"/>
      <c r="B498" s="1"/>
      <c r="C498" s="3"/>
      <c r="D498" s="3"/>
      <c r="E498" s="3"/>
      <c r="F498" s="3"/>
      <c r="G498" s="3"/>
    </row>
    <row r="499" spans="1:7" hidden="1">
      <c r="A499" s="1"/>
      <c r="B499" s="1"/>
      <c r="C499" s="3"/>
      <c r="D499" s="3"/>
      <c r="E499" s="3"/>
      <c r="F499" s="3"/>
      <c r="G499" s="3"/>
    </row>
    <row r="500" spans="1:7" hidden="1">
      <c r="A500" s="1"/>
      <c r="B500" s="1"/>
      <c r="C500" s="3"/>
      <c r="D500" s="3"/>
      <c r="E500" s="3"/>
      <c r="F500" s="3"/>
      <c r="G500" s="3"/>
    </row>
    <row r="501" spans="1:7" hidden="1">
      <c r="A501" s="1"/>
      <c r="B501" s="1"/>
      <c r="C501" s="3"/>
      <c r="D501" s="3"/>
      <c r="E501" s="3"/>
      <c r="F501" s="3"/>
      <c r="G501" s="3"/>
    </row>
    <row r="502" spans="1:7" hidden="1">
      <c r="A502" s="1"/>
      <c r="B502" s="1"/>
      <c r="C502" s="3"/>
      <c r="D502" s="3"/>
      <c r="E502" s="3"/>
      <c r="F502" s="3"/>
      <c r="G502" s="3"/>
    </row>
    <row r="503" spans="1:7" hidden="1">
      <c r="A503" s="1"/>
      <c r="B503" s="1"/>
      <c r="C503" s="3"/>
      <c r="D503" s="3"/>
      <c r="E503" s="3"/>
      <c r="F503" s="3"/>
      <c r="G503" s="3"/>
    </row>
    <row r="504" spans="1:7" hidden="1">
      <c r="A504" s="1"/>
      <c r="B504" s="1"/>
      <c r="C504" s="3"/>
      <c r="D504" s="3"/>
      <c r="E504" s="3"/>
      <c r="F504" s="3"/>
      <c r="G504" s="3"/>
    </row>
    <row r="505" spans="1:7" hidden="1">
      <c r="A505" s="1"/>
      <c r="B505" s="1"/>
      <c r="C505" s="3"/>
      <c r="D505" s="3"/>
      <c r="E505" s="3"/>
      <c r="F505" s="3"/>
      <c r="G505" s="3"/>
    </row>
    <row r="506" spans="1:7" hidden="1">
      <c r="A506" s="1"/>
      <c r="B506" s="1"/>
      <c r="C506" s="3"/>
      <c r="D506" s="3"/>
      <c r="E506" s="3"/>
      <c r="F506" s="3"/>
      <c r="G506" s="3"/>
    </row>
    <row r="507" spans="1:7" hidden="1">
      <c r="A507" s="1"/>
      <c r="B507" s="1"/>
      <c r="C507" s="3"/>
      <c r="D507" s="3"/>
      <c r="E507" s="3"/>
      <c r="F507" s="3"/>
      <c r="G507" s="3"/>
    </row>
    <row r="508" spans="1:7" hidden="1">
      <c r="A508" s="1"/>
      <c r="B508" s="1"/>
      <c r="C508" s="3"/>
      <c r="D508" s="3"/>
      <c r="E508" s="3"/>
      <c r="F508" s="3"/>
      <c r="G508" s="3"/>
    </row>
    <row r="509" spans="1:7" hidden="1">
      <c r="A509" s="1"/>
      <c r="B509" s="1"/>
      <c r="C509" s="3"/>
      <c r="D509" s="3"/>
      <c r="E509" s="3"/>
      <c r="F509" s="3"/>
      <c r="G509" s="3"/>
    </row>
    <row r="510" spans="1:7" hidden="1">
      <c r="A510" s="1"/>
      <c r="B510" s="1"/>
      <c r="C510" s="3"/>
      <c r="D510" s="3"/>
      <c r="E510" s="3"/>
      <c r="F510" s="3"/>
      <c r="G510" s="3"/>
    </row>
    <row r="511" spans="1:7" hidden="1">
      <c r="A511" s="1"/>
      <c r="B511" s="1"/>
      <c r="C511" s="3"/>
      <c r="D511" s="3"/>
      <c r="E511" s="3"/>
      <c r="F511" s="3"/>
      <c r="G511" s="3"/>
    </row>
    <row r="512" spans="1:7" hidden="1">
      <c r="A512" s="1"/>
      <c r="B512" s="1"/>
      <c r="C512" s="3"/>
      <c r="D512" s="3"/>
      <c r="E512" s="3"/>
      <c r="F512" s="3"/>
      <c r="G512" s="3"/>
    </row>
    <row r="513" spans="1:7" hidden="1">
      <c r="A513" s="1"/>
      <c r="B513" s="1"/>
      <c r="C513" s="3"/>
      <c r="D513" s="3"/>
      <c r="E513" s="3"/>
      <c r="F513" s="3"/>
      <c r="G513" s="3"/>
    </row>
    <row r="514" spans="1:7" hidden="1">
      <c r="A514" s="1"/>
      <c r="B514" s="1"/>
      <c r="C514" s="3"/>
      <c r="D514" s="3"/>
      <c r="E514" s="3"/>
      <c r="F514" s="3"/>
      <c r="G514" s="3"/>
    </row>
    <row r="515" spans="1:7" hidden="1">
      <c r="A515" s="1"/>
      <c r="B515" s="1"/>
      <c r="C515" s="3"/>
      <c r="D515" s="3"/>
      <c r="E515" s="3"/>
      <c r="F515" s="3"/>
      <c r="G515" s="3"/>
    </row>
    <row r="516" spans="1:7" hidden="1">
      <c r="A516" s="1"/>
      <c r="B516" s="1"/>
      <c r="C516" s="3"/>
      <c r="D516" s="3"/>
      <c r="E516" s="3"/>
      <c r="F516" s="3"/>
      <c r="G516" s="3"/>
    </row>
    <row r="517" spans="1:7" hidden="1">
      <c r="A517" s="1"/>
      <c r="B517" s="1"/>
      <c r="C517" s="3"/>
      <c r="D517" s="3"/>
      <c r="E517" s="3"/>
      <c r="F517" s="3"/>
      <c r="G517" s="3"/>
    </row>
    <row r="518" spans="1:7" hidden="1">
      <c r="A518" s="1"/>
      <c r="B518" s="1"/>
      <c r="C518" s="3"/>
      <c r="D518" s="3"/>
      <c r="E518" s="3"/>
      <c r="F518" s="3"/>
      <c r="G518" s="3"/>
    </row>
    <row r="519" spans="1:7" hidden="1">
      <c r="A519" s="1"/>
      <c r="B519" s="1"/>
      <c r="C519" s="3"/>
      <c r="D519" s="3"/>
      <c r="E519" s="3"/>
      <c r="F519" s="3"/>
      <c r="G519" s="3"/>
    </row>
    <row r="520" spans="1:7" hidden="1">
      <c r="A520" s="1"/>
      <c r="B520" s="1"/>
      <c r="C520" s="3"/>
      <c r="D520" s="3"/>
      <c r="E520" s="3"/>
      <c r="F520" s="3"/>
      <c r="G520" s="3"/>
    </row>
    <row r="521" spans="1:7" hidden="1">
      <c r="A521" s="1"/>
      <c r="B521" s="1"/>
      <c r="C521" s="3"/>
      <c r="D521" s="3"/>
      <c r="E521" s="3"/>
      <c r="F521" s="3"/>
      <c r="G521" s="3"/>
    </row>
    <row r="522" spans="1:7" hidden="1">
      <c r="A522" s="1"/>
      <c r="B522" s="1"/>
      <c r="C522" s="3"/>
      <c r="D522" s="3"/>
      <c r="E522" s="3"/>
      <c r="F522" s="3"/>
      <c r="G522" s="3"/>
    </row>
    <row r="523" spans="1:7" hidden="1">
      <c r="A523" s="1"/>
      <c r="B523" s="1"/>
      <c r="C523" s="3"/>
      <c r="D523" s="3"/>
      <c r="E523" s="3"/>
      <c r="F523" s="3"/>
      <c r="G523" s="3"/>
    </row>
    <row r="524" spans="1:7" hidden="1">
      <c r="A524" s="1"/>
      <c r="B524" s="1"/>
      <c r="C524" s="3"/>
      <c r="D524" s="3"/>
      <c r="E524" s="3"/>
      <c r="F524" s="3"/>
      <c r="G524" s="3"/>
    </row>
    <row r="525" spans="1:7" hidden="1">
      <c r="A525" s="1"/>
      <c r="B525" s="1"/>
      <c r="C525" s="3"/>
      <c r="D525" s="3"/>
      <c r="E525" s="3"/>
      <c r="F525" s="3"/>
      <c r="G525" s="3"/>
    </row>
    <row r="526" spans="1:7" hidden="1">
      <c r="A526" s="1"/>
      <c r="B526" s="1"/>
      <c r="C526" s="3"/>
      <c r="D526" s="3"/>
      <c r="E526" s="3"/>
      <c r="F526" s="3"/>
      <c r="G526" s="3"/>
    </row>
    <row r="527" spans="1:7" hidden="1">
      <c r="A527" s="1"/>
      <c r="B527" s="1"/>
      <c r="C527" s="3"/>
      <c r="D527" s="3"/>
      <c r="E527" s="3"/>
      <c r="F527" s="3"/>
      <c r="G527" s="3"/>
    </row>
    <row r="528" spans="1:7" hidden="1">
      <c r="A528" s="1"/>
      <c r="B528" s="1"/>
      <c r="C528" s="3"/>
      <c r="D528" s="3"/>
      <c r="E528" s="3"/>
      <c r="F528" s="3"/>
      <c r="G528" s="3"/>
    </row>
    <row r="529" spans="1:7" hidden="1">
      <c r="A529" s="1"/>
      <c r="B529" s="1"/>
      <c r="C529" s="3"/>
      <c r="D529" s="3"/>
      <c r="E529" s="3"/>
      <c r="F529" s="3"/>
      <c r="G529" s="3"/>
    </row>
    <row r="530" spans="1:7" hidden="1">
      <c r="A530" s="1"/>
      <c r="B530" s="1"/>
      <c r="C530" s="3"/>
      <c r="D530" s="3"/>
      <c r="E530" s="3"/>
      <c r="F530" s="3"/>
      <c r="G530" s="3"/>
    </row>
    <row r="531" spans="1:7" hidden="1">
      <c r="A531" s="1"/>
      <c r="B531" s="1"/>
      <c r="C531" s="3"/>
      <c r="D531" s="3"/>
      <c r="E531" s="3"/>
      <c r="F531" s="3"/>
      <c r="G531" s="3"/>
    </row>
    <row r="532" spans="1:7" hidden="1">
      <c r="A532" s="1"/>
      <c r="B532" s="1"/>
      <c r="C532" s="3"/>
      <c r="D532" s="3"/>
      <c r="E532" s="3"/>
      <c r="F532" s="3"/>
      <c r="G532" s="3"/>
    </row>
    <row r="533" spans="1:7" hidden="1">
      <c r="A533" s="1"/>
      <c r="B533" s="1"/>
      <c r="C533" s="3"/>
      <c r="D533" s="3"/>
      <c r="E533" s="3"/>
      <c r="F533" s="3"/>
      <c r="G533" s="3"/>
    </row>
    <row r="534" spans="1:7" hidden="1">
      <c r="A534" s="1"/>
      <c r="B534" s="1"/>
      <c r="C534" s="3"/>
      <c r="D534" s="3"/>
      <c r="E534" s="3"/>
      <c r="F534" s="3"/>
      <c r="G534" s="3"/>
    </row>
    <row r="535" spans="1:7" hidden="1">
      <c r="A535" s="1"/>
      <c r="B535" s="1"/>
      <c r="C535" s="3"/>
      <c r="D535" s="3"/>
      <c r="E535" s="3"/>
      <c r="F535" s="3"/>
      <c r="G535" s="3"/>
    </row>
    <row r="536" spans="1:7" hidden="1">
      <c r="A536" s="1"/>
      <c r="B536" s="1"/>
      <c r="C536" s="3"/>
      <c r="D536" s="3"/>
      <c r="E536" s="3"/>
      <c r="F536" s="3"/>
      <c r="G536" s="3"/>
    </row>
    <row r="537" spans="1:7" hidden="1">
      <c r="A537" s="1"/>
      <c r="B537" s="1"/>
      <c r="C537" s="3"/>
      <c r="D537" s="3"/>
      <c r="E537" s="3"/>
      <c r="F537" s="3"/>
      <c r="G537" s="3"/>
    </row>
    <row r="538" spans="1:7" hidden="1">
      <c r="A538" s="1"/>
      <c r="B538" s="1"/>
      <c r="C538" s="3"/>
      <c r="D538" s="3"/>
      <c r="E538" s="3"/>
      <c r="F538" s="3"/>
      <c r="G538" s="3"/>
    </row>
    <row r="539" spans="1:7" hidden="1">
      <c r="A539" s="1"/>
      <c r="B539" s="1"/>
      <c r="C539" s="3"/>
      <c r="D539" s="3"/>
      <c r="E539" s="3"/>
      <c r="F539" s="3"/>
      <c r="G539" s="3"/>
    </row>
    <row r="540" spans="1:7" hidden="1">
      <c r="A540" s="1"/>
      <c r="B540" s="1"/>
      <c r="C540" s="3"/>
      <c r="D540" s="3"/>
      <c r="E540" s="3"/>
      <c r="F540" s="3"/>
      <c r="G540" s="3"/>
    </row>
    <row r="541" spans="1:7" hidden="1">
      <c r="A541" s="1"/>
      <c r="B541" s="1"/>
      <c r="C541" s="3"/>
      <c r="D541" s="3"/>
      <c r="E541" s="3"/>
      <c r="F541" s="3"/>
      <c r="G541" s="3"/>
    </row>
    <row r="542" spans="1:7" hidden="1">
      <c r="A542" s="1"/>
      <c r="B542" s="1"/>
      <c r="C542" s="3"/>
      <c r="D542" s="3"/>
      <c r="E542" s="3"/>
      <c r="F542" s="3"/>
      <c r="G542" s="3"/>
    </row>
    <row r="543" spans="1:7" hidden="1">
      <c r="A543" s="1"/>
      <c r="B543" s="1"/>
      <c r="C543" s="3"/>
      <c r="D543" s="3"/>
      <c r="E543" s="3"/>
      <c r="F543" s="3"/>
      <c r="G543" s="3"/>
    </row>
    <row r="544" spans="1:7" hidden="1">
      <c r="A544" s="1"/>
      <c r="B544" s="1"/>
      <c r="C544" s="3"/>
      <c r="D544" s="3"/>
      <c r="E544" s="3"/>
      <c r="F544" s="3"/>
      <c r="G544" s="3"/>
    </row>
    <row r="545" spans="1:7" hidden="1">
      <c r="A545" s="1"/>
      <c r="B545" s="1"/>
      <c r="C545" s="3"/>
      <c r="D545" s="3"/>
      <c r="E545" s="3"/>
      <c r="F545" s="3"/>
      <c r="G545" s="3"/>
    </row>
    <row r="546" spans="1:7" hidden="1">
      <c r="A546" s="1"/>
      <c r="B546" s="1"/>
      <c r="C546" s="3"/>
      <c r="D546" s="3"/>
      <c r="E546" s="3"/>
      <c r="F546" s="3"/>
      <c r="G546" s="3"/>
    </row>
    <row r="547" spans="1:7" hidden="1">
      <c r="A547" s="1"/>
      <c r="B547" s="1"/>
      <c r="C547" s="3"/>
      <c r="D547" s="3"/>
      <c r="E547" s="3"/>
      <c r="F547" s="3"/>
      <c r="G547" s="3"/>
    </row>
    <row r="548" spans="1:7" hidden="1">
      <c r="A548" s="1"/>
      <c r="B548" s="1"/>
      <c r="C548" s="3"/>
      <c r="D548" s="3"/>
      <c r="E548" s="3"/>
      <c r="F548" s="3"/>
      <c r="G548" s="3"/>
    </row>
    <row r="549" spans="1:7" hidden="1">
      <c r="A549" s="1"/>
      <c r="B549" s="1"/>
      <c r="C549" s="3"/>
      <c r="D549" s="3"/>
      <c r="E549" s="3"/>
      <c r="F549" s="3"/>
      <c r="G549" s="3"/>
    </row>
    <row r="550" spans="1:7" hidden="1">
      <c r="A550" s="1"/>
      <c r="B550" s="1"/>
      <c r="C550" s="3"/>
      <c r="D550" s="3"/>
      <c r="E550" s="3"/>
      <c r="F550" s="3"/>
      <c r="G550" s="3"/>
    </row>
    <row r="551" spans="1:7" hidden="1">
      <c r="A551" s="1"/>
      <c r="B551" s="1"/>
      <c r="C551" s="3"/>
      <c r="D551" s="3"/>
      <c r="E551" s="3"/>
      <c r="F551" s="3"/>
      <c r="G551" s="3"/>
    </row>
    <row r="552" spans="1:7" hidden="1">
      <c r="A552" s="1"/>
      <c r="B552" s="1"/>
      <c r="C552" s="3"/>
      <c r="D552" s="3"/>
      <c r="E552" s="3"/>
      <c r="F552" s="3"/>
      <c r="G552" s="3"/>
    </row>
    <row r="553" spans="1:7" hidden="1">
      <c r="A553" s="1"/>
      <c r="B553" s="1"/>
      <c r="C553" s="3"/>
      <c r="D553" s="3"/>
      <c r="E553" s="3"/>
      <c r="F553" s="3"/>
      <c r="G553" s="3"/>
    </row>
    <row r="554" spans="1:7" hidden="1">
      <c r="A554" s="1"/>
      <c r="B554" s="1"/>
      <c r="C554" s="3"/>
      <c r="D554" s="3"/>
      <c r="E554" s="3"/>
      <c r="F554" s="3"/>
      <c r="G554" s="3"/>
    </row>
    <row r="555" spans="1:7" hidden="1">
      <c r="A555" s="1"/>
      <c r="B555" s="1"/>
      <c r="C555" s="3"/>
      <c r="D555" s="3"/>
      <c r="E555" s="3"/>
      <c r="F555" s="3"/>
      <c r="G555" s="3"/>
    </row>
    <row r="556" spans="1:7" hidden="1">
      <c r="A556" s="1"/>
      <c r="B556" s="1"/>
      <c r="C556" s="3"/>
      <c r="D556" s="3"/>
      <c r="E556" s="3"/>
      <c r="F556" s="3"/>
      <c r="G556" s="3"/>
    </row>
    <row r="557" spans="1:7" hidden="1">
      <c r="A557" s="1"/>
      <c r="B557" s="1"/>
      <c r="C557" s="3"/>
      <c r="D557" s="3"/>
      <c r="E557" s="3"/>
      <c r="F557" s="3"/>
      <c r="G557" s="3"/>
    </row>
    <row r="558" spans="1:7" hidden="1">
      <c r="A558" s="1"/>
      <c r="B558" s="1"/>
      <c r="C558" s="3"/>
      <c r="D558" s="3"/>
      <c r="E558" s="3"/>
      <c r="F558" s="3"/>
      <c r="G558" s="3"/>
    </row>
    <row r="559" spans="1:7" hidden="1">
      <c r="A559" s="1"/>
      <c r="B559" s="1"/>
      <c r="C559" s="3"/>
      <c r="D559" s="3"/>
      <c r="E559" s="3"/>
      <c r="F559" s="3"/>
      <c r="G559" s="3"/>
    </row>
    <row r="560" spans="1:7" hidden="1">
      <c r="A560" s="1"/>
      <c r="B560" s="1"/>
      <c r="C560" s="3"/>
      <c r="D560" s="3"/>
      <c r="E560" s="3"/>
      <c r="F560" s="3"/>
      <c r="G560" s="3"/>
    </row>
    <row r="561" spans="1:7" hidden="1">
      <c r="A561" s="1"/>
      <c r="B561" s="1"/>
      <c r="C561" s="3"/>
      <c r="D561" s="3"/>
      <c r="E561" s="3"/>
      <c r="F561" s="3"/>
      <c r="G561" s="3"/>
    </row>
    <row r="562" spans="1:7" hidden="1">
      <c r="A562" s="1"/>
      <c r="B562" s="1"/>
      <c r="C562" s="3"/>
      <c r="D562" s="3"/>
      <c r="E562" s="3"/>
      <c r="F562" s="3"/>
      <c r="G562" s="3"/>
    </row>
    <row r="563" spans="1:7" hidden="1">
      <c r="A563" s="1"/>
      <c r="B563" s="1"/>
      <c r="C563" s="3"/>
      <c r="D563" s="3"/>
      <c r="E563" s="3"/>
      <c r="F563" s="3"/>
      <c r="G563" s="3"/>
    </row>
    <row r="564" spans="1:7" hidden="1">
      <c r="A564" s="1"/>
      <c r="B564" s="1"/>
      <c r="C564" s="3"/>
      <c r="D564" s="3"/>
      <c r="E564" s="3"/>
      <c r="F564" s="3"/>
      <c r="G564" s="3"/>
    </row>
    <row r="565" spans="1:7" hidden="1">
      <c r="A565" s="1"/>
      <c r="B565" s="1"/>
      <c r="C565" s="3"/>
      <c r="D565" s="3"/>
      <c r="E565" s="3"/>
      <c r="F565" s="3"/>
      <c r="G565" s="3"/>
    </row>
    <row r="566" spans="1:7" hidden="1">
      <c r="A566" s="1"/>
      <c r="B566" s="1"/>
      <c r="C566" s="3"/>
      <c r="D566" s="3"/>
      <c r="E566" s="3"/>
      <c r="F566" s="3"/>
      <c r="G566" s="3"/>
    </row>
    <row r="567" spans="1:7" hidden="1">
      <c r="A567" s="1"/>
      <c r="B567" s="1"/>
      <c r="C567" s="3"/>
      <c r="D567" s="3"/>
      <c r="E567" s="3"/>
      <c r="F567" s="3"/>
      <c r="G567" s="3"/>
    </row>
    <row r="568" spans="1:7" hidden="1">
      <c r="A568" s="1"/>
      <c r="B568" s="1"/>
      <c r="C568" s="3"/>
      <c r="D568" s="3"/>
      <c r="E568" s="3"/>
      <c r="F568" s="3"/>
      <c r="G568" s="3"/>
    </row>
    <row r="569" spans="1:7" hidden="1">
      <c r="A569" s="1"/>
      <c r="B569" s="1"/>
      <c r="C569" s="3"/>
      <c r="D569" s="3"/>
      <c r="E569" s="3"/>
      <c r="F569" s="3"/>
      <c r="G569" s="3"/>
    </row>
    <row r="570" spans="1:7" hidden="1">
      <c r="A570" s="1"/>
      <c r="B570" s="1"/>
      <c r="C570" s="3"/>
      <c r="D570" s="3"/>
      <c r="E570" s="3"/>
      <c r="F570" s="3"/>
      <c r="G570" s="3"/>
    </row>
    <row r="571" spans="1:7" hidden="1">
      <c r="A571" s="1"/>
      <c r="B571" s="1"/>
      <c r="C571" s="3"/>
      <c r="D571" s="3"/>
      <c r="E571" s="3"/>
      <c r="F571" s="3"/>
      <c r="G571" s="3"/>
    </row>
    <row r="572" spans="1:7" hidden="1">
      <c r="A572" s="1"/>
      <c r="B572" s="1"/>
      <c r="C572" s="3"/>
      <c r="D572" s="3"/>
      <c r="E572" s="3"/>
      <c r="F572" s="3"/>
      <c r="G572" s="3"/>
    </row>
    <row r="573" spans="1:7" hidden="1">
      <c r="A573" s="1"/>
      <c r="B573" s="1"/>
      <c r="C573" s="3"/>
      <c r="D573" s="3"/>
      <c r="E573" s="3"/>
      <c r="F573" s="3"/>
      <c r="G573" s="3"/>
    </row>
    <row r="574" spans="1:7" hidden="1">
      <c r="A574" s="1"/>
      <c r="B574" s="1"/>
      <c r="C574" s="3"/>
      <c r="D574" s="3"/>
      <c r="E574" s="3"/>
      <c r="F574" s="3"/>
      <c r="G574" s="3"/>
    </row>
    <row r="575" spans="1:7" hidden="1">
      <c r="A575" s="1"/>
      <c r="B575" s="1"/>
      <c r="C575" s="3"/>
      <c r="D575" s="3"/>
      <c r="E575" s="3"/>
      <c r="F575" s="3"/>
      <c r="G575" s="3"/>
    </row>
    <row r="576" spans="1:7" hidden="1">
      <c r="A576" s="1"/>
      <c r="B576" s="1"/>
      <c r="C576" s="3"/>
      <c r="D576" s="3"/>
      <c r="E576" s="3"/>
      <c r="F576" s="3"/>
      <c r="G576" s="3"/>
    </row>
    <row r="577" spans="1:7" hidden="1">
      <c r="A577" s="1"/>
      <c r="B577" s="1"/>
      <c r="C577" s="3"/>
      <c r="D577" s="3"/>
      <c r="E577" s="3"/>
      <c r="F577" s="3"/>
      <c r="G577" s="3"/>
    </row>
    <row r="578" spans="1:7" hidden="1">
      <c r="A578" s="1"/>
      <c r="B578" s="1"/>
      <c r="C578" s="3"/>
      <c r="D578" s="3"/>
      <c r="E578" s="3"/>
      <c r="F578" s="3"/>
      <c r="G578" s="3"/>
    </row>
    <row r="579" spans="1:7" hidden="1">
      <c r="A579" s="1"/>
      <c r="B579" s="1"/>
      <c r="C579" s="3"/>
      <c r="D579" s="3"/>
      <c r="E579" s="3"/>
      <c r="F579" s="3"/>
      <c r="G579" s="3"/>
    </row>
    <row r="580" spans="1:7" hidden="1">
      <c r="A580" s="1"/>
      <c r="B580" s="1"/>
      <c r="C580" s="3"/>
      <c r="D580" s="3"/>
      <c r="E580" s="3"/>
      <c r="F580" s="3"/>
      <c r="G580" s="3"/>
    </row>
    <row r="581" spans="1:7" hidden="1">
      <c r="A581" s="1"/>
      <c r="B581" s="1"/>
      <c r="C581" s="3"/>
      <c r="D581" s="3"/>
      <c r="E581" s="3"/>
      <c r="F581" s="3"/>
      <c r="G581" s="3"/>
    </row>
    <row r="582" spans="1:7" hidden="1">
      <c r="A582" s="1"/>
      <c r="B582" s="1"/>
      <c r="C582" s="3"/>
      <c r="D582" s="3"/>
      <c r="E582" s="3"/>
      <c r="F582" s="3"/>
      <c r="G582" s="3"/>
    </row>
    <row r="583" spans="1:7" hidden="1">
      <c r="A583" s="1"/>
      <c r="B583" s="1"/>
      <c r="C583" s="3"/>
      <c r="D583" s="3"/>
      <c r="E583" s="3"/>
      <c r="F583" s="3"/>
      <c r="G583" s="3"/>
    </row>
    <row r="584" spans="1:7" hidden="1">
      <c r="A584" s="1"/>
      <c r="B584" s="1"/>
      <c r="C584" s="3"/>
      <c r="D584" s="3"/>
      <c r="E584" s="3"/>
      <c r="F584" s="3"/>
      <c r="G584" s="3"/>
    </row>
    <row r="585" spans="1:7" hidden="1">
      <c r="A585" s="1"/>
      <c r="B585" s="1"/>
      <c r="C585" s="3"/>
      <c r="D585" s="3"/>
      <c r="E585" s="3"/>
      <c r="F585" s="3"/>
      <c r="G585" s="3"/>
    </row>
    <row r="586" spans="1:7" hidden="1">
      <c r="A586" s="1"/>
      <c r="B586" s="1"/>
      <c r="C586" s="3"/>
      <c r="D586" s="3"/>
      <c r="E586" s="3"/>
      <c r="F586" s="3"/>
      <c r="G586" s="3"/>
    </row>
    <row r="587" spans="1:7" hidden="1">
      <c r="A587" s="1"/>
      <c r="B587" s="1"/>
      <c r="C587" s="3"/>
      <c r="D587" s="3"/>
      <c r="E587" s="3"/>
      <c r="F587" s="3"/>
      <c r="G587" s="3"/>
    </row>
    <row r="588" spans="1:7" hidden="1">
      <c r="A588" s="1"/>
      <c r="B588" s="1"/>
      <c r="C588" s="3"/>
      <c r="D588" s="3"/>
      <c r="E588" s="3"/>
      <c r="F588" s="3"/>
      <c r="G588" s="3"/>
    </row>
    <row r="589" spans="1:7" hidden="1">
      <c r="A589" s="1"/>
      <c r="B589" s="1"/>
      <c r="C589" s="3"/>
      <c r="D589" s="3"/>
      <c r="E589" s="3"/>
      <c r="F589" s="3"/>
      <c r="G589" s="3"/>
    </row>
    <row r="590" spans="1:7" hidden="1">
      <c r="A590" s="1"/>
      <c r="B590" s="1"/>
      <c r="C590" s="3"/>
      <c r="D590" s="3"/>
      <c r="E590" s="3"/>
      <c r="F590" s="3"/>
      <c r="G590" s="3"/>
    </row>
    <row r="591" spans="1:7" hidden="1">
      <c r="A591" s="1"/>
      <c r="B591" s="1"/>
      <c r="C591" s="3"/>
      <c r="D591" s="3"/>
      <c r="E591" s="3"/>
      <c r="F591" s="3"/>
      <c r="G591" s="3"/>
    </row>
    <row r="592" spans="1:7" hidden="1">
      <c r="A592" s="1"/>
      <c r="B592" s="1"/>
      <c r="C592" s="3"/>
      <c r="D592" s="3"/>
      <c r="E592" s="3"/>
      <c r="F592" s="3"/>
      <c r="G592" s="3"/>
    </row>
    <row r="593" spans="1:7" hidden="1">
      <c r="A593" s="1"/>
      <c r="B593" s="1"/>
      <c r="C593" s="3"/>
      <c r="D593" s="3"/>
      <c r="E593" s="3"/>
      <c r="F593" s="3"/>
      <c r="G593" s="3"/>
    </row>
    <row r="594" spans="1:7" hidden="1">
      <c r="A594" s="1"/>
      <c r="B594" s="1"/>
      <c r="C594" s="3"/>
      <c r="D594" s="3"/>
      <c r="E594" s="3"/>
      <c r="F594" s="3"/>
      <c r="G594" s="3"/>
    </row>
    <row r="595" spans="1:7" hidden="1">
      <c r="A595" s="1"/>
      <c r="B595" s="1"/>
      <c r="C595" s="3"/>
      <c r="D595" s="3"/>
      <c r="E595" s="3"/>
      <c r="F595" s="3"/>
      <c r="G595" s="3"/>
    </row>
    <row r="596" spans="1:7" hidden="1">
      <c r="A596" s="1"/>
      <c r="B596" s="1"/>
      <c r="C596" s="3"/>
      <c r="D596" s="3"/>
      <c r="E596" s="3"/>
      <c r="F596" s="3"/>
      <c r="G596" s="3"/>
    </row>
    <row r="597" spans="1:7" hidden="1">
      <c r="A597" s="1"/>
      <c r="B597" s="1"/>
      <c r="C597" s="3"/>
      <c r="D597" s="3"/>
      <c r="E597" s="3"/>
      <c r="F597" s="3"/>
      <c r="G597" s="3"/>
    </row>
    <row r="598" spans="1:7" hidden="1">
      <c r="A598" s="1"/>
      <c r="B598" s="1"/>
      <c r="C598" s="3"/>
      <c r="D598" s="3"/>
      <c r="E598" s="3"/>
      <c r="F598" s="3"/>
      <c r="G598" s="3"/>
    </row>
    <row r="599" spans="1:7" hidden="1">
      <c r="A599" s="1"/>
      <c r="B599" s="1"/>
      <c r="C599" s="3"/>
      <c r="D599" s="3"/>
      <c r="E599" s="3"/>
      <c r="F599" s="3"/>
      <c r="G599" s="3"/>
    </row>
    <row r="600" spans="1:7" hidden="1">
      <c r="A600" s="1"/>
      <c r="B600" s="1"/>
      <c r="C600" s="3"/>
      <c r="D600" s="3"/>
      <c r="E600" s="3"/>
      <c r="F600" s="3"/>
      <c r="G600" s="3"/>
    </row>
    <row r="601" spans="1:7" hidden="1">
      <c r="A601" s="1"/>
      <c r="B601" s="1"/>
      <c r="C601" s="3"/>
      <c r="D601" s="3"/>
      <c r="E601" s="3"/>
      <c r="F601" s="3"/>
      <c r="G601" s="3"/>
    </row>
    <row r="602" spans="1:7" hidden="1">
      <c r="A602" s="1"/>
      <c r="B602" s="1"/>
      <c r="C602" s="3"/>
      <c r="D602" s="3"/>
      <c r="E602" s="3"/>
      <c r="F602" s="3"/>
      <c r="G602" s="3"/>
    </row>
    <row r="603" spans="1:7" hidden="1">
      <c r="A603" s="1"/>
      <c r="B603" s="1"/>
      <c r="C603" s="3"/>
      <c r="D603" s="3"/>
      <c r="E603" s="3"/>
      <c r="F603" s="3"/>
      <c r="G603" s="3"/>
    </row>
    <row r="604" spans="1:7" hidden="1">
      <c r="A604" s="1"/>
      <c r="B604" s="1"/>
      <c r="C604" s="3"/>
      <c r="D604" s="3"/>
      <c r="E604" s="3"/>
      <c r="F604" s="3"/>
      <c r="G604" s="3"/>
    </row>
    <row r="605" spans="1:7" hidden="1">
      <c r="A605" s="1"/>
      <c r="B605" s="1"/>
      <c r="C605" s="3"/>
      <c r="D605" s="3"/>
      <c r="E605" s="3"/>
      <c r="F605" s="3"/>
      <c r="G605" s="3"/>
    </row>
    <row r="606" spans="1:7" hidden="1">
      <c r="A606" s="1"/>
      <c r="B606" s="1"/>
      <c r="D606" s="16"/>
      <c r="F606" s="16"/>
    </row>
    <row r="607" spans="1:7" hidden="1">
      <c r="A607" s="1"/>
      <c r="B607" s="1"/>
      <c r="D607" s="16"/>
      <c r="F607" s="16"/>
    </row>
    <row r="608" spans="1:7" hidden="1">
      <c r="A608" s="1"/>
      <c r="B608" s="1"/>
      <c r="D608" s="16"/>
      <c r="F608" s="16"/>
    </row>
    <row r="609" spans="1:6" hidden="1">
      <c r="A609" s="1"/>
      <c r="B609" s="1"/>
      <c r="D609" s="16"/>
      <c r="F609" s="16"/>
    </row>
    <row r="610" spans="1:6" hidden="1">
      <c r="A610" s="1"/>
      <c r="B610" s="1"/>
      <c r="D610" s="16"/>
      <c r="F610" s="16"/>
    </row>
    <row r="611" spans="1:6" hidden="1">
      <c r="A611" s="1"/>
      <c r="B611" s="1"/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2" bestFit="1" customWidth="1"/>
    <col min="2" max="2" width="41.710937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2" style="1" bestFit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154</v>
      </c>
      <c r="B1" s="36" t="s" vm="1">
        <v>231</v>
      </c>
    </row>
    <row r="2" spans="1:14">
      <c r="A2" s="36" t="s">
        <v>153</v>
      </c>
      <c r="B2" s="36" t="s">
        <v>232</v>
      </c>
    </row>
    <row r="3" spans="1:14">
      <c r="A3" s="36" t="s">
        <v>155</v>
      </c>
      <c r="B3" s="36" t="s">
        <v>233</v>
      </c>
    </row>
    <row r="4" spans="1:14">
      <c r="A4" s="36" t="s">
        <v>156</v>
      </c>
      <c r="B4" s="36" t="s">
        <v>234</v>
      </c>
    </row>
    <row r="5" spans="1:14" s="3" customFormat="1">
      <c r="A5" s="37" t="s">
        <v>124</v>
      </c>
      <c r="B5" s="39" t="s">
        <v>50</v>
      </c>
      <c r="C5" s="39" t="s">
        <v>14</v>
      </c>
      <c r="D5" s="39" t="s">
        <v>15</v>
      </c>
      <c r="E5" s="39" t="s">
        <v>64</v>
      </c>
      <c r="F5" s="39" t="s">
        <v>111</v>
      </c>
      <c r="G5" s="39" t="s">
        <v>60</v>
      </c>
      <c r="H5" s="39" t="s">
        <v>119</v>
      </c>
      <c r="I5" s="39" t="s">
        <v>157</v>
      </c>
      <c r="J5" s="41" t="s">
        <v>158</v>
      </c>
    </row>
    <row r="6" spans="1:14" s="3" customFormat="1">
      <c r="A6" s="121" t="s">
        <v>4666</v>
      </c>
      <c r="B6" s="122" t="s">
        <v>4666</v>
      </c>
      <c r="C6" s="122" t="s">
        <v>4666</v>
      </c>
      <c r="D6" s="122" t="s">
        <v>4666</v>
      </c>
      <c r="E6" s="12" t="s">
        <v>19</v>
      </c>
      <c r="F6" s="122" t="s">
        <v>4666</v>
      </c>
      <c r="G6" s="12" t="s">
        <v>19</v>
      </c>
      <c r="H6" s="12" t="s">
        <v>209</v>
      </c>
      <c r="I6" s="26" t="s">
        <v>19</v>
      </c>
      <c r="J6" s="13" t="s">
        <v>19</v>
      </c>
    </row>
    <row r="7" spans="1:14" s="4" customFormat="1" ht="20.25">
      <c r="A7" s="123" t="s">
        <v>4666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63</v>
      </c>
      <c r="B8" s="126" t="s">
        <v>4666</v>
      </c>
      <c r="C8" s="126" t="s">
        <v>4666</v>
      </c>
      <c r="D8" s="126" t="s">
        <v>4666</v>
      </c>
      <c r="E8" s="126" t="s">
        <v>4666</v>
      </c>
      <c r="F8" s="126" t="s">
        <v>4666</v>
      </c>
      <c r="G8" s="126" t="s">
        <v>4666</v>
      </c>
      <c r="H8" s="72">
        <f>H9+H17</f>
        <v>-8106.1439499936987</v>
      </c>
      <c r="I8" s="73">
        <f>IFERROR(H8/$H$8,0)</f>
        <v>1</v>
      </c>
      <c r="J8" s="73">
        <f>H8/'סכום נכסי הקרן'!$C$41</f>
        <v>-6.7264928183252587E-5</v>
      </c>
      <c r="N8" s="1"/>
    </row>
    <row r="9" spans="1:14">
      <c r="A9" s="107" t="s">
        <v>198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72">
        <f>SUM(H10:H16)</f>
        <v>-10659.445606505145</v>
      </c>
      <c r="I9" s="73">
        <f t="shared" ref="I9:I12" si="0">IFERROR(H9/$H$8,0)</f>
        <v>1.3149835078506633</v>
      </c>
      <c r="J9" s="73">
        <f>H9/'סכום נכסי הקרן'!$C$41</f>
        <v>-8.845227121773642E-5</v>
      </c>
    </row>
    <row r="10" spans="1:14">
      <c r="A10" s="74" t="s">
        <v>4346</v>
      </c>
      <c r="B10" s="54" t="s">
        <v>4347</v>
      </c>
      <c r="C10" s="54" t="s">
        <v>668</v>
      </c>
      <c r="D10" s="126" t="s">
        <v>4666</v>
      </c>
      <c r="E10" s="71">
        <v>0</v>
      </c>
      <c r="F10" s="70" t="s">
        <v>141</v>
      </c>
      <c r="G10" s="71">
        <v>0</v>
      </c>
      <c r="H10" s="108">
        <v>-2330.7370169819997</v>
      </c>
      <c r="I10" s="73">
        <f t="shared" si="0"/>
        <v>0.28752721779432644</v>
      </c>
      <c r="J10" s="73">
        <f>H10/'סכום נכסי הקרן'!$C$41</f>
        <v>-1.9340497655665793E-5</v>
      </c>
    </row>
    <row r="11" spans="1:14">
      <c r="A11" s="74" t="s">
        <v>4348</v>
      </c>
      <c r="B11" s="54" t="s">
        <v>4349</v>
      </c>
      <c r="C11" s="54" t="s">
        <v>668</v>
      </c>
      <c r="D11" s="126" t="s">
        <v>4666</v>
      </c>
      <c r="E11" s="71">
        <v>0</v>
      </c>
      <c r="F11" s="70" t="s">
        <v>141</v>
      </c>
      <c r="G11" s="71">
        <v>0</v>
      </c>
      <c r="H11" s="108">
        <v>-4263.7193360390011</v>
      </c>
      <c r="I11" s="73">
        <f t="shared" si="0"/>
        <v>0.52598613623710877</v>
      </c>
      <c r="J11" s="73">
        <f>H11/'סכום נכסי הקרן'!$C$41</f>
        <v>-3.5380419679375633E-5</v>
      </c>
    </row>
    <row r="12" spans="1:14">
      <c r="A12" s="74" t="s">
        <v>2359</v>
      </c>
      <c r="B12" s="54">
        <v>9922</v>
      </c>
      <c r="C12" s="54" t="s">
        <v>668</v>
      </c>
      <c r="D12" s="126" t="s">
        <v>4666</v>
      </c>
      <c r="E12" s="71">
        <v>0</v>
      </c>
      <c r="F12" s="70" t="s">
        <v>140</v>
      </c>
      <c r="G12" s="71">
        <v>0</v>
      </c>
      <c r="H12" s="108">
        <v>7089.9106200000006</v>
      </c>
      <c r="I12" s="73">
        <f t="shared" si="0"/>
        <v>-0.87463418657961434</v>
      </c>
      <c r="J12" s="73">
        <f>H12/'סכום נכסי הקרן'!$C$41</f>
        <v>5.8832205746895299E-5</v>
      </c>
    </row>
    <row r="13" spans="1:14">
      <c r="A13" s="74" t="s">
        <v>4658</v>
      </c>
      <c r="B13" s="54">
        <v>7562</v>
      </c>
      <c r="C13" s="54" t="s">
        <v>668</v>
      </c>
      <c r="D13" s="126" t="s">
        <v>4666</v>
      </c>
      <c r="E13" s="71">
        <v>0</v>
      </c>
      <c r="F13" s="70" t="s">
        <v>141</v>
      </c>
      <c r="G13" s="71">
        <v>0</v>
      </c>
      <c r="H13" s="108">
        <v>-545.60501600454995</v>
      </c>
      <c r="I13" s="73">
        <f t="shared" ref="I13:I16" si="1">IFERROR(H13/$H$8,0)</f>
        <v>6.730759031302104E-2</v>
      </c>
      <c r="J13" s="73">
        <f>H13/'סכום נכסי הקרן'!$C$41</f>
        <v>-4.5274402285931474E-6</v>
      </c>
    </row>
    <row r="14" spans="1:14">
      <c r="A14" s="74" t="s">
        <v>4659</v>
      </c>
      <c r="B14" s="54">
        <v>9483</v>
      </c>
      <c r="C14" s="54" t="s">
        <v>668</v>
      </c>
      <c r="D14" s="126" t="s">
        <v>4666</v>
      </c>
      <c r="E14" s="71">
        <v>0</v>
      </c>
      <c r="F14" s="70" t="s">
        <v>140</v>
      </c>
      <c r="G14" s="71">
        <v>0</v>
      </c>
      <c r="H14" s="108">
        <v>1692.5433702223536</v>
      </c>
      <c r="I14" s="73">
        <f t="shared" si="1"/>
        <v>-0.20879759607817835</v>
      </c>
      <c r="J14" s="73">
        <f>H14/'סכום נכסי הקרן'!$C$41</f>
        <v>1.4044755305034449E-5</v>
      </c>
    </row>
    <row r="15" spans="1:14">
      <c r="A15" s="74" t="s">
        <v>4660</v>
      </c>
      <c r="B15" s="54">
        <v>9724</v>
      </c>
      <c r="C15" s="54" t="s">
        <v>668</v>
      </c>
      <c r="D15" s="126" t="s">
        <v>4666</v>
      </c>
      <c r="E15" s="71">
        <v>0</v>
      </c>
      <c r="F15" s="70" t="s">
        <v>141</v>
      </c>
      <c r="G15" s="71">
        <v>0</v>
      </c>
      <c r="H15" s="108">
        <v>-12304.563602894808</v>
      </c>
      <c r="I15" s="73">
        <f t="shared" si="1"/>
        <v>1.5179305572169581</v>
      </c>
      <c r="J15" s="73">
        <f>H15/'סכום נכסי הקרן'!$C$41</f>
        <v>-1.0210348991836326E-4</v>
      </c>
    </row>
    <row r="16" spans="1:14">
      <c r="A16" s="74" t="s">
        <v>4342</v>
      </c>
      <c r="B16" s="54">
        <v>8892</v>
      </c>
      <c r="C16" s="54" t="s">
        <v>668</v>
      </c>
      <c r="D16" s="126" t="s">
        <v>4666</v>
      </c>
      <c r="E16" s="71">
        <v>0</v>
      </c>
      <c r="F16" s="70" t="s">
        <v>141</v>
      </c>
      <c r="G16" s="71">
        <v>0</v>
      </c>
      <c r="H16" s="108">
        <v>2.7253751928607488</v>
      </c>
      <c r="I16" s="73">
        <f t="shared" si="1"/>
        <v>-3.3621105295852379E-4</v>
      </c>
      <c r="J16" s="73">
        <f>H16/'סכום נכסי הקרן'!$C$41</f>
        <v>2.2615212331670834E-8</v>
      </c>
    </row>
    <row r="17" spans="1:10">
      <c r="A17" s="107" t="s">
        <v>197</v>
      </c>
      <c r="B17" s="126" t="s">
        <v>4666</v>
      </c>
      <c r="C17" s="126" t="s">
        <v>4666</v>
      </c>
      <c r="D17" s="126" t="s">
        <v>4666</v>
      </c>
      <c r="E17" s="126" t="s">
        <v>4666</v>
      </c>
      <c r="F17" s="126" t="s">
        <v>4666</v>
      </c>
      <c r="G17" s="126" t="s">
        <v>4666</v>
      </c>
      <c r="H17" s="108">
        <f>SUM(H18:H23)</f>
        <v>2553.3016565114472</v>
      </c>
      <c r="I17" s="128" t="s">
        <v>4666</v>
      </c>
      <c r="J17" s="128" t="s">
        <v>4666</v>
      </c>
    </row>
    <row r="18" spans="1:10">
      <c r="A18" s="54" t="s">
        <v>4661</v>
      </c>
      <c r="B18" s="54">
        <v>7890</v>
      </c>
      <c r="C18" s="54" t="s">
        <v>668</v>
      </c>
      <c r="D18" s="126" t="s">
        <v>4666</v>
      </c>
      <c r="E18" s="71">
        <v>0</v>
      </c>
      <c r="F18" s="54" t="s">
        <v>140</v>
      </c>
      <c r="G18" s="71">
        <v>0</v>
      </c>
      <c r="H18" s="108">
        <v>-303.5077938592583</v>
      </c>
      <c r="I18" s="73">
        <f t="shared" ref="I18:I23" si="2">IFERROR(H18/$H$8,0)</f>
        <v>3.7441698017155765E-2</v>
      </c>
      <c r="J18" s="73">
        <f>H18/'סכום נכסי הקרן'!$C$41</f>
        <v>-2.5185131281830136E-6</v>
      </c>
    </row>
    <row r="19" spans="1:10">
      <c r="A19" s="54" t="s">
        <v>4662</v>
      </c>
      <c r="B19" s="54">
        <v>8397</v>
      </c>
      <c r="C19" s="54" t="s">
        <v>668</v>
      </c>
      <c r="D19" s="126" t="s">
        <v>4666</v>
      </c>
      <c r="E19" s="71">
        <v>0</v>
      </c>
      <c r="F19" s="54" t="s">
        <v>140</v>
      </c>
      <c r="G19" s="71">
        <v>0</v>
      </c>
      <c r="H19" s="108">
        <v>2904.7546267739999</v>
      </c>
      <c r="I19" s="73">
        <f t="shared" si="2"/>
        <v>-0.35833987709732912</v>
      </c>
      <c r="J19" s="73">
        <f>H19/'סכום נכסי הקרן'!$C$41</f>
        <v>2.4103706098147399E-5</v>
      </c>
    </row>
    <row r="20" spans="1:10">
      <c r="A20" s="54" t="s">
        <v>4661</v>
      </c>
      <c r="B20" s="54">
        <v>7760</v>
      </c>
      <c r="C20" s="54" t="s">
        <v>668</v>
      </c>
      <c r="D20" s="126" t="s">
        <v>4666</v>
      </c>
      <c r="E20" s="71">
        <v>0</v>
      </c>
      <c r="F20" s="54" t="s">
        <v>140</v>
      </c>
      <c r="G20" s="71">
        <v>0</v>
      </c>
      <c r="H20" s="108">
        <v>-1.8863908270285197</v>
      </c>
      <c r="I20" s="73">
        <f t="shared" si="2"/>
        <v>2.3271124207336412E-4</v>
      </c>
      <c r="J20" s="73">
        <f>H20/'סכום נכסי הקרן'!$C$41</f>
        <v>-1.5653304985500344E-8</v>
      </c>
    </row>
    <row r="21" spans="1:10">
      <c r="A21" s="54" t="s">
        <v>4663</v>
      </c>
      <c r="B21" s="54">
        <v>8295</v>
      </c>
      <c r="C21" s="54" t="s">
        <v>668</v>
      </c>
      <c r="D21" s="126" t="s">
        <v>4666</v>
      </c>
      <c r="E21" s="71">
        <v>0</v>
      </c>
      <c r="F21" s="54" t="s">
        <v>143</v>
      </c>
      <c r="G21" s="71">
        <v>0</v>
      </c>
      <c r="H21" s="108">
        <v>-23.915912151737484</v>
      </c>
      <c r="I21" s="73">
        <f t="shared" si="2"/>
        <v>2.9503438748772867E-3</v>
      </c>
      <c r="J21" s="73">
        <f>H21/'סכום נכסי הקרן'!$C$41</f>
        <v>-1.9845466885951983E-7</v>
      </c>
    </row>
    <row r="22" spans="1:10">
      <c r="A22" s="54" t="s">
        <v>4664</v>
      </c>
      <c r="B22" s="54">
        <v>8770</v>
      </c>
      <c r="C22" s="54" t="s">
        <v>668</v>
      </c>
      <c r="D22" s="126" t="s">
        <v>4666</v>
      </c>
      <c r="E22" s="71">
        <v>0</v>
      </c>
      <c r="F22" s="54" t="s">
        <v>3965</v>
      </c>
      <c r="G22" s="71">
        <v>0</v>
      </c>
      <c r="H22" s="108">
        <v>-33.834082710395748</v>
      </c>
      <c r="I22" s="73">
        <f t="shared" si="2"/>
        <v>4.1738813076989643E-3</v>
      </c>
      <c r="J22" s="73">
        <f>H22/'סכום נכסי הקרן'!$C$41</f>
        <v>-2.8075582640779123E-7</v>
      </c>
    </row>
    <row r="23" spans="1:10">
      <c r="A23" s="54" t="s">
        <v>4665</v>
      </c>
      <c r="B23" s="54">
        <v>8919</v>
      </c>
      <c r="C23" s="54" t="s">
        <v>668</v>
      </c>
      <c r="D23" s="126" t="s">
        <v>4666</v>
      </c>
      <c r="E23" s="71">
        <v>0</v>
      </c>
      <c r="F23" s="54" t="s">
        <v>142</v>
      </c>
      <c r="G23" s="71">
        <v>0</v>
      </c>
      <c r="H23" s="108">
        <v>11.691209285867577</v>
      </c>
      <c r="I23" s="73">
        <f t="shared" si="2"/>
        <v>-1.4422651951396281E-3</v>
      </c>
      <c r="J23" s="73">
        <f>H23/'סכום נכסי הקרן'!$C$41</f>
        <v>9.7013864772271855E-8</v>
      </c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C112" s="3"/>
      <c r="D112" s="3"/>
      <c r="E112" s="3"/>
      <c r="F112" s="3"/>
      <c r="G112" s="3"/>
    </row>
    <row r="113" spans="1:7" hidden="1">
      <c r="C113" s="3"/>
      <c r="D113" s="3"/>
      <c r="E113" s="3"/>
      <c r="F113" s="3"/>
      <c r="G113" s="3"/>
    </row>
    <row r="114" spans="1:7" hidden="1">
      <c r="C114" s="3"/>
      <c r="D114" s="3"/>
      <c r="E114" s="3"/>
      <c r="F114" s="3"/>
      <c r="G114" s="3"/>
    </row>
    <row r="115" spans="1:7" hidden="1">
      <c r="C115" s="3"/>
      <c r="D115" s="3"/>
      <c r="E115" s="3"/>
      <c r="F115" s="3"/>
      <c r="G115" s="3"/>
    </row>
    <row r="116" spans="1:7" hidden="1">
      <c r="C116" s="3"/>
      <c r="D116" s="3"/>
      <c r="E116" s="3"/>
      <c r="F116" s="3"/>
      <c r="G116" s="3"/>
    </row>
    <row r="117" spans="1:7" hidden="1">
      <c r="C117" s="3"/>
      <c r="D117" s="3"/>
      <c r="E117" s="3"/>
      <c r="F117" s="3"/>
      <c r="G117" s="3"/>
    </row>
    <row r="118" spans="1:7" hidden="1">
      <c r="C118" s="3"/>
      <c r="D118" s="3"/>
      <c r="E118" s="3"/>
      <c r="F118" s="3"/>
      <c r="G118" s="3"/>
    </row>
    <row r="119" spans="1:7" hidden="1">
      <c r="C119" s="3"/>
      <c r="D119" s="3"/>
      <c r="E119" s="3"/>
      <c r="F119" s="3"/>
      <c r="G119" s="3"/>
    </row>
    <row r="120" spans="1:7" hidden="1">
      <c r="C120" s="3"/>
      <c r="D120" s="3"/>
      <c r="E120" s="3"/>
      <c r="F120" s="3"/>
      <c r="G120" s="3"/>
    </row>
    <row r="121" spans="1:7" hidden="1">
      <c r="C121" s="3"/>
      <c r="D121" s="3"/>
      <c r="E121" s="3"/>
      <c r="F121" s="3"/>
      <c r="G121" s="3"/>
    </row>
    <row r="122" spans="1:7" hidden="1">
      <c r="C122" s="3"/>
      <c r="D122" s="3"/>
      <c r="E122" s="3"/>
      <c r="F122" s="3"/>
      <c r="G122" s="3"/>
    </row>
    <row r="123" spans="1:7" hidden="1">
      <c r="C123" s="3"/>
      <c r="D123" s="3"/>
      <c r="E123" s="3"/>
      <c r="F123" s="3"/>
      <c r="G123" s="3"/>
    </row>
    <row r="124" spans="1:7" hidden="1">
      <c r="C124" s="3"/>
      <c r="D124" s="3"/>
      <c r="E124" s="3"/>
      <c r="F124" s="3"/>
      <c r="G124" s="3"/>
    </row>
    <row r="125" spans="1:7" hidden="1">
      <c r="C125" s="3"/>
      <c r="D125" s="3"/>
      <c r="E125" s="3"/>
      <c r="F125" s="3"/>
      <c r="G125" s="3"/>
    </row>
    <row r="126" spans="1:7" hidden="1">
      <c r="C126" s="3"/>
      <c r="D126" s="3"/>
      <c r="E126" s="3"/>
      <c r="F126" s="3"/>
      <c r="G126" s="3"/>
    </row>
    <row r="127" spans="1:7" hidden="1">
      <c r="A127" s="1"/>
      <c r="C127" s="3"/>
      <c r="D127" s="3"/>
      <c r="E127" s="3"/>
      <c r="F127" s="3"/>
      <c r="G127" s="3"/>
    </row>
    <row r="128" spans="1:7" hidden="1">
      <c r="A128" s="1"/>
      <c r="C128" s="3"/>
      <c r="D128" s="3"/>
      <c r="E128" s="3"/>
      <c r="F128" s="3"/>
      <c r="G128" s="3"/>
    </row>
    <row r="129" spans="1:7" hidden="1">
      <c r="A129" s="1"/>
      <c r="C129" s="3"/>
      <c r="D129" s="3"/>
      <c r="E129" s="3"/>
      <c r="F129" s="3"/>
      <c r="G129" s="3"/>
    </row>
    <row r="130" spans="1:7" hidden="1">
      <c r="A130" s="1"/>
      <c r="C130" s="3"/>
      <c r="D130" s="3"/>
      <c r="E130" s="3"/>
      <c r="F130" s="3"/>
      <c r="G130" s="3"/>
    </row>
    <row r="131" spans="1:7" hidden="1">
      <c r="A131" s="1"/>
      <c r="C131" s="3"/>
      <c r="D131" s="3"/>
      <c r="E131" s="3"/>
      <c r="F131" s="3"/>
      <c r="G131" s="3"/>
    </row>
    <row r="132" spans="1:7" hidden="1">
      <c r="A132" s="1"/>
      <c r="C132" s="3"/>
      <c r="D132" s="3"/>
      <c r="E132" s="3"/>
      <c r="F132" s="3"/>
      <c r="G132" s="3"/>
    </row>
    <row r="133" spans="1:7" hidden="1">
      <c r="A133" s="1"/>
      <c r="C133" s="3"/>
      <c r="D133" s="3"/>
      <c r="E133" s="3"/>
      <c r="F133" s="3"/>
      <c r="G133" s="3"/>
    </row>
    <row r="134" spans="1:7" hidden="1">
      <c r="A134" s="1"/>
      <c r="C134" s="3"/>
      <c r="D134" s="3"/>
      <c r="E134" s="3"/>
      <c r="F134" s="3"/>
      <c r="G134" s="3"/>
    </row>
    <row r="135" spans="1:7" hidden="1">
      <c r="A135" s="1"/>
      <c r="C135" s="3"/>
      <c r="D135" s="3"/>
      <c r="E135" s="3"/>
      <c r="F135" s="3"/>
      <c r="G135" s="3"/>
    </row>
    <row r="136" spans="1:7" hidden="1">
      <c r="A136" s="1"/>
      <c r="C136" s="3"/>
      <c r="D136" s="3"/>
      <c r="E136" s="3"/>
      <c r="F136" s="3"/>
      <c r="G136" s="3"/>
    </row>
    <row r="137" spans="1:7" hidden="1">
      <c r="A137" s="1"/>
      <c r="C137" s="3"/>
      <c r="D137" s="3"/>
      <c r="E137" s="3"/>
      <c r="F137" s="3"/>
      <c r="G137" s="3"/>
    </row>
    <row r="138" spans="1:7" hidden="1">
      <c r="A138" s="1"/>
      <c r="C138" s="3"/>
      <c r="D138" s="3"/>
      <c r="E138" s="3"/>
      <c r="F138" s="3"/>
      <c r="G138" s="3"/>
    </row>
    <row r="139" spans="1:7" hidden="1">
      <c r="A139" s="1"/>
      <c r="C139" s="3"/>
      <c r="D139" s="3"/>
      <c r="E139" s="3"/>
      <c r="F139" s="3"/>
      <c r="G139" s="3"/>
    </row>
    <row r="140" spans="1:7" hidden="1">
      <c r="A140" s="1"/>
      <c r="C140" s="3"/>
      <c r="D140" s="3"/>
      <c r="E140" s="3"/>
      <c r="F140" s="3"/>
      <c r="G140" s="3"/>
    </row>
    <row r="141" spans="1:7" hidden="1">
      <c r="A141" s="1"/>
      <c r="C141" s="3"/>
      <c r="D141" s="3"/>
      <c r="E141" s="3"/>
      <c r="F141" s="3"/>
      <c r="G141" s="3"/>
    </row>
    <row r="142" spans="1:7" hidden="1">
      <c r="A142" s="1"/>
      <c r="C142" s="3"/>
      <c r="D142" s="3"/>
      <c r="E142" s="3"/>
      <c r="F142" s="3"/>
      <c r="G142" s="3"/>
    </row>
    <row r="143" spans="1:7" hidden="1">
      <c r="A143" s="1"/>
      <c r="C143" s="3"/>
      <c r="D143" s="3"/>
      <c r="E143" s="3"/>
      <c r="F143" s="3"/>
      <c r="G143" s="3"/>
    </row>
    <row r="144" spans="1:7" hidden="1">
      <c r="A144" s="1"/>
      <c r="C144" s="3"/>
      <c r="D144" s="3"/>
      <c r="E144" s="3"/>
      <c r="F144" s="3"/>
      <c r="G144" s="3"/>
    </row>
    <row r="145" spans="1:7" hidden="1">
      <c r="A145" s="1"/>
      <c r="C145" s="3"/>
      <c r="D145" s="3"/>
      <c r="E145" s="3"/>
      <c r="F145" s="3"/>
      <c r="G145" s="3"/>
    </row>
    <row r="146" spans="1:7" hidden="1">
      <c r="A146" s="1"/>
      <c r="C146" s="3"/>
      <c r="D146" s="3"/>
      <c r="E146" s="3"/>
      <c r="F146" s="3"/>
      <c r="G146" s="3"/>
    </row>
    <row r="147" spans="1:7" hidden="1">
      <c r="A147" s="1"/>
      <c r="C147" s="3"/>
      <c r="D147" s="3"/>
      <c r="E147" s="3"/>
      <c r="F147" s="3"/>
      <c r="G147" s="3"/>
    </row>
    <row r="148" spans="1:7" hidden="1">
      <c r="A148" s="1"/>
      <c r="C148" s="3"/>
      <c r="D148" s="3"/>
      <c r="E148" s="3"/>
      <c r="F148" s="3"/>
      <c r="G148" s="3"/>
    </row>
    <row r="149" spans="1:7" hidden="1">
      <c r="A149" s="1"/>
      <c r="C149" s="3"/>
      <c r="D149" s="3"/>
      <c r="E149" s="3"/>
      <c r="F149" s="3"/>
      <c r="G149" s="3"/>
    </row>
    <row r="150" spans="1:7" hidden="1">
      <c r="A150" s="1"/>
      <c r="C150" s="3"/>
      <c r="D150" s="3"/>
      <c r="E150" s="3"/>
      <c r="F150" s="3"/>
      <c r="G150" s="3"/>
    </row>
    <row r="151" spans="1:7" hidden="1">
      <c r="A151" s="1"/>
      <c r="C151" s="3"/>
      <c r="D151" s="3"/>
      <c r="E151" s="3"/>
      <c r="F151" s="3"/>
      <c r="G151" s="3"/>
    </row>
    <row r="152" spans="1:7" hidden="1">
      <c r="A152" s="1"/>
      <c r="C152" s="3"/>
      <c r="D152" s="3"/>
      <c r="E152" s="3"/>
      <c r="F152" s="3"/>
      <c r="G152" s="3"/>
    </row>
    <row r="153" spans="1:7" hidden="1">
      <c r="A153" s="1"/>
      <c r="C153" s="3"/>
      <c r="D153" s="3"/>
      <c r="E153" s="3"/>
      <c r="F153" s="3"/>
      <c r="G153" s="3"/>
    </row>
    <row r="154" spans="1:7" hidden="1">
      <c r="A154" s="1"/>
      <c r="C154" s="3"/>
      <c r="D154" s="3"/>
      <c r="E154" s="3"/>
      <c r="F154" s="3"/>
      <c r="G154" s="3"/>
    </row>
    <row r="155" spans="1:7" hidden="1">
      <c r="A155" s="1"/>
      <c r="C155" s="3"/>
      <c r="D155" s="3"/>
      <c r="E155" s="3"/>
      <c r="F155" s="3"/>
      <c r="G155" s="3"/>
    </row>
    <row r="156" spans="1:7" hidden="1">
      <c r="A156" s="1"/>
      <c r="C156" s="3"/>
      <c r="D156" s="3"/>
      <c r="E156" s="3"/>
      <c r="F156" s="3"/>
      <c r="G156" s="3"/>
    </row>
    <row r="157" spans="1:7" hidden="1">
      <c r="A157" s="1"/>
      <c r="C157" s="3"/>
      <c r="D157" s="3"/>
      <c r="E157" s="3"/>
      <c r="F157" s="3"/>
      <c r="G157" s="3"/>
    </row>
    <row r="158" spans="1:7" hidden="1">
      <c r="A158" s="1"/>
      <c r="C158" s="3"/>
      <c r="D158" s="3"/>
      <c r="E158" s="3"/>
      <c r="F158" s="3"/>
      <c r="G158" s="3"/>
    </row>
    <row r="159" spans="1:7" hidden="1">
      <c r="A159" s="1"/>
      <c r="C159" s="3"/>
      <c r="D159" s="3"/>
      <c r="E159" s="3"/>
      <c r="F159" s="3"/>
      <c r="G159" s="3"/>
    </row>
    <row r="160" spans="1:7" hidden="1">
      <c r="A160" s="1"/>
      <c r="C160" s="3"/>
      <c r="D160" s="3"/>
      <c r="E160" s="3"/>
      <c r="F160" s="3"/>
      <c r="G160" s="3"/>
    </row>
    <row r="161" spans="1:7" hidden="1">
      <c r="A161" s="1"/>
      <c r="C161" s="3"/>
      <c r="D161" s="3"/>
      <c r="E161" s="3"/>
      <c r="F161" s="3"/>
      <c r="G161" s="3"/>
    </row>
    <row r="162" spans="1:7" hidden="1">
      <c r="A162" s="1"/>
      <c r="C162" s="3"/>
      <c r="D162" s="3"/>
      <c r="E162" s="3"/>
      <c r="F162" s="3"/>
      <c r="G162" s="3"/>
    </row>
    <row r="163" spans="1:7" hidden="1">
      <c r="A163" s="1"/>
      <c r="C163" s="3"/>
      <c r="D163" s="3"/>
      <c r="E163" s="3"/>
      <c r="F163" s="3"/>
      <c r="G163" s="3"/>
    </row>
    <row r="164" spans="1:7" hidden="1">
      <c r="A164" s="1"/>
      <c r="C164" s="3"/>
      <c r="D164" s="3"/>
      <c r="E164" s="3"/>
      <c r="F164" s="3"/>
      <c r="G164" s="3"/>
    </row>
    <row r="165" spans="1:7" hidden="1">
      <c r="A165" s="1"/>
      <c r="C165" s="3"/>
      <c r="D165" s="3"/>
      <c r="E165" s="3"/>
      <c r="F165" s="3"/>
      <c r="G165" s="3"/>
    </row>
    <row r="166" spans="1:7" hidden="1">
      <c r="A166" s="1"/>
      <c r="C166" s="3"/>
      <c r="D166" s="3"/>
      <c r="E166" s="3"/>
      <c r="F166" s="3"/>
      <c r="G166" s="3"/>
    </row>
    <row r="167" spans="1:7" hidden="1">
      <c r="A167" s="1"/>
      <c r="C167" s="3"/>
      <c r="D167" s="3"/>
      <c r="E167" s="3"/>
      <c r="F167" s="3"/>
      <c r="G167" s="3"/>
    </row>
    <row r="168" spans="1:7" hidden="1">
      <c r="A168" s="1"/>
      <c r="C168" s="3"/>
      <c r="D168" s="3"/>
      <c r="E168" s="3"/>
      <c r="F168" s="3"/>
      <c r="G168" s="3"/>
    </row>
    <row r="169" spans="1:7" hidden="1">
      <c r="A169" s="1"/>
      <c r="C169" s="3"/>
      <c r="D169" s="3"/>
      <c r="E169" s="3"/>
      <c r="F169" s="3"/>
      <c r="G169" s="3"/>
    </row>
    <row r="170" spans="1:7" hidden="1">
      <c r="A170" s="1"/>
      <c r="C170" s="3"/>
      <c r="D170" s="3"/>
      <c r="E170" s="3"/>
      <c r="F170" s="3"/>
      <c r="G170" s="3"/>
    </row>
    <row r="171" spans="1:7" hidden="1">
      <c r="A171" s="1"/>
      <c r="C171" s="3"/>
      <c r="D171" s="3"/>
      <c r="E171" s="3"/>
      <c r="F171" s="3"/>
      <c r="G171" s="3"/>
    </row>
    <row r="172" spans="1:7" hidden="1">
      <c r="A172" s="1"/>
      <c r="C172" s="3"/>
      <c r="D172" s="3"/>
      <c r="E172" s="3"/>
      <c r="F172" s="3"/>
      <c r="G172" s="3"/>
    </row>
    <row r="173" spans="1:7" hidden="1">
      <c r="A173" s="1"/>
      <c r="C173" s="3"/>
      <c r="D173" s="3"/>
      <c r="E173" s="3"/>
      <c r="F173" s="3"/>
      <c r="G173" s="3"/>
    </row>
    <row r="174" spans="1:7" hidden="1">
      <c r="A174" s="1"/>
      <c r="C174" s="3"/>
      <c r="D174" s="3"/>
      <c r="E174" s="3"/>
      <c r="F174" s="3"/>
      <c r="G174" s="3"/>
    </row>
    <row r="175" spans="1:7" hidden="1">
      <c r="A175" s="1"/>
      <c r="C175" s="3"/>
      <c r="D175" s="3"/>
      <c r="E175" s="3"/>
      <c r="F175" s="3"/>
      <c r="G175" s="3"/>
    </row>
    <row r="176" spans="1:7" hidden="1">
      <c r="A176" s="1"/>
      <c r="C176" s="3"/>
      <c r="D176" s="3"/>
      <c r="E176" s="3"/>
      <c r="F176" s="3"/>
      <c r="G176" s="3"/>
    </row>
    <row r="177" spans="1:7" hidden="1">
      <c r="A177" s="1"/>
      <c r="C177" s="3"/>
      <c r="D177" s="3"/>
      <c r="E177" s="3"/>
      <c r="F177" s="3"/>
      <c r="G177" s="3"/>
    </row>
    <row r="178" spans="1:7" hidden="1">
      <c r="A178" s="1"/>
      <c r="C178" s="3"/>
      <c r="D178" s="3"/>
      <c r="E178" s="3"/>
      <c r="F178" s="3"/>
      <c r="G178" s="3"/>
    </row>
    <row r="179" spans="1:7" hidden="1">
      <c r="A179" s="1"/>
      <c r="C179" s="3"/>
      <c r="D179" s="3"/>
      <c r="E179" s="3"/>
      <c r="F179" s="3"/>
      <c r="G179" s="3"/>
    </row>
    <row r="180" spans="1:7" hidden="1">
      <c r="A180" s="1"/>
      <c r="C180" s="3"/>
      <c r="D180" s="3"/>
      <c r="E180" s="3"/>
      <c r="F180" s="3"/>
      <c r="G180" s="3"/>
    </row>
    <row r="181" spans="1:7" hidden="1">
      <c r="A181" s="1"/>
      <c r="C181" s="3"/>
      <c r="D181" s="3"/>
      <c r="E181" s="3"/>
      <c r="F181" s="3"/>
      <c r="G181" s="3"/>
    </row>
    <row r="182" spans="1:7" hidden="1">
      <c r="A182" s="1"/>
      <c r="C182" s="3"/>
      <c r="D182" s="3"/>
      <c r="E182" s="3"/>
      <c r="F182" s="3"/>
      <c r="G182" s="3"/>
    </row>
    <row r="183" spans="1:7" hidden="1">
      <c r="A183" s="1"/>
      <c r="C183" s="3"/>
      <c r="D183" s="3"/>
      <c r="E183" s="3"/>
      <c r="F183" s="3"/>
      <c r="G183" s="3"/>
    </row>
    <row r="184" spans="1:7" hidden="1">
      <c r="A184" s="1"/>
      <c r="C184" s="3"/>
      <c r="D184" s="3"/>
      <c r="E184" s="3"/>
      <c r="F184" s="3"/>
      <c r="G184" s="3"/>
    </row>
    <row r="185" spans="1:7" hidden="1">
      <c r="A185" s="1"/>
      <c r="C185" s="3"/>
      <c r="D185" s="3"/>
      <c r="E185" s="3"/>
      <c r="F185" s="3"/>
      <c r="G185" s="3"/>
    </row>
    <row r="186" spans="1:7" hidden="1">
      <c r="A186" s="1"/>
      <c r="C186" s="3"/>
      <c r="D186" s="3"/>
      <c r="E186" s="3"/>
      <c r="F186" s="3"/>
      <c r="G186" s="3"/>
    </row>
    <row r="187" spans="1:7" hidden="1">
      <c r="A187" s="1"/>
      <c r="C187" s="3"/>
      <c r="D187" s="3"/>
      <c r="E187" s="3"/>
      <c r="F187" s="3"/>
      <c r="G187" s="3"/>
    </row>
    <row r="188" spans="1:7" hidden="1">
      <c r="A188" s="1"/>
      <c r="C188" s="3"/>
      <c r="D188" s="3"/>
      <c r="E188" s="3"/>
      <c r="F188" s="3"/>
      <c r="G188" s="3"/>
    </row>
    <row r="189" spans="1:7" hidden="1">
      <c r="A189" s="1"/>
      <c r="C189" s="3"/>
      <c r="D189" s="3"/>
      <c r="E189" s="3"/>
      <c r="F189" s="3"/>
      <c r="G189" s="3"/>
    </row>
    <row r="190" spans="1:7" hidden="1">
      <c r="A190" s="1"/>
      <c r="C190" s="3"/>
      <c r="D190" s="3"/>
      <c r="E190" s="3"/>
      <c r="F190" s="3"/>
      <c r="G190" s="3"/>
    </row>
    <row r="191" spans="1:7" hidden="1">
      <c r="A191" s="1"/>
      <c r="C191" s="3"/>
      <c r="D191" s="3"/>
      <c r="E191" s="3"/>
      <c r="F191" s="3"/>
      <c r="G191" s="3"/>
    </row>
    <row r="192" spans="1:7" hidden="1">
      <c r="A192" s="1"/>
      <c r="C192" s="3"/>
      <c r="D192" s="3"/>
      <c r="E192" s="3"/>
      <c r="F192" s="3"/>
      <c r="G192" s="3"/>
    </row>
    <row r="193" spans="1:7" hidden="1">
      <c r="A193" s="1"/>
      <c r="C193" s="3"/>
      <c r="D193" s="3"/>
      <c r="E193" s="3"/>
      <c r="F193" s="3"/>
      <c r="G193" s="3"/>
    </row>
    <row r="194" spans="1:7" hidden="1">
      <c r="A194" s="1"/>
      <c r="C194" s="3"/>
      <c r="D194" s="3"/>
      <c r="E194" s="3"/>
      <c r="F194" s="3"/>
      <c r="G194" s="3"/>
    </row>
    <row r="195" spans="1:7" hidden="1">
      <c r="A195" s="1"/>
      <c r="C195" s="3"/>
      <c r="D195" s="3"/>
      <c r="E195" s="3"/>
      <c r="F195" s="3"/>
      <c r="G195" s="3"/>
    </row>
    <row r="196" spans="1:7" hidden="1">
      <c r="A196" s="1"/>
      <c r="C196" s="3"/>
      <c r="D196" s="3"/>
      <c r="E196" s="3"/>
      <c r="F196" s="3"/>
      <c r="G196" s="3"/>
    </row>
    <row r="197" spans="1:7" hidden="1">
      <c r="A197" s="1"/>
      <c r="C197" s="3"/>
      <c r="D197" s="3"/>
      <c r="E197" s="3"/>
      <c r="F197" s="3"/>
      <c r="G197" s="3"/>
    </row>
    <row r="198" spans="1:7" hidden="1">
      <c r="A198" s="1"/>
      <c r="C198" s="3"/>
      <c r="D198" s="3"/>
      <c r="E198" s="3"/>
      <c r="F198" s="3"/>
      <c r="G198" s="3"/>
    </row>
    <row r="199" spans="1:7" hidden="1">
      <c r="A199" s="1"/>
      <c r="C199" s="3"/>
      <c r="D199" s="3"/>
      <c r="E199" s="3"/>
      <c r="F199" s="3"/>
      <c r="G199" s="3"/>
    </row>
    <row r="200" spans="1:7" hidden="1">
      <c r="A200" s="1"/>
      <c r="C200" s="3"/>
      <c r="D200" s="3"/>
      <c r="E200" s="3"/>
      <c r="F200" s="3"/>
      <c r="G200" s="3"/>
    </row>
    <row r="201" spans="1:7" hidden="1">
      <c r="A201" s="1"/>
      <c r="C201" s="3"/>
      <c r="D201" s="3"/>
      <c r="E201" s="3"/>
      <c r="F201" s="3"/>
      <c r="G201" s="3"/>
    </row>
    <row r="202" spans="1:7" hidden="1">
      <c r="A202" s="1"/>
      <c r="C202" s="3"/>
      <c r="D202" s="3"/>
      <c r="E202" s="3"/>
      <c r="F202" s="3"/>
      <c r="G202" s="3"/>
    </row>
    <row r="203" spans="1:7" hidden="1">
      <c r="A203" s="1"/>
      <c r="C203" s="3"/>
      <c r="D203" s="3"/>
      <c r="E203" s="3"/>
      <c r="F203" s="3"/>
      <c r="G203" s="3"/>
    </row>
    <row r="204" spans="1:7" hidden="1">
      <c r="A204" s="1"/>
      <c r="C204" s="3"/>
      <c r="D204" s="3"/>
      <c r="E204" s="3"/>
      <c r="F204" s="3"/>
      <c r="G204" s="3"/>
    </row>
    <row r="205" spans="1:7" hidden="1">
      <c r="A205" s="1"/>
      <c r="C205" s="3"/>
      <c r="D205" s="3"/>
      <c r="E205" s="3"/>
      <c r="F205" s="3"/>
      <c r="G205" s="3"/>
    </row>
    <row r="206" spans="1:7" hidden="1">
      <c r="A206" s="1"/>
      <c r="C206" s="3"/>
      <c r="D206" s="3"/>
      <c r="E206" s="3"/>
      <c r="F206" s="3"/>
      <c r="G206" s="3"/>
    </row>
    <row r="207" spans="1:7" hidden="1">
      <c r="A207" s="1"/>
      <c r="C207" s="3"/>
      <c r="D207" s="3"/>
      <c r="E207" s="3"/>
      <c r="F207" s="3"/>
      <c r="G207" s="3"/>
    </row>
    <row r="208" spans="1:7" hidden="1">
      <c r="A208" s="1"/>
      <c r="C208" s="3"/>
      <c r="D208" s="3"/>
      <c r="E208" s="3"/>
      <c r="F208" s="3"/>
      <c r="G208" s="3"/>
    </row>
    <row r="209" spans="1:7" hidden="1">
      <c r="A209" s="1"/>
      <c r="C209" s="3"/>
      <c r="D209" s="3"/>
      <c r="E209" s="3"/>
      <c r="F209" s="3"/>
      <c r="G209" s="3"/>
    </row>
    <row r="210" spans="1:7" hidden="1">
      <c r="A210" s="1"/>
      <c r="C210" s="3"/>
      <c r="D210" s="3"/>
      <c r="E210" s="3"/>
      <c r="F210" s="3"/>
      <c r="G210" s="3"/>
    </row>
    <row r="211" spans="1:7" hidden="1">
      <c r="A211" s="1"/>
      <c r="C211" s="3"/>
      <c r="D211" s="3"/>
      <c r="E211" s="3"/>
      <c r="F211" s="3"/>
      <c r="G211" s="3"/>
    </row>
    <row r="212" spans="1:7" hidden="1">
      <c r="A212" s="1"/>
      <c r="C212" s="3"/>
      <c r="D212" s="3"/>
      <c r="E212" s="3"/>
      <c r="F212" s="3"/>
      <c r="G212" s="3"/>
    </row>
    <row r="213" spans="1:7" hidden="1">
      <c r="A213" s="1"/>
      <c r="C213" s="3"/>
      <c r="D213" s="3"/>
      <c r="E213" s="3"/>
      <c r="F213" s="3"/>
      <c r="G213" s="3"/>
    </row>
    <row r="214" spans="1:7" hidden="1">
      <c r="A214" s="1"/>
      <c r="C214" s="3"/>
      <c r="D214" s="3"/>
      <c r="E214" s="3"/>
      <c r="F214" s="3"/>
      <c r="G214" s="3"/>
    </row>
    <row r="215" spans="1:7" hidden="1">
      <c r="A215" s="1"/>
      <c r="C215" s="3"/>
      <c r="D215" s="3"/>
      <c r="E215" s="3"/>
      <c r="F215" s="3"/>
      <c r="G215" s="3"/>
    </row>
    <row r="216" spans="1:7" hidden="1">
      <c r="A216" s="1"/>
      <c r="C216" s="3"/>
      <c r="D216" s="3"/>
      <c r="E216" s="3"/>
      <c r="F216" s="3"/>
      <c r="G216" s="3"/>
    </row>
    <row r="217" spans="1:7" hidden="1">
      <c r="A217" s="1"/>
      <c r="C217" s="3"/>
      <c r="D217" s="3"/>
      <c r="E217" s="3"/>
      <c r="F217" s="3"/>
      <c r="G217" s="3"/>
    </row>
    <row r="218" spans="1:7" hidden="1">
      <c r="A218" s="1"/>
      <c r="C218" s="3"/>
      <c r="D218" s="3"/>
      <c r="E218" s="3"/>
      <c r="F218" s="3"/>
      <c r="G218" s="3"/>
    </row>
    <row r="219" spans="1:7" hidden="1">
      <c r="A219" s="1"/>
      <c r="C219" s="3"/>
      <c r="D219" s="3"/>
      <c r="E219" s="3"/>
      <c r="F219" s="3"/>
      <c r="G219" s="3"/>
    </row>
    <row r="220" spans="1:7" hidden="1">
      <c r="A220" s="1"/>
      <c r="C220" s="3"/>
      <c r="D220" s="3"/>
      <c r="E220" s="3"/>
      <c r="F220" s="3"/>
      <c r="G220" s="3"/>
    </row>
    <row r="221" spans="1:7" hidden="1">
      <c r="A221" s="1"/>
      <c r="C221" s="3"/>
      <c r="D221" s="3"/>
      <c r="E221" s="3"/>
      <c r="F221" s="3"/>
      <c r="G221" s="3"/>
    </row>
    <row r="222" spans="1:7" hidden="1">
      <c r="A222" s="1"/>
      <c r="C222" s="3"/>
      <c r="D222" s="3"/>
      <c r="E222" s="3"/>
      <c r="F222" s="3"/>
      <c r="G222" s="3"/>
    </row>
    <row r="223" spans="1:7" hidden="1">
      <c r="A223" s="1"/>
      <c r="C223" s="3"/>
      <c r="D223" s="3"/>
      <c r="E223" s="3"/>
      <c r="F223" s="3"/>
      <c r="G223" s="3"/>
    </row>
    <row r="224" spans="1:7" hidden="1">
      <c r="A224" s="1"/>
      <c r="C224" s="3"/>
      <c r="D224" s="3"/>
      <c r="E224" s="3"/>
      <c r="F224" s="3"/>
      <c r="G224" s="3"/>
    </row>
    <row r="225" spans="1:7" hidden="1">
      <c r="A225" s="1"/>
      <c r="C225" s="3"/>
      <c r="D225" s="3"/>
      <c r="E225" s="3"/>
      <c r="F225" s="3"/>
      <c r="G225" s="3"/>
    </row>
    <row r="226" spans="1:7" hidden="1">
      <c r="A226" s="1"/>
      <c r="C226" s="3"/>
      <c r="D226" s="3"/>
      <c r="E226" s="3"/>
      <c r="F226" s="3"/>
      <c r="G226" s="3"/>
    </row>
    <row r="227" spans="1:7" hidden="1">
      <c r="A227" s="1"/>
      <c r="C227" s="3"/>
      <c r="D227" s="3"/>
      <c r="E227" s="3"/>
      <c r="F227" s="3"/>
      <c r="G227" s="3"/>
    </row>
    <row r="228" spans="1:7" hidden="1">
      <c r="A228" s="1"/>
      <c r="C228" s="3"/>
      <c r="D228" s="3"/>
      <c r="E228" s="3"/>
      <c r="F228" s="3"/>
      <c r="G228" s="3"/>
    </row>
    <row r="229" spans="1:7" hidden="1">
      <c r="A229" s="1"/>
      <c r="C229" s="3"/>
      <c r="D229" s="3"/>
      <c r="E229" s="3"/>
      <c r="F229" s="3"/>
      <c r="G229" s="3"/>
    </row>
    <row r="230" spans="1:7" hidden="1">
      <c r="A230" s="1"/>
      <c r="C230" s="3"/>
      <c r="D230" s="3"/>
      <c r="E230" s="3"/>
      <c r="F230" s="3"/>
      <c r="G230" s="3"/>
    </row>
    <row r="231" spans="1:7" hidden="1">
      <c r="A231" s="1"/>
      <c r="C231" s="3"/>
      <c r="D231" s="3"/>
      <c r="E231" s="3"/>
      <c r="F231" s="3"/>
      <c r="G231" s="3"/>
    </row>
    <row r="232" spans="1:7" hidden="1">
      <c r="A232" s="1"/>
      <c r="C232" s="3"/>
      <c r="D232" s="3"/>
      <c r="E232" s="3"/>
      <c r="F232" s="3"/>
      <c r="G232" s="3"/>
    </row>
    <row r="233" spans="1:7" hidden="1">
      <c r="A233" s="1"/>
      <c r="C233" s="3"/>
      <c r="D233" s="3"/>
      <c r="E233" s="3"/>
      <c r="F233" s="3"/>
      <c r="G233" s="3"/>
    </row>
    <row r="234" spans="1:7" hidden="1">
      <c r="A234" s="1"/>
      <c r="C234" s="3"/>
      <c r="D234" s="3"/>
      <c r="E234" s="3"/>
      <c r="F234" s="3"/>
      <c r="G234" s="3"/>
    </row>
    <row r="235" spans="1:7" hidden="1">
      <c r="A235" s="1"/>
      <c r="C235" s="3"/>
      <c r="D235" s="3"/>
      <c r="E235" s="3"/>
      <c r="F235" s="3"/>
      <c r="G235" s="3"/>
    </row>
    <row r="236" spans="1:7" hidden="1">
      <c r="A236" s="1"/>
      <c r="C236" s="3"/>
      <c r="D236" s="3"/>
      <c r="E236" s="3"/>
      <c r="F236" s="3"/>
      <c r="G236" s="3"/>
    </row>
    <row r="237" spans="1:7" hidden="1">
      <c r="A237" s="1"/>
      <c r="C237" s="3"/>
      <c r="D237" s="3"/>
      <c r="E237" s="3"/>
      <c r="F237" s="3"/>
      <c r="G237" s="3"/>
    </row>
    <row r="238" spans="1:7" hidden="1">
      <c r="A238" s="1"/>
      <c r="C238" s="3"/>
      <c r="D238" s="3"/>
      <c r="E238" s="3"/>
      <c r="F238" s="3"/>
      <c r="G238" s="3"/>
    </row>
    <row r="239" spans="1:7" hidden="1">
      <c r="A239" s="1"/>
      <c r="C239" s="3"/>
      <c r="D239" s="3"/>
      <c r="E239" s="3"/>
      <c r="F239" s="3"/>
      <c r="G239" s="3"/>
    </row>
    <row r="240" spans="1:7" hidden="1">
      <c r="A240" s="1"/>
      <c r="C240" s="3"/>
      <c r="D240" s="3"/>
      <c r="E240" s="3"/>
      <c r="F240" s="3"/>
      <c r="G240" s="3"/>
    </row>
    <row r="241" spans="1:7" hidden="1">
      <c r="A241" s="1"/>
      <c r="C241" s="3"/>
      <c r="D241" s="3"/>
      <c r="E241" s="3"/>
      <c r="F241" s="3"/>
      <c r="G241" s="3"/>
    </row>
    <row r="242" spans="1:7" hidden="1">
      <c r="A242" s="1"/>
      <c r="C242" s="3"/>
      <c r="D242" s="3"/>
      <c r="E242" s="3"/>
      <c r="F242" s="3"/>
      <c r="G242" s="3"/>
    </row>
    <row r="243" spans="1:7" hidden="1">
      <c r="A243" s="1"/>
      <c r="C243" s="3"/>
      <c r="D243" s="3"/>
      <c r="E243" s="3"/>
      <c r="F243" s="3"/>
      <c r="G243" s="3"/>
    </row>
    <row r="244" spans="1:7" hidden="1">
      <c r="A244" s="1"/>
      <c r="C244" s="3"/>
      <c r="D244" s="3"/>
      <c r="E244" s="3"/>
      <c r="F244" s="3"/>
      <c r="G244" s="3"/>
    </row>
    <row r="245" spans="1:7" hidden="1">
      <c r="A245" s="1"/>
      <c r="C245" s="3"/>
      <c r="D245" s="3"/>
      <c r="E245" s="3"/>
      <c r="F245" s="3"/>
      <c r="G245" s="3"/>
    </row>
    <row r="246" spans="1:7" hidden="1">
      <c r="A246" s="1"/>
      <c r="C246" s="3"/>
      <c r="D246" s="3"/>
      <c r="E246" s="3"/>
      <c r="F246" s="3"/>
      <c r="G246" s="3"/>
    </row>
    <row r="247" spans="1:7" hidden="1">
      <c r="A247" s="1"/>
      <c r="C247" s="3"/>
      <c r="D247" s="3"/>
      <c r="E247" s="3"/>
      <c r="F247" s="3"/>
      <c r="G247" s="3"/>
    </row>
    <row r="248" spans="1:7" hidden="1">
      <c r="A248" s="1"/>
      <c r="C248" s="3"/>
      <c r="D248" s="3"/>
      <c r="E248" s="3"/>
      <c r="F248" s="3"/>
      <c r="G248" s="3"/>
    </row>
    <row r="249" spans="1:7" hidden="1">
      <c r="A249" s="1"/>
      <c r="C249" s="3"/>
      <c r="D249" s="3"/>
      <c r="E249" s="3"/>
      <c r="F249" s="3"/>
      <c r="G249" s="3"/>
    </row>
    <row r="250" spans="1:7" hidden="1">
      <c r="A250" s="1"/>
      <c r="C250" s="3"/>
      <c r="D250" s="3"/>
      <c r="E250" s="3"/>
      <c r="F250" s="3"/>
      <c r="G250" s="3"/>
    </row>
    <row r="251" spans="1:7" hidden="1">
      <c r="A251" s="1"/>
      <c r="C251" s="3"/>
      <c r="D251" s="3"/>
      <c r="E251" s="3"/>
      <c r="F251" s="3"/>
      <c r="G251" s="3"/>
    </row>
    <row r="252" spans="1:7" hidden="1">
      <c r="A252" s="1"/>
      <c r="C252" s="3"/>
      <c r="D252" s="3"/>
      <c r="E252" s="3"/>
      <c r="F252" s="3"/>
      <c r="G252" s="3"/>
    </row>
    <row r="253" spans="1:7" hidden="1">
      <c r="A253" s="1"/>
      <c r="C253" s="3"/>
      <c r="D253" s="3"/>
      <c r="E253" s="3"/>
      <c r="F253" s="3"/>
      <c r="G253" s="3"/>
    </row>
    <row r="254" spans="1:7" hidden="1">
      <c r="A254" s="1"/>
      <c r="C254" s="3"/>
      <c r="D254" s="3"/>
      <c r="E254" s="3"/>
      <c r="F254" s="3"/>
      <c r="G254" s="3"/>
    </row>
    <row r="255" spans="1:7" hidden="1">
      <c r="A255" s="1"/>
      <c r="C255" s="3"/>
      <c r="D255" s="3"/>
      <c r="E255" s="3"/>
      <c r="F255" s="3"/>
      <c r="G255" s="3"/>
    </row>
    <row r="256" spans="1:7" hidden="1">
      <c r="A256" s="1"/>
      <c r="C256" s="3"/>
      <c r="D256" s="3"/>
      <c r="E256" s="3"/>
      <c r="F256" s="3"/>
      <c r="G256" s="3"/>
    </row>
    <row r="257" spans="1:7" hidden="1">
      <c r="A257" s="1"/>
      <c r="C257" s="3"/>
      <c r="D257" s="3"/>
      <c r="E257" s="3"/>
      <c r="F257" s="3"/>
      <c r="G257" s="3"/>
    </row>
    <row r="258" spans="1:7" hidden="1">
      <c r="A258" s="1"/>
      <c r="C258" s="3"/>
      <c r="D258" s="3"/>
      <c r="E258" s="3"/>
      <c r="F258" s="3"/>
      <c r="G258" s="3"/>
    </row>
    <row r="259" spans="1:7" hidden="1">
      <c r="A259" s="1"/>
      <c r="C259" s="3"/>
      <c r="D259" s="3"/>
      <c r="E259" s="3"/>
      <c r="F259" s="3"/>
      <c r="G259" s="3"/>
    </row>
    <row r="260" spans="1:7" hidden="1">
      <c r="A260" s="1"/>
      <c r="C260" s="3"/>
      <c r="D260" s="3"/>
      <c r="E260" s="3"/>
      <c r="F260" s="3"/>
      <c r="G260" s="3"/>
    </row>
    <row r="261" spans="1:7" hidden="1">
      <c r="A261" s="1"/>
      <c r="C261" s="3"/>
      <c r="D261" s="3"/>
      <c r="E261" s="3"/>
      <c r="F261" s="3"/>
      <c r="G261" s="3"/>
    </row>
    <row r="262" spans="1:7" hidden="1">
      <c r="A262" s="1"/>
      <c r="C262" s="3"/>
      <c r="D262" s="3"/>
      <c r="E262" s="3"/>
      <c r="F262" s="3"/>
      <c r="G262" s="3"/>
    </row>
    <row r="263" spans="1:7" hidden="1">
      <c r="A263" s="1"/>
      <c r="C263" s="3"/>
      <c r="D263" s="3"/>
      <c r="E263" s="3"/>
      <c r="F263" s="3"/>
      <c r="G263" s="3"/>
    </row>
    <row r="264" spans="1:7" hidden="1">
      <c r="A264" s="1"/>
      <c r="C264" s="3"/>
      <c r="D264" s="3"/>
      <c r="E264" s="3"/>
      <c r="F264" s="3"/>
      <c r="G264" s="3"/>
    </row>
    <row r="265" spans="1:7" hidden="1">
      <c r="A265" s="1"/>
      <c r="C265" s="3"/>
      <c r="D265" s="3"/>
      <c r="E265" s="3"/>
      <c r="F265" s="3"/>
      <c r="G265" s="3"/>
    </row>
    <row r="266" spans="1:7" hidden="1">
      <c r="A266" s="1"/>
      <c r="C266" s="3"/>
      <c r="D266" s="3"/>
      <c r="E266" s="3"/>
      <c r="F266" s="3"/>
      <c r="G266" s="3"/>
    </row>
    <row r="267" spans="1:7" hidden="1">
      <c r="A267" s="1"/>
      <c r="C267" s="3"/>
      <c r="D267" s="3"/>
      <c r="E267" s="3"/>
      <c r="F267" s="3"/>
      <c r="G267" s="3"/>
    </row>
    <row r="268" spans="1:7" hidden="1">
      <c r="A268" s="1"/>
      <c r="C268" s="3"/>
      <c r="D268" s="3"/>
      <c r="E268" s="3"/>
      <c r="F268" s="3"/>
      <c r="G268" s="3"/>
    </row>
    <row r="269" spans="1:7" hidden="1">
      <c r="A269" s="1"/>
      <c r="C269" s="3"/>
      <c r="D269" s="3"/>
      <c r="E269" s="3"/>
      <c r="F269" s="3"/>
      <c r="G269" s="3"/>
    </row>
    <row r="270" spans="1:7" hidden="1">
      <c r="A270" s="1"/>
      <c r="C270" s="3"/>
      <c r="D270" s="3"/>
      <c r="E270" s="3"/>
      <c r="F270" s="3"/>
      <c r="G270" s="3"/>
    </row>
    <row r="271" spans="1:7" hidden="1">
      <c r="A271" s="1"/>
      <c r="C271" s="3"/>
      <c r="D271" s="3"/>
      <c r="E271" s="3"/>
      <c r="F271" s="3"/>
      <c r="G271" s="3"/>
    </row>
    <row r="272" spans="1:7" hidden="1">
      <c r="A272" s="1"/>
      <c r="C272" s="3"/>
      <c r="D272" s="3"/>
      <c r="E272" s="3"/>
      <c r="F272" s="3"/>
      <c r="G272" s="3"/>
    </row>
    <row r="273" spans="1:7" hidden="1">
      <c r="A273" s="1"/>
      <c r="C273" s="3"/>
      <c r="D273" s="3"/>
      <c r="E273" s="3"/>
      <c r="F273" s="3"/>
      <c r="G273" s="3"/>
    </row>
    <row r="274" spans="1:7" hidden="1">
      <c r="A274" s="1"/>
      <c r="C274" s="3"/>
      <c r="D274" s="3"/>
      <c r="E274" s="3"/>
      <c r="F274" s="3"/>
      <c r="G274" s="3"/>
    </row>
    <row r="275" spans="1:7" hidden="1">
      <c r="A275" s="1"/>
      <c r="C275" s="3"/>
      <c r="D275" s="3"/>
      <c r="E275" s="3"/>
      <c r="F275" s="3"/>
      <c r="G275" s="3"/>
    </row>
    <row r="276" spans="1:7" hidden="1">
      <c r="A276" s="1"/>
      <c r="C276" s="3"/>
      <c r="D276" s="3"/>
      <c r="E276" s="3"/>
      <c r="F276" s="3"/>
      <c r="G276" s="3"/>
    </row>
    <row r="277" spans="1:7" hidden="1">
      <c r="A277" s="1"/>
      <c r="C277" s="3"/>
      <c r="D277" s="3"/>
      <c r="E277" s="3"/>
      <c r="F277" s="3"/>
      <c r="G277" s="3"/>
    </row>
    <row r="278" spans="1:7" hidden="1">
      <c r="A278" s="1"/>
      <c r="C278" s="3"/>
      <c r="D278" s="3"/>
      <c r="E278" s="3"/>
      <c r="F278" s="3"/>
      <c r="G278" s="3"/>
    </row>
    <row r="279" spans="1:7" hidden="1">
      <c r="A279" s="1"/>
      <c r="C279" s="3"/>
      <c r="D279" s="3"/>
      <c r="E279" s="3"/>
      <c r="F279" s="3"/>
      <c r="G279" s="3"/>
    </row>
    <row r="280" spans="1:7" hidden="1">
      <c r="A280" s="1"/>
      <c r="C280" s="3"/>
      <c r="D280" s="3"/>
      <c r="E280" s="3"/>
      <c r="F280" s="3"/>
      <c r="G280" s="3"/>
    </row>
    <row r="281" spans="1:7" hidden="1">
      <c r="A281" s="1"/>
      <c r="C281" s="3"/>
      <c r="D281" s="3"/>
      <c r="E281" s="3"/>
      <c r="F281" s="3"/>
      <c r="G281" s="3"/>
    </row>
    <row r="282" spans="1:7" hidden="1">
      <c r="A282" s="1"/>
      <c r="C282" s="3"/>
      <c r="D282" s="3"/>
      <c r="E282" s="3"/>
      <c r="F282" s="3"/>
      <c r="G282" s="3"/>
    </row>
    <row r="283" spans="1:7" hidden="1">
      <c r="A283" s="1"/>
      <c r="C283" s="3"/>
      <c r="D283" s="3"/>
      <c r="E283" s="3"/>
      <c r="F283" s="3"/>
      <c r="G283" s="3"/>
    </row>
    <row r="284" spans="1:7" hidden="1">
      <c r="A284" s="1"/>
      <c r="C284" s="3"/>
      <c r="D284" s="3"/>
      <c r="E284" s="3"/>
      <c r="F284" s="3"/>
      <c r="G284" s="3"/>
    </row>
    <row r="285" spans="1:7" hidden="1">
      <c r="A285" s="1"/>
      <c r="C285" s="3"/>
      <c r="D285" s="3"/>
      <c r="E285" s="3"/>
      <c r="F285" s="3"/>
      <c r="G285" s="3"/>
    </row>
    <row r="286" spans="1:7" hidden="1">
      <c r="A286" s="1"/>
      <c r="C286" s="3"/>
      <c r="D286" s="3"/>
      <c r="E286" s="3"/>
      <c r="F286" s="3"/>
      <c r="G286" s="3"/>
    </row>
    <row r="287" spans="1:7" hidden="1">
      <c r="A287" s="1"/>
      <c r="C287" s="3"/>
      <c r="D287" s="3"/>
      <c r="E287" s="3"/>
      <c r="F287" s="3"/>
      <c r="G287" s="3"/>
    </row>
    <row r="288" spans="1:7" hidden="1">
      <c r="A288" s="1"/>
      <c r="C288" s="3"/>
      <c r="D288" s="3"/>
      <c r="E288" s="3"/>
      <c r="F288" s="3"/>
      <c r="G288" s="3"/>
    </row>
    <row r="289" spans="1:7" hidden="1">
      <c r="A289" s="1"/>
      <c r="C289" s="3"/>
      <c r="D289" s="3"/>
      <c r="E289" s="3"/>
      <c r="F289" s="3"/>
      <c r="G289" s="3"/>
    </row>
    <row r="290" spans="1:7" hidden="1">
      <c r="A290" s="1"/>
      <c r="C290" s="3"/>
      <c r="D290" s="3"/>
      <c r="E290" s="3"/>
      <c r="F290" s="3"/>
      <c r="G290" s="3"/>
    </row>
    <row r="291" spans="1:7" hidden="1">
      <c r="A291" s="1"/>
      <c r="C291" s="3"/>
      <c r="D291" s="3"/>
      <c r="E291" s="3"/>
      <c r="F291" s="3"/>
      <c r="G291" s="3"/>
    </row>
    <row r="292" spans="1:7" hidden="1">
      <c r="A292" s="1"/>
      <c r="C292" s="3"/>
      <c r="D292" s="3"/>
      <c r="E292" s="3"/>
      <c r="F292" s="3"/>
      <c r="G292" s="3"/>
    </row>
    <row r="293" spans="1:7" hidden="1">
      <c r="A293" s="1"/>
      <c r="C293" s="3"/>
      <c r="D293" s="3"/>
      <c r="E293" s="3"/>
      <c r="F293" s="3"/>
      <c r="G293" s="3"/>
    </row>
    <row r="294" spans="1:7" hidden="1">
      <c r="A294" s="1"/>
      <c r="C294" s="3"/>
      <c r="D294" s="3"/>
      <c r="E294" s="3"/>
      <c r="F294" s="3"/>
      <c r="G294" s="3"/>
    </row>
    <row r="295" spans="1:7" hidden="1">
      <c r="A295" s="1"/>
      <c r="C295" s="3"/>
      <c r="D295" s="3"/>
      <c r="E295" s="3"/>
      <c r="F295" s="3"/>
      <c r="G295" s="3"/>
    </row>
    <row r="296" spans="1:7" hidden="1">
      <c r="A296" s="1"/>
      <c r="C296" s="3"/>
      <c r="D296" s="3"/>
      <c r="E296" s="3"/>
      <c r="F296" s="3"/>
      <c r="G296" s="3"/>
    </row>
    <row r="297" spans="1:7" hidden="1">
      <c r="A297" s="1"/>
      <c r="C297" s="3"/>
      <c r="D297" s="3"/>
      <c r="E297" s="3"/>
      <c r="F297" s="3"/>
      <c r="G297" s="3"/>
    </row>
    <row r="298" spans="1:7" hidden="1">
      <c r="A298" s="1"/>
      <c r="C298" s="3"/>
      <c r="D298" s="3"/>
      <c r="E298" s="3"/>
      <c r="F298" s="3"/>
      <c r="G298" s="3"/>
    </row>
    <row r="299" spans="1:7" hidden="1">
      <c r="A299" s="1"/>
      <c r="C299" s="3"/>
      <c r="D299" s="3"/>
      <c r="E299" s="3"/>
      <c r="F299" s="3"/>
      <c r="G299" s="3"/>
    </row>
    <row r="300" spans="1:7" hidden="1">
      <c r="A300" s="1"/>
      <c r="C300" s="3"/>
      <c r="D300" s="3"/>
      <c r="E300" s="3"/>
      <c r="F300" s="3"/>
      <c r="G300" s="3"/>
    </row>
    <row r="301" spans="1:7" hidden="1">
      <c r="A301" s="1"/>
      <c r="C301" s="3"/>
      <c r="D301" s="3"/>
      <c r="E301" s="3"/>
      <c r="F301" s="3"/>
      <c r="G301" s="3"/>
    </row>
    <row r="302" spans="1:7" hidden="1">
      <c r="A302" s="1"/>
      <c r="C302" s="3"/>
      <c r="D302" s="3"/>
      <c r="E302" s="3"/>
      <c r="F302" s="3"/>
      <c r="G302" s="3"/>
    </row>
    <row r="303" spans="1:7" hidden="1">
      <c r="A303" s="1"/>
      <c r="C303" s="3"/>
      <c r="D303" s="3"/>
      <c r="E303" s="3"/>
      <c r="F303" s="3"/>
      <c r="G303" s="3"/>
    </row>
    <row r="304" spans="1:7" hidden="1">
      <c r="A304" s="1"/>
      <c r="C304" s="3"/>
      <c r="D304" s="3"/>
      <c r="E304" s="3"/>
      <c r="F304" s="3"/>
      <c r="G304" s="3"/>
    </row>
    <row r="305" spans="1:7" hidden="1">
      <c r="A305" s="1"/>
      <c r="C305" s="3"/>
      <c r="D305" s="3"/>
      <c r="E305" s="3"/>
      <c r="F305" s="3"/>
      <c r="G305" s="3"/>
    </row>
    <row r="306" spans="1:7" hidden="1">
      <c r="A306" s="1"/>
      <c r="C306" s="3"/>
      <c r="D306" s="3"/>
      <c r="E306" s="3"/>
      <c r="F306" s="3"/>
      <c r="G306" s="3"/>
    </row>
    <row r="307" spans="1:7" hidden="1">
      <c r="A307" s="1"/>
      <c r="C307" s="3"/>
      <c r="D307" s="3"/>
      <c r="E307" s="3"/>
      <c r="F307" s="3"/>
      <c r="G307" s="3"/>
    </row>
    <row r="308" spans="1:7" hidden="1">
      <c r="A308" s="1"/>
      <c r="C308" s="3"/>
      <c r="D308" s="3"/>
      <c r="E308" s="3"/>
      <c r="F308" s="3"/>
      <c r="G308" s="3"/>
    </row>
    <row r="309" spans="1:7" hidden="1">
      <c r="A309" s="1"/>
      <c r="C309" s="3"/>
      <c r="D309" s="3"/>
      <c r="E309" s="3"/>
      <c r="F309" s="3"/>
      <c r="G309" s="3"/>
    </row>
    <row r="310" spans="1:7" hidden="1">
      <c r="A310" s="1"/>
      <c r="C310" s="3"/>
      <c r="D310" s="3"/>
      <c r="E310" s="3"/>
      <c r="F310" s="3"/>
      <c r="G310" s="3"/>
    </row>
    <row r="311" spans="1:7" hidden="1">
      <c r="A311" s="1"/>
      <c r="C311" s="3"/>
      <c r="D311" s="3"/>
      <c r="E311" s="3"/>
      <c r="F311" s="3"/>
      <c r="G311" s="3"/>
    </row>
    <row r="312" spans="1:7" hidden="1">
      <c r="A312" s="1"/>
      <c r="C312" s="3"/>
      <c r="D312" s="3"/>
      <c r="E312" s="3"/>
      <c r="F312" s="3"/>
      <c r="G312" s="3"/>
    </row>
    <row r="313" spans="1:7" hidden="1">
      <c r="A313" s="1"/>
      <c r="C313" s="3"/>
      <c r="D313" s="3"/>
      <c r="E313" s="3"/>
      <c r="F313" s="3"/>
      <c r="G313" s="3"/>
    </row>
    <row r="314" spans="1:7" hidden="1">
      <c r="A314" s="1"/>
      <c r="C314" s="3"/>
      <c r="D314" s="3"/>
      <c r="E314" s="3"/>
      <c r="F314" s="3"/>
      <c r="G314" s="3"/>
    </row>
    <row r="315" spans="1:7" hidden="1">
      <c r="A315" s="1"/>
      <c r="C315" s="3"/>
      <c r="D315" s="3"/>
      <c r="E315" s="3"/>
      <c r="F315" s="3"/>
      <c r="G315" s="3"/>
    </row>
    <row r="316" spans="1:7" hidden="1">
      <c r="A316" s="1"/>
      <c r="C316" s="3"/>
      <c r="D316" s="3"/>
      <c r="E316" s="3"/>
      <c r="F316" s="3"/>
      <c r="G316" s="3"/>
    </row>
    <row r="317" spans="1:7" hidden="1">
      <c r="A317" s="1"/>
      <c r="C317" s="3"/>
      <c r="D317" s="3"/>
      <c r="E317" s="3"/>
      <c r="F317" s="3"/>
      <c r="G317" s="3"/>
    </row>
    <row r="318" spans="1:7" hidden="1">
      <c r="A318" s="1"/>
      <c r="C318" s="3"/>
      <c r="D318" s="3"/>
      <c r="E318" s="3"/>
      <c r="F318" s="3"/>
      <c r="G318" s="3"/>
    </row>
    <row r="319" spans="1:7" hidden="1">
      <c r="A319" s="1"/>
      <c r="C319" s="3"/>
      <c r="D319" s="3"/>
      <c r="E319" s="3"/>
      <c r="F319" s="3"/>
      <c r="G319" s="3"/>
    </row>
    <row r="320" spans="1:7" hidden="1">
      <c r="A320" s="1"/>
      <c r="C320" s="3"/>
      <c r="D320" s="3"/>
      <c r="E320" s="3"/>
      <c r="F320" s="3"/>
      <c r="G320" s="3"/>
    </row>
    <row r="321" spans="1:7" hidden="1">
      <c r="A321" s="1"/>
      <c r="C321" s="3"/>
      <c r="D321" s="3"/>
      <c r="E321" s="3"/>
      <c r="F321" s="3"/>
      <c r="G321" s="3"/>
    </row>
    <row r="322" spans="1:7" hidden="1">
      <c r="A322" s="1"/>
      <c r="C322" s="3"/>
      <c r="D322" s="3"/>
      <c r="E322" s="3"/>
      <c r="F322" s="3"/>
      <c r="G322" s="3"/>
    </row>
    <row r="323" spans="1:7" hidden="1">
      <c r="A323" s="1"/>
      <c r="C323" s="3"/>
      <c r="D323" s="3"/>
      <c r="E323" s="3"/>
      <c r="F323" s="3"/>
      <c r="G323" s="3"/>
    </row>
    <row r="324" spans="1:7" hidden="1">
      <c r="A324" s="1"/>
      <c r="C324" s="3"/>
      <c r="D324" s="3"/>
      <c r="E324" s="3"/>
      <c r="F324" s="3"/>
      <c r="G324" s="3"/>
    </row>
    <row r="325" spans="1:7" hidden="1">
      <c r="A325" s="1"/>
      <c r="C325" s="3"/>
      <c r="D325" s="3"/>
      <c r="E325" s="3"/>
      <c r="F325" s="3"/>
      <c r="G325" s="3"/>
    </row>
    <row r="326" spans="1:7" hidden="1">
      <c r="A326" s="1"/>
      <c r="C326" s="3"/>
      <c r="D326" s="3"/>
      <c r="E326" s="3"/>
      <c r="F326" s="3"/>
      <c r="G326" s="3"/>
    </row>
    <row r="327" spans="1:7" hidden="1">
      <c r="A327" s="1"/>
      <c r="C327" s="3"/>
      <c r="D327" s="3"/>
      <c r="E327" s="3"/>
      <c r="F327" s="3"/>
      <c r="G327" s="3"/>
    </row>
    <row r="328" spans="1:7" hidden="1">
      <c r="A328" s="1"/>
      <c r="C328" s="3"/>
      <c r="D328" s="3"/>
      <c r="E328" s="3"/>
      <c r="F328" s="3"/>
      <c r="G328" s="3"/>
    </row>
    <row r="329" spans="1:7" hidden="1">
      <c r="A329" s="1"/>
      <c r="C329" s="3"/>
      <c r="D329" s="3"/>
      <c r="E329" s="3"/>
      <c r="F329" s="3"/>
      <c r="G329" s="3"/>
    </row>
    <row r="330" spans="1:7" hidden="1">
      <c r="A330" s="1"/>
      <c r="C330" s="3"/>
      <c r="D330" s="3"/>
      <c r="E330" s="3"/>
      <c r="F330" s="3"/>
      <c r="G330" s="3"/>
    </row>
    <row r="331" spans="1:7" hidden="1">
      <c r="A331" s="1"/>
      <c r="C331" s="3"/>
      <c r="D331" s="3"/>
      <c r="E331" s="3"/>
      <c r="F331" s="3"/>
      <c r="G331" s="3"/>
    </row>
    <row r="332" spans="1:7" hidden="1">
      <c r="A332" s="1"/>
      <c r="C332" s="3"/>
      <c r="D332" s="3"/>
      <c r="E332" s="3"/>
      <c r="F332" s="3"/>
      <c r="G332" s="3"/>
    </row>
    <row r="333" spans="1:7" hidden="1">
      <c r="A333" s="1"/>
      <c r="C333" s="3"/>
      <c r="D333" s="3"/>
      <c r="E333" s="3"/>
      <c r="F333" s="3"/>
      <c r="G333" s="3"/>
    </row>
    <row r="334" spans="1:7" hidden="1">
      <c r="A334" s="1"/>
      <c r="C334" s="3"/>
      <c r="D334" s="3"/>
      <c r="E334" s="3"/>
      <c r="F334" s="3"/>
      <c r="G334" s="3"/>
    </row>
    <row r="335" spans="1:7" hidden="1">
      <c r="A335" s="1"/>
      <c r="C335" s="3"/>
      <c r="D335" s="3"/>
      <c r="E335" s="3"/>
      <c r="F335" s="3"/>
      <c r="G335" s="3"/>
    </row>
    <row r="336" spans="1:7" hidden="1">
      <c r="A336" s="1"/>
      <c r="C336" s="3"/>
      <c r="D336" s="3"/>
      <c r="E336" s="3"/>
      <c r="F336" s="3"/>
      <c r="G336" s="3"/>
    </row>
    <row r="337" spans="1:7" hidden="1">
      <c r="A337" s="1"/>
      <c r="C337" s="3"/>
      <c r="D337" s="3"/>
      <c r="E337" s="3"/>
      <c r="F337" s="3"/>
      <c r="G337" s="3"/>
    </row>
    <row r="338" spans="1:7" hidden="1">
      <c r="A338" s="1"/>
      <c r="C338" s="3"/>
      <c r="D338" s="3"/>
      <c r="E338" s="3"/>
      <c r="F338" s="3"/>
      <c r="G338" s="3"/>
    </row>
    <row r="339" spans="1:7" hidden="1">
      <c r="A339" s="1"/>
      <c r="C339" s="3"/>
      <c r="D339" s="3"/>
      <c r="E339" s="3"/>
      <c r="F339" s="3"/>
      <c r="G339" s="3"/>
    </row>
    <row r="340" spans="1:7" hidden="1">
      <c r="A340" s="1"/>
      <c r="C340" s="3"/>
      <c r="D340" s="3"/>
      <c r="E340" s="3"/>
      <c r="F340" s="3"/>
      <c r="G340" s="3"/>
    </row>
    <row r="341" spans="1:7" hidden="1">
      <c r="A341" s="1"/>
      <c r="C341" s="3"/>
      <c r="D341" s="3"/>
      <c r="E341" s="3"/>
      <c r="F341" s="3"/>
      <c r="G341" s="3"/>
    </row>
    <row r="342" spans="1:7" hidden="1">
      <c r="A342" s="1"/>
      <c r="C342" s="3"/>
      <c r="D342" s="3"/>
      <c r="E342" s="3"/>
      <c r="F342" s="3"/>
      <c r="G342" s="3"/>
    </row>
    <row r="343" spans="1:7" hidden="1">
      <c r="A343" s="1"/>
      <c r="C343" s="3"/>
      <c r="D343" s="3"/>
      <c r="E343" s="3"/>
      <c r="F343" s="3"/>
      <c r="G343" s="3"/>
    </row>
    <row r="344" spans="1:7" hidden="1">
      <c r="A344" s="1"/>
      <c r="C344" s="3"/>
      <c r="D344" s="3"/>
      <c r="E344" s="3"/>
      <c r="F344" s="3"/>
      <c r="G344" s="3"/>
    </row>
    <row r="345" spans="1:7" hidden="1">
      <c r="A345" s="1"/>
      <c r="C345" s="3"/>
      <c r="D345" s="3"/>
      <c r="E345" s="3"/>
      <c r="F345" s="3"/>
      <c r="G345" s="3"/>
    </row>
    <row r="346" spans="1:7" hidden="1">
      <c r="A346" s="1"/>
      <c r="C346" s="3"/>
      <c r="D346" s="3"/>
      <c r="E346" s="3"/>
      <c r="F346" s="3"/>
      <c r="G346" s="3"/>
    </row>
    <row r="347" spans="1:7" hidden="1">
      <c r="A347" s="1"/>
      <c r="C347" s="3"/>
      <c r="D347" s="3"/>
      <c r="E347" s="3"/>
      <c r="F347" s="3"/>
      <c r="G347" s="3"/>
    </row>
    <row r="348" spans="1:7" hidden="1">
      <c r="A348" s="1"/>
      <c r="C348" s="3"/>
      <c r="D348" s="3"/>
      <c r="E348" s="3"/>
      <c r="F348" s="3"/>
      <c r="G348" s="3"/>
    </row>
    <row r="349" spans="1:7" hidden="1">
      <c r="A349" s="1"/>
      <c r="C349" s="3"/>
      <c r="D349" s="3"/>
      <c r="E349" s="3"/>
      <c r="F349" s="3"/>
      <c r="G349" s="3"/>
    </row>
    <row r="350" spans="1:7" hidden="1">
      <c r="A350" s="1"/>
      <c r="C350" s="3"/>
      <c r="D350" s="3"/>
      <c r="E350" s="3"/>
      <c r="F350" s="3"/>
      <c r="G350" s="3"/>
    </row>
    <row r="351" spans="1:7" hidden="1">
      <c r="A351" s="1"/>
      <c r="C351" s="3"/>
      <c r="D351" s="3"/>
      <c r="E351" s="3"/>
      <c r="F351" s="3"/>
      <c r="G351" s="3"/>
    </row>
    <row r="352" spans="1:7" hidden="1">
      <c r="A352" s="1"/>
      <c r="C352" s="3"/>
      <c r="D352" s="3"/>
      <c r="E352" s="3"/>
      <c r="F352" s="3"/>
      <c r="G352" s="3"/>
    </row>
    <row r="353" spans="1:7" hidden="1">
      <c r="A353" s="1"/>
      <c r="C353" s="3"/>
      <c r="D353" s="3"/>
      <c r="E353" s="3"/>
      <c r="F353" s="3"/>
      <c r="G353" s="3"/>
    </row>
    <row r="354" spans="1:7" hidden="1">
      <c r="A354" s="1"/>
      <c r="C354" s="3"/>
      <c r="D354" s="3"/>
      <c r="E354" s="3"/>
      <c r="F354" s="3"/>
      <c r="G354" s="3"/>
    </row>
    <row r="355" spans="1:7" hidden="1">
      <c r="A355" s="1"/>
      <c r="C355" s="3"/>
      <c r="D355" s="3"/>
      <c r="E355" s="3"/>
      <c r="F355" s="3"/>
      <c r="G355" s="3"/>
    </row>
    <row r="356" spans="1:7" hidden="1">
      <c r="A356" s="1"/>
      <c r="C356" s="3"/>
      <c r="D356" s="3"/>
      <c r="E356" s="3"/>
      <c r="F356" s="3"/>
      <c r="G356" s="3"/>
    </row>
    <row r="357" spans="1:7" hidden="1">
      <c r="A357" s="1"/>
      <c r="C357" s="3"/>
      <c r="D357" s="3"/>
      <c r="E357" s="3"/>
      <c r="F357" s="3"/>
      <c r="G357" s="3"/>
    </row>
    <row r="358" spans="1:7" hidden="1">
      <c r="A358" s="1"/>
      <c r="C358" s="3"/>
      <c r="D358" s="3"/>
      <c r="E358" s="3"/>
      <c r="F358" s="3"/>
      <c r="G358" s="3"/>
    </row>
    <row r="359" spans="1:7" hidden="1">
      <c r="A359" s="1"/>
      <c r="C359" s="3"/>
      <c r="D359" s="3"/>
      <c r="E359" s="3"/>
      <c r="F359" s="3"/>
      <c r="G359" s="3"/>
    </row>
    <row r="360" spans="1:7" hidden="1">
      <c r="A360" s="1"/>
      <c r="C360" s="3"/>
      <c r="D360" s="3"/>
      <c r="E360" s="3"/>
      <c r="F360" s="3"/>
      <c r="G360" s="3"/>
    </row>
    <row r="361" spans="1:7" hidden="1">
      <c r="A361" s="1"/>
      <c r="C361" s="3"/>
      <c r="D361" s="3"/>
      <c r="E361" s="3"/>
      <c r="F361" s="3"/>
      <c r="G361" s="3"/>
    </row>
    <row r="362" spans="1:7" hidden="1">
      <c r="A362" s="1"/>
      <c r="C362" s="3"/>
      <c r="D362" s="3"/>
      <c r="E362" s="3"/>
      <c r="F362" s="3"/>
      <c r="G362" s="3"/>
    </row>
    <row r="363" spans="1:7" hidden="1">
      <c r="A363" s="1"/>
      <c r="C363" s="3"/>
      <c r="D363" s="3"/>
      <c r="E363" s="3"/>
      <c r="F363" s="3"/>
      <c r="G363" s="3"/>
    </row>
    <row r="364" spans="1:7" hidden="1">
      <c r="A364" s="1"/>
      <c r="C364" s="3"/>
      <c r="D364" s="3"/>
      <c r="E364" s="3"/>
      <c r="F364" s="3"/>
      <c r="G364" s="3"/>
    </row>
    <row r="365" spans="1:7" hidden="1">
      <c r="A365" s="1"/>
      <c r="C365" s="3"/>
      <c r="D365" s="3"/>
      <c r="E365" s="3"/>
      <c r="F365" s="3"/>
      <c r="G365" s="3"/>
    </row>
    <row r="366" spans="1:7" hidden="1">
      <c r="A366" s="1"/>
      <c r="C366" s="3"/>
      <c r="D366" s="3"/>
      <c r="E366" s="3"/>
      <c r="F366" s="3"/>
      <c r="G366" s="3"/>
    </row>
    <row r="367" spans="1:7" hidden="1">
      <c r="A367" s="1"/>
      <c r="C367" s="3"/>
      <c r="D367" s="3"/>
      <c r="E367" s="3"/>
      <c r="F367" s="3"/>
      <c r="G367" s="3"/>
    </row>
    <row r="368" spans="1:7" hidden="1">
      <c r="A368" s="1"/>
      <c r="C368" s="3"/>
      <c r="D368" s="3"/>
      <c r="E368" s="3"/>
      <c r="F368" s="3"/>
      <c r="G368" s="3"/>
    </row>
    <row r="369" spans="1:7" hidden="1">
      <c r="A369" s="1"/>
      <c r="C369" s="3"/>
      <c r="D369" s="3"/>
      <c r="E369" s="3"/>
      <c r="F369" s="3"/>
      <c r="G369" s="3"/>
    </row>
    <row r="370" spans="1:7" hidden="1">
      <c r="A370" s="1"/>
      <c r="C370" s="3"/>
      <c r="D370" s="3"/>
      <c r="E370" s="3"/>
      <c r="F370" s="3"/>
      <c r="G370" s="3"/>
    </row>
    <row r="371" spans="1:7" hidden="1">
      <c r="A371" s="1"/>
      <c r="C371" s="3"/>
      <c r="D371" s="3"/>
      <c r="E371" s="3"/>
      <c r="F371" s="3"/>
      <c r="G371" s="3"/>
    </row>
    <row r="372" spans="1:7" hidden="1">
      <c r="A372" s="1"/>
      <c r="C372" s="3"/>
      <c r="D372" s="3"/>
      <c r="E372" s="3"/>
      <c r="F372" s="3"/>
      <c r="G372" s="3"/>
    </row>
    <row r="373" spans="1:7" hidden="1">
      <c r="A373" s="1"/>
      <c r="C373" s="3"/>
      <c r="D373" s="3"/>
      <c r="E373" s="3"/>
      <c r="F373" s="3"/>
      <c r="G373" s="3"/>
    </row>
    <row r="374" spans="1:7" hidden="1">
      <c r="A374" s="1"/>
      <c r="C374" s="3"/>
      <c r="D374" s="3"/>
      <c r="E374" s="3"/>
      <c r="F374" s="3"/>
      <c r="G374" s="3"/>
    </row>
    <row r="375" spans="1:7" hidden="1">
      <c r="A375" s="1"/>
      <c r="C375" s="3"/>
      <c r="D375" s="3"/>
      <c r="E375" s="3"/>
      <c r="F375" s="3"/>
      <c r="G375" s="3"/>
    </row>
    <row r="376" spans="1:7" hidden="1">
      <c r="A376" s="1"/>
      <c r="C376" s="3"/>
      <c r="D376" s="3"/>
      <c r="E376" s="3"/>
      <c r="F376" s="3"/>
      <c r="G376" s="3"/>
    </row>
    <row r="377" spans="1:7" hidden="1">
      <c r="A377" s="1"/>
      <c r="C377" s="3"/>
      <c r="D377" s="3"/>
      <c r="E377" s="3"/>
      <c r="F377" s="3"/>
      <c r="G377" s="3"/>
    </row>
    <row r="378" spans="1:7" hidden="1">
      <c r="A378" s="1"/>
      <c r="C378" s="3"/>
      <c r="D378" s="3"/>
      <c r="E378" s="3"/>
      <c r="F378" s="3"/>
      <c r="G378" s="3"/>
    </row>
    <row r="379" spans="1:7" hidden="1">
      <c r="A379" s="1"/>
      <c r="C379" s="3"/>
      <c r="D379" s="3"/>
      <c r="E379" s="3"/>
      <c r="F379" s="3"/>
      <c r="G379" s="3"/>
    </row>
    <row r="380" spans="1:7" hidden="1">
      <c r="A380" s="1"/>
      <c r="C380" s="3"/>
      <c r="D380" s="3"/>
      <c r="E380" s="3"/>
      <c r="F380" s="3"/>
      <c r="G380" s="3"/>
    </row>
    <row r="381" spans="1:7" hidden="1">
      <c r="A381" s="1"/>
      <c r="C381" s="3"/>
      <c r="D381" s="3"/>
      <c r="E381" s="3"/>
      <c r="F381" s="3"/>
      <c r="G381" s="3"/>
    </row>
    <row r="382" spans="1:7" hidden="1">
      <c r="A382" s="1"/>
      <c r="C382" s="3"/>
      <c r="D382" s="3"/>
      <c r="E382" s="3"/>
      <c r="F382" s="3"/>
      <c r="G382" s="3"/>
    </row>
    <row r="383" spans="1:7" hidden="1">
      <c r="A383" s="1"/>
      <c r="C383" s="3"/>
      <c r="D383" s="3"/>
      <c r="E383" s="3"/>
      <c r="F383" s="3"/>
      <c r="G383" s="3"/>
    </row>
    <row r="384" spans="1:7" hidden="1">
      <c r="A384" s="1"/>
      <c r="C384" s="3"/>
      <c r="D384" s="3"/>
      <c r="E384" s="3"/>
      <c r="F384" s="3"/>
      <c r="G384" s="3"/>
    </row>
    <row r="385" spans="1:7" hidden="1">
      <c r="A385" s="1"/>
      <c r="C385" s="3"/>
      <c r="D385" s="3"/>
      <c r="E385" s="3"/>
      <c r="F385" s="3"/>
      <c r="G385" s="3"/>
    </row>
    <row r="386" spans="1:7" hidden="1">
      <c r="A386" s="1"/>
      <c r="C386" s="3"/>
      <c r="D386" s="3"/>
      <c r="E386" s="3"/>
      <c r="F386" s="3"/>
      <c r="G386" s="3"/>
    </row>
    <row r="387" spans="1:7" hidden="1">
      <c r="A387" s="1"/>
      <c r="C387" s="3"/>
      <c r="D387" s="3"/>
      <c r="E387" s="3"/>
      <c r="F387" s="3"/>
      <c r="G387" s="3"/>
    </row>
    <row r="388" spans="1:7" hidden="1">
      <c r="A388" s="1"/>
      <c r="C388" s="3"/>
      <c r="D388" s="3"/>
      <c r="E388" s="3"/>
      <c r="F388" s="3"/>
      <c r="G388" s="3"/>
    </row>
    <row r="389" spans="1:7" hidden="1">
      <c r="A389" s="1"/>
      <c r="C389" s="3"/>
      <c r="D389" s="3"/>
      <c r="E389" s="3"/>
      <c r="F389" s="3"/>
      <c r="G389" s="3"/>
    </row>
    <row r="390" spans="1:7" hidden="1">
      <c r="A390" s="1"/>
      <c r="C390" s="3"/>
      <c r="D390" s="3"/>
      <c r="E390" s="3"/>
      <c r="F390" s="3"/>
      <c r="G390" s="3"/>
    </row>
    <row r="391" spans="1:7" hidden="1">
      <c r="A391" s="1"/>
      <c r="C391" s="3"/>
      <c r="D391" s="3"/>
      <c r="E391" s="3"/>
      <c r="F391" s="3"/>
      <c r="G391" s="3"/>
    </row>
    <row r="392" spans="1:7" hidden="1">
      <c r="A392" s="1"/>
      <c r="C392" s="3"/>
      <c r="D392" s="3"/>
      <c r="E392" s="3"/>
      <c r="F392" s="3"/>
      <c r="G392" s="3"/>
    </row>
    <row r="393" spans="1:7" hidden="1">
      <c r="A393" s="1"/>
      <c r="C393" s="3"/>
      <c r="D393" s="3"/>
      <c r="E393" s="3"/>
      <c r="F393" s="3"/>
      <c r="G393" s="3"/>
    </row>
    <row r="394" spans="1:7" hidden="1">
      <c r="A394" s="1"/>
      <c r="C394" s="3"/>
      <c r="D394" s="3"/>
      <c r="E394" s="3"/>
      <c r="F394" s="3"/>
      <c r="G394" s="3"/>
    </row>
    <row r="395" spans="1:7" hidden="1">
      <c r="A395" s="1"/>
      <c r="C395" s="3"/>
      <c r="D395" s="3"/>
      <c r="E395" s="3"/>
      <c r="F395" s="3"/>
      <c r="G395" s="3"/>
    </row>
    <row r="396" spans="1:7" hidden="1">
      <c r="A396" s="1"/>
      <c r="C396" s="3"/>
      <c r="D396" s="3"/>
      <c r="E396" s="3"/>
      <c r="F396" s="3"/>
      <c r="G396" s="3"/>
    </row>
    <row r="397" spans="1:7" hidden="1">
      <c r="A397" s="1"/>
      <c r="C397" s="3"/>
      <c r="D397" s="3"/>
      <c r="E397" s="3"/>
      <c r="F397" s="3"/>
      <c r="G397" s="3"/>
    </row>
    <row r="398" spans="1:7" hidden="1">
      <c r="A398" s="1"/>
      <c r="C398" s="3"/>
      <c r="D398" s="3"/>
      <c r="E398" s="3"/>
      <c r="F398" s="3"/>
      <c r="G398" s="3"/>
    </row>
    <row r="399" spans="1:7" hidden="1">
      <c r="A399" s="1"/>
      <c r="C399" s="3"/>
      <c r="D399" s="3"/>
      <c r="E399" s="3"/>
      <c r="F399" s="3"/>
      <c r="G399" s="3"/>
    </row>
    <row r="400" spans="1:7" hidden="1">
      <c r="A400" s="1"/>
      <c r="C400" s="3"/>
      <c r="D400" s="3"/>
      <c r="E400" s="3"/>
      <c r="F400" s="3"/>
      <c r="G400" s="3"/>
    </row>
    <row r="401" spans="1:7" hidden="1">
      <c r="A401" s="1"/>
      <c r="C401" s="3"/>
      <c r="D401" s="3"/>
      <c r="E401" s="3"/>
      <c r="F401" s="3"/>
      <c r="G401" s="3"/>
    </row>
    <row r="402" spans="1:7" hidden="1">
      <c r="A402" s="1"/>
      <c r="C402" s="3"/>
      <c r="D402" s="3"/>
      <c r="E402" s="3"/>
      <c r="F402" s="3"/>
      <c r="G402" s="3"/>
    </row>
    <row r="403" spans="1:7" hidden="1">
      <c r="A403" s="1"/>
      <c r="C403" s="3"/>
      <c r="D403" s="3"/>
      <c r="E403" s="3"/>
      <c r="F403" s="3"/>
      <c r="G403" s="3"/>
    </row>
    <row r="404" spans="1:7" hidden="1">
      <c r="A404" s="1"/>
      <c r="C404" s="3"/>
      <c r="D404" s="3"/>
      <c r="E404" s="3"/>
      <c r="F404" s="3"/>
      <c r="G404" s="3"/>
    </row>
    <row r="405" spans="1:7" hidden="1">
      <c r="A405" s="1"/>
      <c r="C405" s="3"/>
      <c r="D405" s="3"/>
      <c r="E405" s="3"/>
      <c r="F405" s="3"/>
      <c r="G405" s="3"/>
    </row>
    <row r="406" spans="1:7" hidden="1">
      <c r="A406" s="1"/>
      <c r="C406" s="3"/>
      <c r="D406" s="3"/>
      <c r="E406" s="3"/>
      <c r="F406" s="3"/>
      <c r="G406" s="3"/>
    </row>
    <row r="407" spans="1:7" hidden="1">
      <c r="A407" s="1"/>
      <c r="C407" s="3"/>
      <c r="D407" s="3"/>
      <c r="E407" s="3"/>
      <c r="F407" s="3"/>
      <c r="G407" s="3"/>
    </row>
    <row r="408" spans="1:7" hidden="1">
      <c r="A408" s="1"/>
      <c r="C408" s="3"/>
      <c r="D408" s="3"/>
      <c r="E408" s="3"/>
      <c r="F408" s="3"/>
      <c r="G408" s="3"/>
    </row>
    <row r="409" spans="1:7" hidden="1">
      <c r="A409" s="1"/>
      <c r="C409" s="3"/>
      <c r="D409" s="3"/>
      <c r="E409" s="3"/>
      <c r="F409" s="3"/>
      <c r="G409" s="3"/>
    </row>
    <row r="410" spans="1:7" hidden="1">
      <c r="A410" s="1"/>
      <c r="C410" s="3"/>
      <c r="D410" s="3"/>
      <c r="E410" s="3"/>
      <c r="F410" s="3"/>
      <c r="G410" s="3"/>
    </row>
    <row r="411" spans="1:7" hidden="1">
      <c r="A411" s="1"/>
      <c r="C411" s="3"/>
      <c r="D411" s="3"/>
      <c r="E411" s="3"/>
      <c r="F411" s="3"/>
      <c r="G411" s="3"/>
    </row>
    <row r="412" spans="1:7" hidden="1">
      <c r="A412" s="1"/>
      <c r="C412" s="3"/>
      <c r="D412" s="3"/>
      <c r="E412" s="3"/>
      <c r="F412" s="3"/>
      <c r="G412" s="3"/>
    </row>
    <row r="413" spans="1:7" hidden="1">
      <c r="A413" s="1"/>
      <c r="C413" s="3"/>
      <c r="D413" s="3"/>
      <c r="E413" s="3"/>
      <c r="F413" s="3"/>
      <c r="G413" s="3"/>
    </row>
    <row r="414" spans="1:7" hidden="1">
      <c r="A414" s="1"/>
      <c r="C414" s="3"/>
      <c r="D414" s="3"/>
      <c r="E414" s="3"/>
      <c r="F414" s="3"/>
      <c r="G414" s="3"/>
    </row>
    <row r="415" spans="1:7" hidden="1">
      <c r="A415" s="1"/>
      <c r="C415" s="3"/>
      <c r="D415" s="3"/>
      <c r="E415" s="3"/>
      <c r="F415" s="3"/>
      <c r="G415" s="3"/>
    </row>
    <row r="416" spans="1:7" hidden="1">
      <c r="A416" s="1"/>
      <c r="C416" s="3"/>
      <c r="D416" s="3"/>
      <c r="E416" s="3"/>
      <c r="F416" s="3"/>
      <c r="G416" s="3"/>
    </row>
    <row r="417" spans="1:7" hidden="1">
      <c r="A417" s="1"/>
      <c r="C417" s="3"/>
      <c r="D417" s="3"/>
      <c r="E417" s="3"/>
      <c r="F417" s="3"/>
      <c r="G417" s="3"/>
    </row>
    <row r="418" spans="1:7" hidden="1">
      <c r="A418" s="1"/>
      <c r="C418" s="3"/>
      <c r="D418" s="3"/>
      <c r="E418" s="3"/>
      <c r="F418" s="3"/>
      <c r="G418" s="3"/>
    </row>
    <row r="419" spans="1:7" hidden="1">
      <c r="A419" s="1"/>
      <c r="C419" s="3"/>
      <c r="D419" s="3"/>
      <c r="E419" s="3"/>
      <c r="F419" s="3"/>
      <c r="G419" s="3"/>
    </row>
    <row r="420" spans="1:7" hidden="1">
      <c r="A420" s="1"/>
      <c r="C420" s="3"/>
      <c r="D420" s="3"/>
      <c r="E420" s="3"/>
      <c r="F420" s="3"/>
      <c r="G420" s="3"/>
    </row>
    <row r="421" spans="1:7" hidden="1">
      <c r="A421" s="1"/>
      <c r="C421" s="3"/>
      <c r="D421" s="3"/>
      <c r="E421" s="3"/>
      <c r="F421" s="3"/>
      <c r="G421" s="3"/>
    </row>
    <row r="422" spans="1:7" hidden="1">
      <c r="A422" s="1"/>
      <c r="C422" s="3"/>
      <c r="D422" s="3"/>
      <c r="E422" s="3"/>
      <c r="F422" s="3"/>
      <c r="G422" s="3"/>
    </row>
    <row r="423" spans="1:7" hidden="1">
      <c r="A423" s="1"/>
      <c r="C423" s="3"/>
      <c r="D423" s="3"/>
      <c r="E423" s="3"/>
      <c r="F423" s="3"/>
      <c r="G423" s="3"/>
    </row>
    <row r="424" spans="1:7" hidden="1">
      <c r="A424" s="1"/>
      <c r="C424" s="3"/>
      <c r="D424" s="3"/>
      <c r="E424" s="3"/>
      <c r="F424" s="3"/>
      <c r="G424" s="3"/>
    </row>
    <row r="425" spans="1:7" hidden="1">
      <c r="A425" s="1"/>
      <c r="C425" s="3"/>
      <c r="D425" s="3"/>
      <c r="E425" s="3"/>
      <c r="F425" s="3"/>
      <c r="G425" s="3"/>
    </row>
    <row r="426" spans="1:7" hidden="1">
      <c r="A426" s="1"/>
      <c r="C426" s="3"/>
      <c r="D426" s="3"/>
      <c r="E426" s="3"/>
      <c r="F426" s="3"/>
      <c r="G426" s="3"/>
    </row>
    <row r="427" spans="1:7" hidden="1">
      <c r="A427" s="1"/>
      <c r="C427" s="3"/>
      <c r="D427" s="3"/>
      <c r="E427" s="3"/>
      <c r="F427" s="3"/>
      <c r="G427" s="3"/>
    </row>
    <row r="428" spans="1:7" hidden="1">
      <c r="A428" s="1"/>
      <c r="C428" s="3"/>
      <c r="D428" s="3"/>
      <c r="E428" s="3"/>
      <c r="F428" s="3"/>
      <c r="G428" s="3"/>
    </row>
    <row r="429" spans="1:7" hidden="1">
      <c r="A429" s="1"/>
      <c r="C429" s="3"/>
      <c r="D429" s="3"/>
      <c r="E429" s="3"/>
      <c r="F429" s="3"/>
      <c r="G429" s="3"/>
    </row>
    <row r="430" spans="1:7" hidden="1">
      <c r="A430" s="1"/>
      <c r="C430" s="3"/>
      <c r="D430" s="3"/>
      <c r="E430" s="3"/>
      <c r="F430" s="3"/>
      <c r="G430" s="3"/>
    </row>
    <row r="431" spans="1:7" hidden="1">
      <c r="A431" s="1"/>
      <c r="C431" s="3"/>
      <c r="D431" s="3"/>
      <c r="E431" s="3"/>
      <c r="F431" s="3"/>
      <c r="G431" s="3"/>
    </row>
    <row r="432" spans="1:7" hidden="1">
      <c r="A432" s="1"/>
      <c r="C432" s="3"/>
      <c r="D432" s="3"/>
      <c r="E432" s="3"/>
      <c r="F432" s="3"/>
      <c r="G432" s="3"/>
    </row>
    <row r="433" spans="1:7" hidden="1">
      <c r="A433" s="1"/>
      <c r="C433" s="3"/>
      <c r="D433" s="3"/>
      <c r="E433" s="3"/>
      <c r="F433" s="3"/>
      <c r="G433" s="3"/>
    </row>
    <row r="434" spans="1:7" hidden="1">
      <c r="A434" s="1"/>
      <c r="C434" s="3"/>
      <c r="D434" s="3"/>
      <c r="E434" s="3"/>
      <c r="F434" s="3"/>
      <c r="G434" s="3"/>
    </row>
    <row r="435" spans="1:7" hidden="1">
      <c r="A435" s="1"/>
      <c r="C435" s="3"/>
      <c r="D435" s="3"/>
      <c r="E435" s="3"/>
      <c r="F435" s="3"/>
      <c r="G435" s="3"/>
    </row>
    <row r="436" spans="1:7" hidden="1">
      <c r="A436" s="1"/>
      <c r="C436" s="3"/>
      <c r="D436" s="3"/>
      <c r="E436" s="3"/>
      <c r="F436" s="3"/>
      <c r="G436" s="3"/>
    </row>
    <row r="437" spans="1:7" hidden="1">
      <c r="A437" s="1"/>
      <c r="C437" s="3"/>
      <c r="D437" s="3"/>
      <c r="E437" s="3"/>
      <c r="F437" s="3"/>
      <c r="G437" s="3"/>
    </row>
    <row r="438" spans="1:7" hidden="1">
      <c r="A438" s="1"/>
      <c r="C438" s="3"/>
      <c r="D438" s="3"/>
      <c r="E438" s="3"/>
      <c r="F438" s="3"/>
      <c r="G438" s="3"/>
    </row>
    <row r="439" spans="1:7" hidden="1">
      <c r="A439" s="1"/>
      <c r="C439" s="3"/>
      <c r="D439" s="3"/>
      <c r="E439" s="3"/>
      <c r="F439" s="3"/>
      <c r="G439" s="3"/>
    </row>
    <row r="440" spans="1:7" hidden="1">
      <c r="A440" s="1"/>
      <c r="C440" s="3"/>
      <c r="D440" s="3"/>
      <c r="E440" s="3"/>
      <c r="F440" s="3"/>
      <c r="G440" s="3"/>
    </row>
    <row r="441" spans="1:7" hidden="1">
      <c r="A441" s="1"/>
      <c r="C441" s="3"/>
      <c r="D441" s="3"/>
      <c r="E441" s="3"/>
      <c r="F441" s="3"/>
      <c r="G441" s="3"/>
    </row>
    <row r="442" spans="1:7" hidden="1">
      <c r="A442" s="1"/>
      <c r="C442" s="3"/>
      <c r="D442" s="3"/>
      <c r="E442" s="3"/>
      <c r="F442" s="3"/>
      <c r="G442" s="3"/>
    </row>
    <row r="443" spans="1:7" hidden="1">
      <c r="A443" s="1"/>
      <c r="C443" s="3"/>
      <c r="D443" s="3"/>
      <c r="E443" s="3"/>
      <c r="F443" s="3"/>
      <c r="G443" s="3"/>
    </row>
    <row r="444" spans="1:7" hidden="1">
      <c r="A444" s="1"/>
      <c r="C444" s="3"/>
      <c r="D444" s="3"/>
      <c r="E444" s="3"/>
      <c r="F444" s="3"/>
      <c r="G444" s="3"/>
    </row>
    <row r="445" spans="1:7" hidden="1">
      <c r="A445" s="1"/>
      <c r="C445" s="3"/>
      <c r="D445" s="3"/>
      <c r="E445" s="3"/>
      <c r="F445" s="3"/>
      <c r="G445" s="3"/>
    </row>
    <row r="446" spans="1:7" hidden="1">
      <c r="A446" s="1"/>
      <c r="C446" s="3"/>
      <c r="D446" s="3"/>
      <c r="E446" s="3"/>
      <c r="F446" s="3"/>
      <c r="G446" s="3"/>
    </row>
    <row r="447" spans="1:7" hidden="1">
      <c r="A447" s="1"/>
      <c r="C447" s="3"/>
      <c r="D447" s="3"/>
      <c r="E447" s="3"/>
      <c r="F447" s="3"/>
      <c r="G447" s="3"/>
    </row>
    <row r="448" spans="1:7" hidden="1">
      <c r="A448" s="1"/>
      <c r="C448" s="3"/>
      <c r="D448" s="3"/>
      <c r="E448" s="3"/>
      <c r="F448" s="3"/>
      <c r="G448" s="3"/>
    </row>
    <row r="449" spans="1:7" hidden="1">
      <c r="A449" s="1"/>
      <c r="C449" s="3"/>
      <c r="D449" s="3"/>
      <c r="E449" s="3"/>
      <c r="F449" s="3"/>
      <c r="G449" s="3"/>
    </row>
    <row r="450" spans="1:7" hidden="1">
      <c r="A450" s="1"/>
      <c r="C450" s="3"/>
      <c r="D450" s="3"/>
      <c r="E450" s="3"/>
      <c r="F450" s="3"/>
      <c r="G450" s="3"/>
    </row>
    <row r="451" spans="1:7" hidden="1">
      <c r="A451" s="1"/>
      <c r="C451" s="3"/>
      <c r="D451" s="3"/>
      <c r="E451" s="3"/>
      <c r="F451" s="3"/>
      <c r="G451" s="3"/>
    </row>
    <row r="452" spans="1:7" hidden="1">
      <c r="A452" s="1"/>
      <c r="C452" s="3"/>
      <c r="D452" s="3"/>
      <c r="E452" s="3"/>
      <c r="F452" s="3"/>
      <c r="G452" s="3"/>
    </row>
    <row r="453" spans="1:7" hidden="1">
      <c r="A453" s="1"/>
      <c r="C453" s="3"/>
      <c r="D453" s="3"/>
      <c r="E453" s="3"/>
      <c r="F453" s="3"/>
      <c r="G453" s="3"/>
    </row>
    <row r="454" spans="1:7" hidden="1">
      <c r="A454" s="1"/>
      <c r="C454" s="3"/>
      <c r="D454" s="3"/>
      <c r="E454" s="3"/>
      <c r="F454" s="3"/>
      <c r="G454" s="3"/>
    </row>
    <row r="455" spans="1:7" hidden="1">
      <c r="A455" s="1"/>
      <c r="C455" s="3"/>
      <c r="D455" s="3"/>
      <c r="E455" s="3"/>
      <c r="F455" s="3"/>
      <c r="G455" s="3"/>
    </row>
    <row r="456" spans="1:7" hidden="1">
      <c r="A456" s="1"/>
      <c r="C456" s="3"/>
      <c r="D456" s="3"/>
      <c r="E456" s="3"/>
      <c r="F456" s="3"/>
      <c r="G456" s="3"/>
    </row>
    <row r="457" spans="1:7" hidden="1">
      <c r="A457" s="1"/>
      <c r="C457" s="3"/>
      <c r="D457" s="3"/>
      <c r="E457" s="3"/>
      <c r="F457" s="3"/>
      <c r="G457" s="3"/>
    </row>
    <row r="458" spans="1:7" hidden="1">
      <c r="A458" s="1"/>
      <c r="C458" s="3"/>
      <c r="D458" s="3"/>
      <c r="E458" s="3"/>
      <c r="F458" s="3"/>
      <c r="G458" s="3"/>
    </row>
    <row r="459" spans="1:7" hidden="1">
      <c r="A459" s="1"/>
      <c r="C459" s="3"/>
      <c r="D459" s="3"/>
      <c r="E459" s="3"/>
      <c r="F459" s="3"/>
      <c r="G459" s="3"/>
    </row>
    <row r="460" spans="1:7" hidden="1">
      <c r="A460" s="1"/>
      <c r="C460" s="3"/>
      <c r="D460" s="3"/>
      <c r="E460" s="3"/>
      <c r="F460" s="3"/>
      <c r="G460" s="3"/>
    </row>
    <row r="461" spans="1:7" hidden="1">
      <c r="A461" s="1"/>
      <c r="C461" s="3"/>
      <c r="D461" s="3"/>
      <c r="E461" s="3"/>
      <c r="F461" s="3"/>
      <c r="G461" s="3"/>
    </row>
    <row r="462" spans="1:7" hidden="1">
      <c r="A462" s="1"/>
      <c r="C462" s="3"/>
      <c r="D462" s="3"/>
      <c r="E462" s="3"/>
      <c r="F462" s="3"/>
      <c r="G462" s="3"/>
    </row>
    <row r="463" spans="1:7" hidden="1">
      <c r="A463" s="1"/>
      <c r="C463" s="3"/>
      <c r="D463" s="3"/>
      <c r="E463" s="3"/>
      <c r="F463" s="3"/>
      <c r="G463" s="3"/>
    </row>
    <row r="464" spans="1:7" hidden="1">
      <c r="A464" s="1"/>
      <c r="C464" s="3"/>
      <c r="D464" s="3"/>
      <c r="E464" s="3"/>
      <c r="F464" s="3"/>
      <c r="G464" s="3"/>
    </row>
    <row r="465" spans="1:7" hidden="1">
      <c r="A465" s="1"/>
      <c r="C465" s="3"/>
      <c r="D465" s="3"/>
      <c r="E465" s="3"/>
      <c r="F465" s="3"/>
      <c r="G465" s="3"/>
    </row>
    <row r="466" spans="1:7" hidden="1">
      <c r="A466" s="1"/>
      <c r="C466" s="3"/>
      <c r="D466" s="3"/>
      <c r="E466" s="3"/>
      <c r="F466" s="3"/>
      <c r="G466" s="3"/>
    </row>
    <row r="467" spans="1:7" hidden="1">
      <c r="A467" s="1"/>
      <c r="C467" s="3"/>
      <c r="D467" s="3"/>
      <c r="E467" s="3"/>
      <c r="F467" s="3"/>
      <c r="G467" s="3"/>
    </row>
    <row r="468" spans="1:7" hidden="1">
      <c r="A468" s="1"/>
      <c r="C468" s="3"/>
      <c r="D468" s="3"/>
      <c r="E468" s="3"/>
      <c r="F468" s="3"/>
      <c r="G468" s="3"/>
    </row>
    <row r="469" spans="1:7" hidden="1">
      <c r="A469" s="1"/>
      <c r="C469" s="3"/>
      <c r="D469" s="3"/>
      <c r="E469" s="3"/>
      <c r="F469" s="3"/>
      <c r="G469" s="3"/>
    </row>
    <row r="470" spans="1:7" hidden="1">
      <c r="A470" s="1"/>
      <c r="C470" s="3"/>
      <c r="D470" s="3"/>
      <c r="E470" s="3"/>
      <c r="F470" s="3"/>
      <c r="G470" s="3"/>
    </row>
    <row r="471" spans="1:7" hidden="1">
      <c r="A471" s="1"/>
      <c r="C471" s="3"/>
      <c r="D471" s="3"/>
      <c r="E471" s="3"/>
      <c r="F471" s="3"/>
      <c r="G471" s="3"/>
    </row>
    <row r="472" spans="1:7" hidden="1">
      <c r="A472" s="1"/>
      <c r="C472" s="3"/>
      <c r="D472" s="3"/>
      <c r="E472" s="3"/>
      <c r="F472" s="3"/>
      <c r="G472" s="3"/>
    </row>
    <row r="473" spans="1:7" hidden="1">
      <c r="A473" s="1"/>
      <c r="C473" s="3"/>
      <c r="D473" s="3"/>
      <c r="E473" s="3"/>
      <c r="F473" s="3"/>
      <c r="G473" s="3"/>
    </row>
    <row r="474" spans="1:7" hidden="1">
      <c r="A474" s="1"/>
      <c r="C474" s="3"/>
      <c r="D474" s="3"/>
      <c r="E474" s="3"/>
      <c r="F474" s="3"/>
      <c r="G474" s="3"/>
    </row>
    <row r="475" spans="1:7" hidden="1">
      <c r="A475" s="1"/>
      <c r="C475" s="3"/>
      <c r="D475" s="3"/>
      <c r="E475" s="3"/>
      <c r="F475" s="3"/>
      <c r="G475" s="3"/>
    </row>
    <row r="476" spans="1:7" hidden="1">
      <c r="A476" s="1"/>
      <c r="C476" s="3"/>
      <c r="D476" s="3"/>
      <c r="E476" s="3"/>
      <c r="F476" s="3"/>
      <c r="G476" s="3"/>
    </row>
    <row r="477" spans="1:7" hidden="1">
      <c r="A477" s="1"/>
      <c r="C477" s="3"/>
      <c r="D477" s="3"/>
      <c r="E477" s="3"/>
      <c r="F477" s="3"/>
      <c r="G477" s="3"/>
    </row>
    <row r="478" spans="1:7" hidden="1">
      <c r="A478" s="1"/>
      <c r="C478" s="3"/>
      <c r="D478" s="3"/>
      <c r="E478" s="3"/>
      <c r="F478" s="3"/>
      <c r="G478" s="3"/>
    </row>
    <row r="479" spans="1:7" hidden="1">
      <c r="A479" s="1"/>
      <c r="C479" s="3"/>
      <c r="D479" s="3"/>
      <c r="E479" s="3"/>
      <c r="F479" s="3"/>
      <c r="G479" s="3"/>
    </row>
    <row r="480" spans="1:7" hidden="1">
      <c r="A480" s="1"/>
      <c r="C480" s="3"/>
      <c r="D480" s="3"/>
      <c r="E480" s="3"/>
      <c r="F480" s="3"/>
      <c r="G480" s="3"/>
    </row>
    <row r="481" spans="1:7" hidden="1">
      <c r="A481" s="1"/>
      <c r="C481" s="3"/>
      <c r="D481" s="3"/>
      <c r="E481" s="3"/>
      <c r="F481" s="3"/>
      <c r="G481" s="3"/>
    </row>
    <row r="482" spans="1:7" hidden="1">
      <c r="A482" s="1"/>
      <c r="C482" s="3"/>
      <c r="D482" s="3"/>
      <c r="E482" s="3"/>
      <c r="F482" s="3"/>
      <c r="G482" s="3"/>
    </row>
    <row r="483" spans="1:7" hidden="1">
      <c r="A483" s="1"/>
      <c r="C483" s="3"/>
      <c r="D483" s="3"/>
      <c r="E483" s="3"/>
      <c r="F483" s="3"/>
      <c r="G483" s="3"/>
    </row>
    <row r="484" spans="1:7" hidden="1">
      <c r="A484" s="1"/>
      <c r="C484" s="3"/>
      <c r="D484" s="3"/>
      <c r="E484" s="3"/>
      <c r="F484" s="3"/>
      <c r="G484" s="3"/>
    </row>
    <row r="485" spans="1:7" hidden="1">
      <c r="A485" s="1"/>
      <c r="C485" s="3"/>
      <c r="D485" s="3"/>
      <c r="E485" s="3"/>
      <c r="F485" s="3"/>
      <c r="G485" s="3"/>
    </row>
    <row r="486" spans="1:7" hidden="1">
      <c r="A486" s="1"/>
      <c r="C486" s="3"/>
      <c r="D486" s="3"/>
      <c r="E486" s="3"/>
      <c r="F486" s="3"/>
      <c r="G486" s="3"/>
    </row>
    <row r="487" spans="1:7" hidden="1">
      <c r="A487" s="1"/>
      <c r="C487" s="3"/>
      <c r="D487" s="3"/>
      <c r="E487" s="3"/>
      <c r="F487" s="3"/>
      <c r="G487" s="3"/>
    </row>
    <row r="488" spans="1:7" hidden="1">
      <c r="A488" s="1"/>
      <c r="C488" s="3"/>
      <c r="D488" s="3"/>
      <c r="E488" s="3"/>
      <c r="F488" s="3"/>
      <c r="G488" s="3"/>
    </row>
    <row r="489" spans="1:7" hidden="1">
      <c r="A489" s="1"/>
      <c r="C489" s="3"/>
      <c r="D489" s="3"/>
      <c r="E489" s="3"/>
      <c r="F489" s="3"/>
      <c r="G489" s="3"/>
    </row>
    <row r="490" spans="1:7" hidden="1">
      <c r="A490" s="1"/>
      <c r="C490" s="3"/>
      <c r="D490" s="3"/>
      <c r="E490" s="3"/>
      <c r="F490" s="3"/>
      <c r="G490" s="3"/>
    </row>
    <row r="491" spans="1:7" hidden="1">
      <c r="A491" s="1"/>
      <c r="C491" s="3"/>
      <c r="D491" s="3"/>
      <c r="E491" s="3"/>
      <c r="F491" s="3"/>
      <c r="G491" s="3"/>
    </row>
    <row r="492" spans="1:7" hidden="1">
      <c r="A492" s="1"/>
      <c r="C492" s="3"/>
      <c r="D492" s="3"/>
      <c r="E492" s="3"/>
      <c r="F492" s="3"/>
      <c r="G492" s="3"/>
    </row>
    <row r="493" spans="1:7" hidden="1">
      <c r="A493" s="1"/>
      <c r="C493" s="3"/>
      <c r="D493" s="3"/>
      <c r="E493" s="3"/>
      <c r="F493" s="3"/>
      <c r="G493" s="3"/>
    </row>
    <row r="494" spans="1:7" hidden="1">
      <c r="A494" s="1"/>
      <c r="C494" s="3"/>
      <c r="D494" s="3"/>
      <c r="E494" s="3"/>
      <c r="F494" s="3"/>
      <c r="G494" s="3"/>
    </row>
    <row r="495" spans="1:7" hidden="1">
      <c r="A495" s="1"/>
      <c r="C495" s="3"/>
      <c r="D495" s="3"/>
      <c r="E495" s="3"/>
      <c r="F495" s="3"/>
      <c r="G495" s="3"/>
    </row>
    <row r="496" spans="1:7" hidden="1">
      <c r="A496" s="1"/>
      <c r="C496" s="3"/>
      <c r="D496" s="3"/>
      <c r="E496" s="3"/>
      <c r="F496" s="3"/>
      <c r="G496" s="3"/>
    </row>
    <row r="497" spans="1:7" hidden="1">
      <c r="A497" s="1"/>
      <c r="C497" s="3"/>
      <c r="D497" s="3"/>
      <c r="E497" s="3"/>
      <c r="F497" s="3"/>
      <c r="G497" s="3"/>
    </row>
    <row r="498" spans="1:7" hidden="1">
      <c r="A498" s="1"/>
      <c r="C498" s="3"/>
      <c r="D498" s="3"/>
      <c r="E498" s="3"/>
      <c r="F498" s="3"/>
      <c r="G498" s="3"/>
    </row>
    <row r="499" spans="1:7" hidden="1">
      <c r="A499" s="1"/>
      <c r="C499" s="3"/>
      <c r="D499" s="3"/>
      <c r="E499" s="3"/>
      <c r="F499" s="3"/>
      <c r="G499" s="3"/>
    </row>
    <row r="500" spans="1:7" hidden="1">
      <c r="A500" s="1"/>
      <c r="C500" s="3"/>
      <c r="D500" s="3"/>
      <c r="E500" s="3"/>
      <c r="F500" s="3"/>
      <c r="G500" s="3"/>
    </row>
    <row r="501" spans="1:7" hidden="1">
      <c r="A501" s="1"/>
      <c r="C501" s="3"/>
      <c r="D501" s="3"/>
      <c r="E501" s="3"/>
      <c r="F501" s="3"/>
      <c r="G501" s="3"/>
    </row>
    <row r="502" spans="1:7" hidden="1">
      <c r="A502" s="1"/>
      <c r="C502" s="3"/>
      <c r="D502" s="3"/>
      <c r="E502" s="3"/>
      <c r="F502" s="3"/>
      <c r="G502" s="3"/>
    </row>
    <row r="503" spans="1:7" hidden="1">
      <c r="A503" s="1"/>
      <c r="C503" s="3"/>
      <c r="D503" s="3"/>
      <c r="E503" s="3"/>
      <c r="F503" s="3"/>
      <c r="G503" s="3"/>
    </row>
    <row r="504" spans="1:7" hidden="1">
      <c r="A504" s="1"/>
      <c r="C504" s="3"/>
      <c r="D504" s="3"/>
      <c r="E504" s="3"/>
      <c r="F504" s="3"/>
      <c r="G504" s="3"/>
    </row>
    <row r="505" spans="1:7" hidden="1">
      <c r="A505" s="1"/>
      <c r="C505" s="3"/>
      <c r="D505" s="3"/>
      <c r="E505" s="3"/>
      <c r="F505" s="3"/>
      <c r="G505" s="3"/>
    </row>
    <row r="506" spans="1:7" hidden="1">
      <c r="A506" s="1"/>
      <c r="C506" s="3"/>
      <c r="D506" s="3"/>
      <c r="E506" s="3"/>
      <c r="F506" s="3"/>
      <c r="G506" s="3"/>
    </row>
    <row r="507" spans="1:7" hidden="1">
      <c r="A507" s="1"/>
      <c r="C507" s="3"/>
      <c r="D507" s="3"/>
      <c r="E507" s="3"/>
      <c r="F507" s="3"/>
      <c r="G507" s="3"/>
    </row>
    <row r="508" spans="1:7" hidden="1">
      <c r="A508" s="1"/>
      <c r="C508" s="3"/>
      <c r="D508" s="3"/>
      <c r="E508" s="3"/>
      <c r="F508" s="3"/>
      <c r="G508" s="3"/>
    </row>
    <row r="509" spans="1:7" hidden="1">
      <c r="A509" s="1"/>
      <c r="C509" s="3"/>
      <c r="D509" s="3"/>
      <c r="E509" s="3"/>
      <c r="F509" s="3"/>
      <c r="G509" s="3"/>
    </row>
    <row r="510" spans="1:7" hidden="1">
      <c r="A510" s="1"/>
      <c r="C510" s="3"/>
      <c r="D510" s="3"/>
      <c r="E510" s="3"/>
      <c r="F510" s="3"/>
      <c r="G510" s="3"/>
    </row>
    <row r="511" spans="1:7" hidden="1">
      <c r="A511" s="1"/>
      <c r="C511" s="3"/>
      <c r="D511" s="3"/>
      <c r="E511" s="3"/>
      <c r="F511" s="3"/>
      <c r="G511" s="3"/>
    </row>
    <row r="512" spans="1:7" hidden="1">
      <c r="A512" s="1"/>
      <c r="C512" s="3"/>
      <c r="D512" s="3"/>
      <c r="E512" s="3"/>
      <c r="F512" s="3"/>
      <c r="G512" s="3"/>
    </row>
    <row r="513" spans="1:7" hidden="1">
      <c r="A513" s="1"/>
      <c r="C513" s="3"/>
      <c r="D513" s="3"/>
      <c r="E513" s="3"/>
      <c r="F513" s="3"/>
      <c r="G513" s="3"/>
    </row>
    <row r="514" spans="1:7" hidden="1">
      <c r="A514" s="1"/>
      <c r="C514" s="3"/>
      <c r="D514" s="3"/>
      <c r="E514" s="3"/>
      <c r="F514" s="3"/>
      <c r="G514" s="3"/>
    </row>
    <row r="515" spans="1:7" hidden="1">
      <c r="A515" s="1"/>
      <c r="C515" s="3"/>
      <c r="D515" s="3"/>
      <c r="E515" s="3"/>
      <c r="F515" s="3"/>
      <c r="G515" s="3"/>
    </row>
    <row r="516" spans="1:7" hidden="1">
      <c r="A516" s="1"/>
      <c r="C516" s="3"/>
      <c r="D516" s="3"/>
      <c r="E516" s="3"/>
      <c r="F516" s="3"/>
      <c r="G516" s="3"/>
    </row>
    <row r="517" spans="1:7" hidden="1">
      <c r="A517" s="1"/>
      <c r="C517" s="3"/>
      <c r="D517" s="3"/>
      <c r="E517" s="3"/>
      <c r="F517" s="3"/>
      <c r="G517" s="3"/>
    </row>
    <row r="518" spans="1:7" hidden="1">
      <c r="A518" s="1"/>
      <c r="C518" s="3"/>
      <c r="D518" s="3"/>
      <c r="E518" s="3"/>
      <c r="F518" s="3"/>
      <c r="G518" s="3"/>
    </row>
    <row r="519" spans="1:7" hidden="1">
      <c r="A519" s="1"/>
      <c r="C519" s="3"/>
      <c r="D519" s="3"/>
      <c r="E519" s="3"/>
      <c r="F519" s="3"/>
      <c r="G519" s="3"/>
    </row>
    <row r="520" spans="1:7" hidden="1">
      <c r="A520" s="1"/>
      <c r="C520" s="3"/>
      <c r="D520" s="3"/>
      <c r="E520" s="3"/>
      <c r="F520" s="3"/>
      <c r="G520" s="3"/>
    </row>
    <row r="521" spans="1:7" hidden="1">
      <c r="A521" s="1"/>
      <c r="C521" s="3"/>
      <c r="D521" s="3"/>
      <c r="E521" s="3"/>
      <c r="F521" s="3"/>
      <c r="G521" s="3"/>
    </row>
    <row r="522" spans="1:7" hidden="1">
      <c r="A522" s="1"/>
      <c r="C522" s="3"/>
      <c r="D522" s="3"/>
      <c r="E522" s="3"/>
      <c r="F522" s="3"/>
      <c r="G522" s="3"/>
    </row>
    <row r="523" spans="1:7" hidden="1">
      <c r="A523" s="1"/>
      <c r="C523" s="3"/>
      <c r="D523" s="3"/>
      <c r="E523" s="3"/>
      <c r="F523" s="3"/>
      <c r="G523" s="3"/>
    </row>
    <row r="524" spans="1:7" hidden="1">
      <c r="A524" s="1"/>
      <c r="C524" s="3"/>
      <c r="D524" s="3"/>
      <c r="E524" s="3"/>
      <c r="F524" s="3"/>
      <c r="G524" s="3"/>
    </row>
    <row r="525" spans="1:7" hidden="1">
      <c r="A525" s="1"/>
      <c r="C525" s="3"/>
      <c r="D525" s="3"/>
      <c r="E525" s="3"/>
      <c r="F525" s="3"/>
      <c r="G525" s="3"/>
    </row>
    <row r="526" spans="1:7" hidden="1">
      <c r="A526" s="1"/>
      <c r="C526" s="3"/>
      <c r="D526" s="3"/>
      <c r="E526" s="3"/>
      <c r="F526" s="3"/>
      <c r="G526" s="3"/>
    </row>
    <row r="527" spans="1:7" hidden="1">
      <c r="A527" s="1"/>
      <c r="C527" s="3"/>
      <c r="D527" s="3"/>
      <c r="E527" s="3"/>
      <c r="F527" s="3"/>
      <c r="G527" s="3"/>
    </row>
    <row r="528" spans="1:7" hidden="1">
      <c r="A528" s="1"/>
      <c r="C528" s="3"/>
      <c r="D528" s="3"/>
      <c r="E528" s="3"/>
      <c r="F528" s="3"/>
      <c r="G528" s="3"/>
    </row>
    <row r="529" spans="1:7" hidden="1">
      <c r="A529" s="1"/>
      <c r="C529" s="3"/>
      <c r="D529" s="3"/>
      <c r="E529" s="3"/>
      <c r="F529" s="3"/>
      <c r="G529" s="3"/>
    </row>
    <row r="530" spans="1:7" hidden="1">
      <c r="A530" s="1"/>
      <c r="C530" s="3"/>
      <c r="D530" s="3"/>
      <c r="E530" s="3"/>
      <c r="F530" s="3"/>
      <c r="G530" s="3"/>
    </row>
    <row r="531" spans="1:7" hidden="1">
      <c r="A531" s="1"/>
      <c r="C531" s="3"/>
      <c r="D531" s="3"/>
      <c r="E531" s="3"/>
      <c r="F531" s="3"/>
      <c r="G531" s="3"/>
    </row>
    <row r="532" spans="1:7" hidden="1">
      <c r="A532" s="1"/>
      <c r="C532" s="3"/>
      <c r="D532" s="3"/>
      <c r="E532" s="3"/>
      <c r="F532" s="3"/>
      <c r="G532" s="3"/>
    </row>
    <row r="533" spans="1:7" hidden="1">
      <c r="A533" s="1"/>
      <c r="C533" s="3"/>
      <c r="D533" s="3"/>
      <c r="E533" s="3"/>
      <c r="F533" s="3"/>
      <c r="G533" s="3"/>
    </row>
    <row r="534" spans="1:7" hidden="1">
      <c r="A534" s="1"/>
      <c r="C534" s="3"/>
      <c r="D534" s="3"/>
      <c r="E534" s="3"/>
      <c r="F534" s="3"/>
      <c r="G534" s="3"/>
    </row>
    <row r="535" spans="1:7" hidden="1">
      <c r="A535" s="1"/>
      <c r="C535" s="3"/>
      <c r="D535" s="3"/>
      <c r="E535" s="3"/>
      <c r="F535" s="3"/>
      <c r="G535" s="3"/>
    </row>
    <row r="536" spans="1:7" hidden="1">
      <c r="A536" s="1"/>
      <c r="C536" s="3"/>
      <c r="D536" s="3"/>
      <c r="E536" s="3"/>
      <c r="F536" s="3"/>
      <c r="G536" s="3"/>
    </row>
    <row r="537" spans="1:7" hidden="1">
      <c r="A537" s="1"/>
      <c r="C537" s="3"/>
      <c r="D537" s="3"/>
      <c r="E537" s="3"/>
      <c r="F537" s="3"/>
      <c r="G537" s="3"/>
    </row>
    <row r="538" spans="1:7" hidden="1">
      <c r="A538" s="1"/>
      <c r="C538" s="3"/>
      <c r="D538" s="3"/>
      <c r="E538" s="3"/>
      <c r="F538" s="3"/>
      <c r="G538" s="3"/>
    </row>
    <row r="539" spans="1:7" hidden="1">
      <c r="A539" s="1"/>
      <c r="C539" s="3"/>
      <c r="D539" s="3"/>
      <c r="E539" s="3"/>
      <c r="F539" s="3"/>
      <c r="G539" s="3"/>
    </row>
    <row r="540" spans="1:7" hidden="1">
      <c r="A540" s="1"/>
      <c r="C540" s="3"/>
      <c r="D540" s="3"/>
      <c r="E540" s="3"/>
      <c r="F540" s="3"/>
      <c r="G540" s="3"/>
    </row>
    <row r="541" spans="1:7" hidden="1">
      <c r="A541" s="1"/>
      <c r="C541" s="3"/>
      <c r="D541" s="3"/>
      <c r="E541" s="3"/>
      <c r="F541" s="3"/>
      <c r="G541" s="3"/>
    </row>
    <row r="542" spans="1:7" hidden="1">
      <c r="A542" s="1"/>
      <c r="C542" s="3"/>
      <c r="D542" s="3"/>
      <c r="E542" s="3"/>
      <c r="F542" s="3"/>
      <c r="G542" s="3"/>
    </row>
    <row r="543" spans="1:7" hidden="1">
      <c r="A543" s="1"/>
      <c r="C543" s="3"/>
      <c r="D543" s="3"/>
      <c r="E543" s="3"/>
      <c r="F543" s="3"/>
      <c r="G543" s="3"/>
    </row>
    <row r="544" spans="1:7" hidden="1">
      <c r="A544" s="1"/>
      <c r="C544" s="3"/>
      <c r="D544" s="3"/>
      <c r="E544" s="3"/>
      <c r="F544" s="3"/>
      <c r="G544" s="3"/>
    </row>
    <row r="545" spans="1:7" hidden="1">
      <c r="A545" s="1"/>
      <c r="C545" s="3"/>
      <c r="D545" s="3"/>
      <c r="E545" s="3"/>
      <c r="F545" s="3"/>
      <c r="G545" s="3"/>
    </row>
    <row r="546" spans="1:7" hidden="1">
      <c r="A546" s="1"/>
      <c r="C546" s="3"/>
      <c r="D546" s="3"/>
      <c r="E546" s="3"/>
      <c r="F546" s="3"/>
      <c r="G546" s="3"/>
    </row>
    <row r="547" spans="1:7" hidden="1">
      <c r="A547" s="1"/>
      <c r="C547" s="3"/>
      <c r="D547" s="3"/>
      <c r="E547" s="3"/>
      <c r="F547" s="3"/>
      <c r="G547" s="3"/>
    </row>
    <row r="548" spans="1:7" hidden="1">
      <c r="A548" s="1"/>
      <c r="C548" s="3"/>
      <c r="D548" s="3"/>
      <c r="E548" s="3"/>
      <c r="F548" s="3"/>
      <c r="G548" s="3"/>
    </row>
    <row r="549" spans="1:7" hidden="1">
      <c r="A549" s="1"/>
      <c r="C549" s="3"/>
      <c r="D549" s="3"/>
      <c r="E549" s="3"/>
      <c r="F549" s="3"/>
      <c r="G549" s="3"/>
    </row>
    <row r="550" spans="1:7" hidden="1">
      <c r="A550" s="1"/>
      <c r="C550" s="3"/>
      <c r="D550" s="3"/>
      <c r="E550" s="3"/>
      <c r="F550" s="3"/>
      <c r="G550" s="3"/>
    </row>
    <row r="551" spans="1:7" hidden="1">
      <c r="A551" s="1"/>
      <c r="C551" s="3"/>
      <c r="D551" s="3"/>
      <c r="E551" s="3"/>
      <c r="F551" s="3"/>
      <c r="G551" s="3"/>
    </row>
    <row r="552" spans="1:7" hidden="1">
      <c r="A552" s="1"/>
      <c r="C552" s="3"/>
      <c r="D552" s="3"/>
      <c r="E552" s="3"/>
      <c r="F552" s="3"/>
      <c r="G552" s="3"/>
    </row>
    <row r="553" spans="1:7" hidden="1">
      <c r="A553" s="1"/>
      <c r="C553" s="3"/>
      <c r="D553" s="3"/>
      <c r="E553" s="3"/>
      <c r="F553" s="3"/>
      <c r="G553" s="3"/>
    </row>
    <row r="554" spans="1:7" hidden="1">
      <c r="A554" s="1"/>
      <c r="C554" s="3"/>
      <c r="D554" s="3"/>
      <c r="E554" s="3"/>
      <c r="F554" s="3"/>
      <c r="G554" s="3"/>
    </row>
    <row r="555" spans="1:7" hidden="1">
      <c r="A555" s="1"/>
      <c r="C555" s="3"/>
      <c r="D555" s="3"/>
      <c r="E555" s="3"/>
      <c r="F555" s="3"/>
      <c r="G555" s="3"/>
    </row>
    <row r="556" spans="1:7" hidden="1">
      <c r="A556" s="1"/>
      <c r="C556" s="3"/>
      <c r="D556" s="3"/>
      <c r="E556" s="3"/>
      <c r="F556" s="3"/>
      <c r="G556" s="3"/>
    </row>
    <row r="557" spans="1:7" hidden="1">
      <c r="A557" s="1"/>
      <c r="C557" s="3"/>
      <c r="D557" s="3"/>
      <c r="E557" s="3"/>
      <c r="F557" s="3"/>
      <c r="G557" s="3"/>
    </row>
    <row r="558" spans="1:7" hidden="1">
      <c r="A558" s="1"/>
      <c r="C558" s="3"/>
      <c r="D558" s="3"/>
      <c r="E558" s="3"/>
      <c r="F558" s="3"/>
      <c r="G558" s="3"/>
    </row>
    <row r="559" spans="1:7" hidden="1">
      <c r="A559" s="1"/>
      <c r="C559" s="3"/>
      <c r="D559" s="3"/>
      <c r="E559" s="3"/>
      <c r="F559" s="3"/>
      <c r="G559" s="3"/>
    </row>
    <row r="560" spans="1:7" hidden="1">
      <c r="A560" s="1"/>
      <c r="C560" s="3"/>
      <c r="D560" s="3"/>
      <c r="E560" s="3"/>
      <c r="F560" s="3"/>
      <c r="G560" s="3"/>
    </row>
    <row r="561" spans="1:7" hidden="1">
      <c r="A561" s="1"/>
      <c r="C561" s="3"/>
      <c r="D561" s="3"/>
      <c r="E561" s="3"/>
      <c r="F561" s="3"/>
      <c r="G561" s="3"/>
    </row>
    <row r="562" spans="1:7" hidden="1">
      <c r="A562" s="1"/>
      <c r="C562" s="3"/>
      <c r="D562" s="3"/>
      <c r="E562" s="3"/>
      <c r="F562" s="3"/>
      <c r="G562" s="3"/>
    </row>
    <row r="563" spans="1:7" hidden="1">
      <c r="A563" s="1"/>
      <c r="C563" s="3"/>
      <c r="D563" s="3"/>
      <c r="E563" s="3"/>
      <c r="F563" s="3"/>
      <c r="G563" s="3"/>
    </row>
    <row r="564" spans="1:7" hidden="1">
      <c r="A564" s="1"/>
      <c r="C564" s="3"/>
      <c r="D564" s="3"/>
      <c r="E564" s="3"/>
      <c r="F564" s="3"/>
      <c r="G564" s="3"/>
    </row>
    <row r="565" spans="1:7" hidden="1">
      <c r="A565" s="1"/>
      <c r="C565" s="3"/>
      <c r="D565" s="3"/>
      <c r="E565" s="3"/>
      <c r="F565" s="3"/>
      <c r="G565" s="3"/>
    </row>
    <row r="566" spans="1:7" hidden="1">
      <c r="A566" s="1"/>
      <c r="C566" s="3"/>
      <c r="D566" s="3"/>
      <c r="E566" s="3"/>
      <c r="F566" s="3"/>
      <c r="G566" s="3"/>
    </row>
    <row r="567" spans="1:7" hidden="1">
      <c r="A567" s="1"/>
      <c r="C567" s="3"/>
      <c r="D567" s="3"/>
      <c r="E567" s="3"/>
      <c r="F567" s="3"/>
      <c r="G567" s="3"/>
    </row>
    <row r="568" spans="1:7" hidden="1">
      <c r="A568" s="1"/>
      <c r="C568" s="3"/>
      <c r="D568" s="3"/>
      <c r="E568" s="3"/>
      <c r="F568" s="3"/>
      <c r="G568" s="3"/>
    </row>
    <row r="569" spans="1:7" hidden="1">
      <c r="A569" s="1"/>
      <c r="C569" s="3"/>
      <c r="D569" s="3"/>
      <c r="E569" s="3"/>
      <c r="F569" s="3"/>
      <c r="G569" s="3"/>
    </row>
    <row r="570" spans="1:7" hidden="1">
      <c r="A570" s="1"/>
      <c r="C570" s="3"/>
      <c r="D570" s="3"/>
      <c r="E570" s="3"/>
      <c r="F570" s="3"/>
      <c r="G570" s="3"/>
    </row>
    <row r="571" spans="1:7" hidden="1">
      <c r="A571" s="1"/>
      <c r="C571" s="3"/>
      <c r="D571" s="3"/>
      <c r="E571" s="3"/>
      <c r="F571" s="3"/>
      <c r="G571" s="3"/>
    </row>
    <row r="572" spans="1:7" hidden="1">
      <c r="A572" s="1"/>
      <c r="C572" s="3"/>
      <c r="D572" s="3"/>
      <c r="E572" s="3"/>
      <c r="F572" s="3"/>
      <c r="G572" s="3"/>
    </row>
    <row r="573" spans="1:7" hidden="1">
      <c r="A573" s="1"/>
      <c r="C573" s="3"/>
      <c r="D573" s="3"/>
      <c r="E573" s="3"/>
      <c r="F573" s="3"/>
      <c r="G573" s="3"/>
    </row>
    <row r="574" spans="1:7" hidden="1">
      <c r="A574" s="1"/>
      <c r="C574" s="3"/>
      <c r="D574" s="3"/>
      <c r="E574" s="3"/>
      <c r="F574" s="3"/>
      <c r="G574" s="3"/>
    </row>
    <row r="575" spans="1:7" hidden="1">
      <c r="A575" s="1"/>
      <c r="C575" s="3"/>
      <c r="D575" s="3"/>
      <c r="E575" s="3"/>
      <c r="F575" s="3"/>
      <c r="G575" s="3"/>
    </row>
    <row r="576" spans="1:7" hidden="1">
      <c r="A576" s="1"/>
      <c r="C576" s="3"/>
      <c r="D576" s="3"/>
      <c r="E576" s="3"/>
      <c r="F576" s="3"/>
      <c r="G576" s="3"/>
    </row>
    <row r="577" spans="1:7" hidden="1">
      <c r="A577" s="1"/>
      <c r="C577" s="3"/>
      <c r="D577" s="3"/>
      <c r="E577" s="3"/>
      <c r="F577" s="3"/>
      <c r="G577" s="3"/>
    </row>
    <row r="578" spans="1:7" hidden="1">
      <c r="A578" s="1"/>
      <c r="C578" s="3"/>
      <c r="D578" s="3"/>
      <c r="E578" s="3"/>
      <c r="F578" s="3"/>
      <c r="G578" s="3"/>
    </row>
    <row r="579" spans="1:7" hidden="1">
      <c r="A579" s="1"/>
      <c r="C579" s="3"/>
      <c r="D579" s="3"/>
      <c r="E579" s="3"/>
      <c r="F579" s="3"/>
      <c r="G579" s="3"/>
    </row>
    <row r="580" spans="1:7" hidden="1">
      <c r="A580" s="1"/>
      <c r="C580" s="3"/>
      <c r="D580" s="3"/>
      <c r="E580" s="3"/>
      <c r="F580" s="3"/>
      <c r="G580" s="3"/>
    </row>
    <row r="581" spans="1:7" hidden="1">
      <c r="A581" s="1"/>
      <c r="C581" s="3"/>
      <c r="D581" s="3"/>
      <c r="E581" s="3"/>
      <c r="F581" s="3"/>
      <c r="G581" s="3"/>
    </row>
    <row r="582" spans="1:7" hidden="1">
      <c r="A582" s="1"/>
      <c r="C582" s="3"/>
      <c r="D582" s="3"/>
      <c r="E582" s="3"/>
      <c r="F582" s="3"/>
      <c r="G582" s="3"/>
    </row>
    <row r="583" spans="1:7" hidden="1">
      <c r="A583" s="1"/>
      <c r="C583" s="3"/>
      <c r="D583" s="3"/>
      <c r="E583" s="3"/>
      <c r="F583" s="3"/>
      <c r="G583" s="3"/>
    </row>
    <row r="584" spans="1:7" hidden="1">
      <c r="A584" s="1"/>
      <c r="C584" s="3"/>
      <c r="D584" s="3"/>
      <c r="E584" s="3"/>
      <c r="F584" s="3"/>
      <c r="G584" s="3"/>
    </row>
    <row r="585" spans="1:7" hidden="1">
      <c r="A585" s="1"/>
      <c r="C585" s="3"/>
      <c r="D585" s="3"/>
      <c r="E585" s="3"/>
      <c r="F585" s="3"/>
      <c r="G585" s="3"/>
    </row>
    <row r="586" spans="1:7" hidden="1">
      <c r="A586" s="1"/>
      <c r="C586" s="3"/>
      <c r="D586" s="3"/>
      <c r="E586" s="3"/>
      <c r="F586" s="3"/>
      <c r="G586" s="3"/>
    </row>
    <row r="587" spans="1:7" hidden="1">
      <c r="A587" s="1"/>
      <c r="C587" s="3"/>
      <c r="D587" s="3"/>
      <c r="E587" s="3"/>
      <c r="F587" s="3"/>
      <c r="G587" s="3"/>
    </row>
    <row r="588" spans="1:7" hidden="1">
      <c r="A588" s="1"/>
      <c r="C588" s="3"/>
      <c r="D588" s="3"/>
      <c r="E588" s="3"/>
      <c r="F588" s="3"/>
      <c r="G588" s="3"/>
    </row>
    <row r="589" spans="1:7" hidden="1">
      <c r="A589" s="1"/>
      <c r="C589" s="3"/>
      <c r="D589" s="3"/>
      <c r="E589" s="3"/>
      <c r="F589" s="3"/>
      <c r="G589" s="3"/>
    </row>
    <row r="590" spans="1:7" hidden="1">
      <c r="A590" s="1"/>
      <c r="C590" s="3"/>
      <c r="D590" s="3"/>
      <c r="E590" s="3"/>
      <c r="F590" s="3"/>
      <c r="G590" s="3"/>
    </row>
    <row r="591" spans="1:7" hidden="1">
      <c r="A591" s="1"/>
      <c r="C591" s="3"/>
      <c r="D591" s="3"/>
      <c r="E591" s="3"/>
      <c r="F591" s="3"/>
      <c r="G591" s="3"/>
    </row>
    <row r="592" spans="1:7" hidden="1">
      <c r="A592" s="1"/>
      <c r="C592" s="3"/>
      <c r="D592" s="3"/>
      <c r="E592" s="3"/>
      <c r="F592" s="3"/>
      <c r="G592" s="3"/>
    </row>
    <row r="593" spans="1:7" hidden="1">
      <c r="A593" s="1"/>
      <c r="C593" s="3"/>
      <c r="D593" s="3"/>
      <c r="E593" s="3"/>
      <c r="F593" s="3"/>
      <c r="G593" s="3"/>
    </row>
    <row r="594" spans="1:7" hidden="1">
      <c r="A594" s="1"/>
      <c r="C594" s="3"/>
      <c r="D594" s="3"/>
      <c r="E594" s="3"/>
      <c r="F594" s="3"/>
      <c r="G594" s="3"/>
    </row>
    <row r="595" spans="1:7" hidden="1">
      <c r="A595" s="1"/>
      <c r="C595" s="3"/>
      <c r="D595" s="3"/>
      <c r="E595" s="3"/>
      <c r="F595" s="3"/>
      <c r="G595" s="3"/>
    </row>
    <row r="596" spans="1:7" hidden="1">
      <c r="A596" s="1"/>
      <c r="C596" s="3"/>
      <c r="D596" s="3"/>
      <c r="E596" s="3"/>
      <c r="F596" s="3"/>
      <c r="G596" s="3"/>
    </row>
    <row r="597" spans="1:7" hidden="1">
      <c r="A597" s="1"/>
      <c r="C597" s="3"/>
      <c r="D597" s="3"/>
      <c r="E597" s="3"/>
      <c r="F597" s="3"/>
      <c r="G597" s="3"/>
    </row>
    <row r="598" spans="1:7" hidden="1">
      <c r="A598" s="1"/>
      <c r="C598" s="3"/>
      <c r="D598" s="3"/>
      <c r="E598" s="3"/>
      <c r="F598" s="3"/>
      <c r="G598" s="3"/>
    </row>
    <row r="599" spans="1:7" hidden="1">
      <c r="A599" s="1"/>
      <c r="C599" s="3"/>
      <c r="D599" s="3"/>
      <c r="E599" s="3"/>
      <c r="F599" s="3"/>
      <c r="G599" s="3"/>
    </row>
    <row r="600" spans="1:7" hidden="1">
      <c r="A600" s="1"/>
      <c r="C600" s="3"/>
      <c r="D600" s="3"/>
      <c r="E600" s="3"/>
      <c r="F600" s="3"/>
      <c r="G600" s="3"/>
    </row>
    <row r="601" spans="1:7" hidden="1">
      <c r="A601" s="1"/>
      <c r="C601" s="3"/>
      <c r="D601" s="3"/>
      <c r="E601" s="3"/>
      <c r="F601" s="3"/>
      <c r="G601" s="3"/>
    </row>
    <row r="602" spans="1:7" hidden="1">
      <c r="A602" s="1"/>
      <c r="C602" s="3"/>
      <c r="D602" s="3"/>
      <c r="E602" s="3"/>
      <c r="F602" s="3"/>
      <c r="G602" s="3"/>
    </row>
    <row r="603" spans="1:7" hidden="1">
      <c r="A603" s="1"/>
      <c r="C603" s="3"/>
      <c r="D603" s="3"/>
      <c r="E603" s="3"/>
      <c r="F603" s="3"/>
      <c r="G603" s="3"/>
    </row>
    <row r="604" spans="1:7" hidden="1">
      <c r="A604" s="1"/>
      <c r="C604" s="3"/>
      <c r="D604" s="3"/>
      <c r="E604" s="3"/>
      <c r="F604" s="3"/>
      <c r="G604" s="3"/>
    </row>
    <row r="605" spans="1:7" hidden="1">
      <c r="A605" s="1"/>
      <c r="C605" s="3"/>
      <c r="D605" s="3"/>
      <c r="E605" s="3"/>
      <c r="F605" s="3"/>
      <c r="G605" s="3"/>
    </row>
    <row r="606" spans="1:7" hidden="1">
      <c r="A606" s="1"/>
      <c r="D606" s="16"/>
      <c r="F606" s="16"/>
    </row>
    <row r="607" spans="1:7" hidden="1">
      <c r="A607" s="1"/>
      <c r="D607" s="16"/>
      <c r="F607" s="16"/>
    </row>
    <row r="608" spans="1:7" hidden="1">
      <c r="A608" s="1"/>
      <c r="D608" s="16"/>
      <c r="F608" s="16"/>
    </row>
    <row r="609" spans="1:6" hidden="1">
      <c r="A609" s="1"/>
      <c r="D609" s="16"/>
      <c r="F609" s="16"/>
    </row>
    <row r="610" spans="1:6" hidden="1">
      <c r="A610" s="1"/>
      <c r="D610" s="16"/>
      <c r="F610" s="16"/>
    </row>
    <row r="611" spans="1:6" hidden="1">
      <c r="A611" s="1"/>
      <c r="D611" s="16"/>
      <c r="F611" s="16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F13:F25 C1:E25 F1:F11 G1:XFD25 B5:B1048576 A1:A1048576 C26:AY1048576 BA26:XFD1048576 AZ26:AZ9999 AZ10001:AZ1048576" xr:uid="{00000000-0002-0000-19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41.710937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154</v>
      </c>
      <c r="B1" s="36" t="s" vm="1">
        <v>231</v>
      </c>
    </row>
    <row r="2" spans="1:5">
      <c r="A2" s="36" t="s">
        <v>153</v>
      </c>
      <c r="B2" s="36" t="s">
        <v>232</v>
      </c>
    </row>
    <row r="3" spans="1:5">
      <c r="A3" s="36" t="s">
        <v>155</v>
      </c>
      <c r="B3" s="36" t="s">
        <v>233</v>
      </c>
    </row>
    <row r="4" spans="1:5">
      <c r="A4" s="36" t="s">
        <v>156</v>
      </c>
      <c r="B4" s="36" t="s">
        <v>234</v>
      </c>
    </row>
    <row r="5" spans="1:5" s="3" customFormat="1">
      <c r="A5" s="37" t="s">
        <v>124</v>
      </c>
      <c r="B5" s="42" t="s">
        <v>116</v>
      </c>
      <c r="C5" s="43" t="s">
        <v>115</v>
      </c>
    </row>
    <row r="6" spans="1:5" s="3" customFormat="1">
      <c r="A6" s="121" t="s">
        <v>4666</v>
      </c>
      <c r="B6" s="26" t="s">
        <v>209</v>
      </c>
      <c r="C6" s="13" t="s">
        <v>21</v>
      </c>
    </row>
    <row r="7" spans="1:5" s="4" customFormat="1" ht="20.25">
      <c r="A7" s="123" t="s">
        <v>4666</v>
      </c>
      <c r="B7" s="14" t="s">
        <v>0</v>
      </c>
      <c r="C7" s="15" t="s">
        <v>1</v>
      </c>
    </row>
    <row r="8" spans="1:5" s="4" customFormat="1" ht="20.25">
      <c r="A8" s="64" t="s">
        <v>4353</v>
      </c>
      <c r="B8" s="66">
        <v>7223532.6928258818</v>
      </c>
      <c r="C8" s="125" t="s">
        <v>4666</v>
      </c>
    </row>
    <row r="9" spans="1:5">
      <c r="A9" s="63" t="s">
        <v>27</v>
      </c>
      <c r="B9" s="66">
        <v>1192435.8991144721</v>
      </c>
      <c r="C9" s="125" t="s">
        <v>4666</v>
      </c>
    </row>
    <row r="10" spans="1:5">
      <c r="A10" s="69" t="s">
        <v>4373</v>
      </c>
      <c r="B10" s="72">
        <v>3703.9395898844577</v>
      </c>
      <c r="C10" s="78">
        <v>45640</v>
      </c>
      <c r="D10" s="3"/>
      <c r="E10" s="3"/>
    </row>
    <row r="11" spans="1:5">
      <c r="A11" s="69" t="s">
        <v>4374</v>
      </c>
      <c r="B11" s="72">
        <v>4051.6137799999997</v>
      </c>
      <c r="C11" s="78">
        <v>45322</v>
      </c>
      <c r="D11" s="3"/>
      <c r="E11" s="3"/>
    </row>
    <row r="12" spans="1:5">
      <c r="A12" s="69" t="s">
        <v>4375</v>
      </c>
      <c r="B12" s="72">
        <v>335.59823</v>
      </c>
      <c r="C12" s="78">
        <v>45657</v>
      </c>
    </row>
    <row r="13" spans="1:5">
      <c r="A13" s="69" t="s">
        <v>4376</v>
      </c>
      <c r="B13" s="72">
        <v>34313.910251726695</v>
      </c>
      <c r="C13" s="78">
        <v>46772</v>
      </c>
      <c r="D13" s="3"/>
      <c r="E13" s="3"/>
    </row>
    <row r="14" spans="1:5">
      <c r="A14" s="69" t="s">
        <v>4633</v>
      </c>
      <c r="B14" s="72">
        <v>16760.710968434185</v>
      </c>
      <c r="C14" s="78">
        <v>46338</v>
      </c>
      <c r="D14" s="3"/>
      <c r="E14" s="3"/>
    </row>
    <row r="15" spans="1:5">
      <c r="A15" s="69" t="s">
        <v>4377</v>
      </c>
      <c r="B15" s="72">
        <v>725.4</v>
      </c>
      <c r="C15" s="78">
        <v>45456</v>
      </c>
    </row>
    <row r="16" spans="1:5">
      <c r="A16" s="69" t="s">
        <v>2428</v>
      </c>
      <c r="B16" s="72">
        <v>21113.674362098038</v>
      </c>
      <c r="C16" s="78">
        <v>48274</v>
      </c>
    </row>
    <row r="17" spans="1:3">
      <c r="A17" s="69" t="s">
        <v>2429</v>
      </c>
      <c r="B17" s="72">
        <v>11115.32757856536</v>
      </c>
      <c r="C17" s="78">
        <v>48274</v>
      </c>
    </row>
    <row r="18" spans="1:3">
      <c r="A18" s="69" t="s">
        <v>4378</v>
      </c>
      <c r="B18" s="72">
        <v>4960.8771766953341</v>
      </c>
      <c r="C18" s="78">
        <v>46054</v>
      </c>
    </row>
    <row r="19" spans="1:3">
      <c r="A19" s="69" t="s">
        <v>2449</v>
      </c>
      <c r="B19" s="72">
        <v>1643.4488303999999</v>
      </c>
      <c r="C19" s="78">
        <v>45322</v>
      </c>
    </row>
    <row r="20" spans="1:3">
      <c r="A20" s="69" t="s">
        <v>2450</v>
      </c>
      <c r="B20" s="72">
        <v>1888.5934079999997</v>
      </c>
      <c r="C20" s="78">
        <v>45322</v>
      </c>
    </row>
    <row r="21" spans="1:3">
      <c r="A21" s="69" t="s">
        <v>2451</v>
      </c>
      <c r="B21" s="72">
        <v>42069.04690365</v>
      </c>
      <c r="C21" s="78">
        <v>47969</v>
      </c>
    </row>
    <row r="22" spans="1:3">
      <c r="A22" s="69" t="s">
        <v>4379</v>
      </c>
      <c r="B22" s="72">
        <v>1088.0996735699998</v>
      </c>
      <c r="C22" s="78">
        <v>45322</v>
      </c>
    </row>
    <row r="23" spans="1:3">
      <c r="A23" s="69" t="s">
        <v>4380</v>
      </c>
      <c r="B23" s="72">
        <v>1583.46086184</v>
      </c>
      <c r="C23" s="78">
        <v>45834</v>
      </c>
    </row>
    <row r="24" spans="1:3">
      <c r="A24" s="69" t="s">
        <v>4381</v>
      </c>
      <c r="B24" s="72">
        <v>4647.2472652435108</v>
      </c>
      <c r="C24" s="78">
        <v>47209</v>
      </c>
    </row>
    <row r="25" spans="1:3">
      <c r="A25" s="69" t="s">
        <v>2456</v>
      </c>
      <c r="B25" s="72">
        <v>56200.147398430163</v>
      </c>
      <c r="C25" s="78">
        <v>48297</v>
      </c>
    </row>
    <row r="26" spans="1:3">
      <c r="A26" s="69" t="s">
        <v>2458</v>
      </c>
      <c r="B26" s="72">
        <v>35770.586749999995</v>
      </c>
      <c r="C26" s="78">
        <v>47118</v>
      </c>
    </row>
    <row r="27" spans="1:3">
      <c r="A27" s="69" t="s">
        <v>4382</v>
      </c>
      <c r="B27" s="72">
        <v>331.05366333000001</v>
      </c>
      <c r="C27" s="78">
        <v>47907</v>
      </c>
    </row>
    <row r="28" spans="1:3">
      <c r="A28" s="69" t="s">
        <v>4383</v>
      </c>
      <c r="B28" s="72">
        <v>6697.9591380000029</v>
      </c>
      <c r="C28" s="78">
        <v>47848</v>
      </c>
    </row>
    <row r="29" spans="1:3">
      <c r="A29" s="69" t="s">
        <v>4384</v>
      </c>
      <c r="B29" s="72">
        <v>303.24418487999992</v>
      </c>
      <c r="C29" s="78">
        <v>47848</v>
      </c>
    </row>
    <row r="30" spans="1:3">
      <c r="A30" s="69" t="s">
        <v>4634</v>
      </c>
      <c r="B30" s="72">
        <v>19885.568525294071</v>
      </c>
      <c r="C30" s="78">
        <v>46022</v>
      </c>
    </row>
    <row r="31" spans="1:3">
      <c r="A31" s="69" t="s">
        <v>4385</v>
      </c>
      <c r="B31" s="72">
        <v>246.63599999999997</v>
      </c>
      <c r="C31" s="78">
        <v>45765</v>
      </c>
    </row>
    <row r="32" spans="1:3">
      <c r="A32" s="69" t="s">
        <v>4386</v>
      </c>
      <c r="B32" s="72">
        <v>43102.609230000002</v>
      </c>
      <c r="C32" s="78">
        <v>47969</v>
      </c>
    </row>
    <row r="33" spans="1:3">
      <c r="A33" s="69" t="s">
        <v>4387</v>
      </c>
      <c r="B33" s="72">
        <v>17854.903807014754</v>
      </c>
      <c r="C33" s="78">
        <v>47209</v>
      </c>
    </row>
    <row r="34" spans="1:3">
      <c r="A34" s="69" t="s">
        <v>4388</v>
      </c>
      <c r="B34" s="72">
        <v>48772.081622320577</v>
      </c>
      <c r="C34" s="78">
        <v>47308</v>
      </c>
    </row>
    <row r="35" spans="1:3">
      <c r="A35" s="69" t="s">
        <v>4389</v>
      </c>
      <c r="B35" s="72">
        <v>9135.8822479199971</v>
      </c>
      <c r="C35" s="78">
        <v>47467</v>
      </c>
    </row>
    <row r="36" spans="1:3">
      <c r="A36" s="69" t="s">
        <v>4390</v>
      </c>
      <c r="B36" s="72">
        <v>45876.26027401894</v>
      </c>
      <c r="C36" s="78">
        <v>50770</v>
      </c>
    </row>
    <row r="37" spans="1:3">
      <c r="A37" s="69" t="s">
        <v>4391</v>
      </c>
      <c r="B37" s="72">
        <v>4240.9225099999994</v>
      </c>
      <c r="C37" s="78">
        <v>45534</v>
      </c>
    </row>
    <row r="38" spans="1:3">
      <c r="A38" s="69" t="s">
        <v>4392</v>
      </c>
      <c r="B38" s="72">
        <v>27942.95608</v>
      </c>
      <c r="C38" s="78">
        <v>48700</v>
      </c>
    </row>
    <row r="39" spans="1:3">
      <c r="A39" s="69" t="s">
        <v>4393</v>
      </c>
      <c r="B39" s="72">
        <v>215.79739000000001</v>
      </c>
      <c r="C39" s="78">
        <v>45534</v>
      </c>
    </row>
    <row r="40" spans="1:3">
      <c r="A40" s="69" t="s">
        <v>4394</v>
      </c>
      <c r="B40" s="72">
        <v>8568.7874274599999</v>
      </c>
      <c r="C40" s="78">
        <v>46132</v>
      </c>
    </row>
    <row r="41" spans="1:3">
      <c r="A41" s="69" t="s">
        <v>4395</v>
      </c>
      <c r="B41" s="72">
        <v>73103.757440000001</v>
      </c>
      <c r="C41" s="78">
        <v>50256</v>
      </c>
    </row>
    <row r="42" spans="1:3">
      <c r="A42" s="69" t="s">
        <v>4396</v>
      </c>
      <c r="B42" s="72">
        <v>21928.384702799998</v>
      </c>
      <c r="C42" s="78">
        <v>46539</v>
      </c>
    </row>
    <row r="43" spans="1:3">
      <c r="A43" s="69" t="s">
        <v>4397</v>
      </c>
      <c r="B43" s="72">
        <v>118307.22911</v>
      </c>
      <c r="C43" s="78">
        <v>47938</v>
      </c>
    </row>
    <row r="44" spans="1:3">
      <c r="A44" s="69" t="s">
        <v>4398</v>
      </c>
      <c r="B44" s="72">
        <v>9563.4341586999999</v>
      </c>
      <c r="C44" s="78">
        <v>45823</v>
      </c>
    </row>
    <row r="45" spans="1:3">
      <c r="A45" s="69" t="s">
        <v>2471</v>
      </c>
      <c r="B45" s="72">
        <v>5641.4767507545412</v>
      </c>
      <c r="C45" s="78">
        <v>46752</v>
      </c>
    </row>
    <row r="46" spans="1:3">
      <c r="A46" s="69" t="s">
        <v>2472</v>
      </c>
      <c r="B46" s="72">
        <v>48196.580257098241</v>
      </c>
      <c r="C46" s="78">
        <v>48233</v>
      </c>
    </row>
    <row r="47" spans="1:3">
      <c r="A47" s="69" t="s">
        <v>2473</v>
      </c>
      <c r="B47" s="72">
        <v>3201.8293369198595</v>
      </c>
      <c r="C47" s="78">
        <v>45322</v>
      </c>
    </row>
    <row r="48" spans="1:3">
      <c r="A48" s="69" t="s">
        <v>4399</v>
      </c>
      <c r="B48" s="72">
        <v>319.7599812336988</v>
      </c>
      <c r="C48" s="78">
        <v>48944</v>
      </c>
    </row>
    <row r="49" spans="1:3">
      <c r="A49" s="69" t="s">
        <v>4400</v>
      </c>
      <c r="B49" s="72">
        <v>16152.477853773591</v>
      </c>
      <c r="C49" s="78">
        <v>48212</v>
      </c>
    </row>
    <row r="50" spans="1:3">
      <c r="A50" s="69" t="s">
        <v>4401</v>
      </c>
      <c r="B50" s="72">
        <v>212.34750264000002</v>
      </c>
      <c r="C50" s="78">
        <v>48297</v>
      </c>
    </row>
    <row r="51" spans="1:3">
      <c r="A51" s="69" t="s">
        <v>4402</v>
      </c>
      <c r="B51" s="72">
        <v>304.94811320999997</v>
      </c>
      <c r="C51" s="78">
        <v>47566</v>
      </c>
    </row>
    <row r="52" spans="1:3">
      <c r="A52" s="69" t="s">
        <v>4403</v>
      </c>
      <c r="B52" s="72">
        <v>11966.882668733944</v>
      </c>
      <c r="C52" s="78">
        <v>48212</v>
      </c>
    </row>
    <row r="53" spans="1:3">
      <c r="A53" s="69" t="s">
        <v>4404</v>
      </c>
      <c r="B53" s="72">
        <v>2995.5238852499997</v>
      </c>
      <c r="C53" s="78">
        <v>45621</v>
      </c>
    </row>
    <row r="54" spans="1:3">
      <c r="A54" s="69" t="s">
        <v>4405</v>
      </c>
      <c r="B54" s="72">
        <v>13444.835208620399</v>
      </c>
      <c r="C54" s="78">
        <v>46631</v>
      </c>
    </row>
    <row r="55" spans="1:3">
      <c r="A55" s="69" t="s">
        <v>4406</v>
      </c>
      <c r="B55" s="72">
        <v>50.154155999999993</v>
      </c>
      <c r="C55" s="78">
        <v>45778</v>
      </c>
    </row>
    <row r="56" spans="1:3">
      <c r="A56" s="69" t="s">
        <v>4407</v>
      </c>
      <c r="B56" s="72">
        <v>19.254212598218327</v>
      </c>
      <c r="C56" s="78">
        <v>46234</v>
      </c>
    </row>
    <row r="57" spans="1:3">
      <c r="A57" s="69" t="s">
        <v>4408</v>
      </c>
      <c r="B57" s="72">
        <v>6804.880258421701</v>
      </c>
      <c r="C57" s="78">
        <v>48214</v>
      </c>
    </row>
    <row r="58" spans="1:3">
      <c r="A58" s="69" t="s">
        <v>4409</v>
      </c>
      <c r="B58" s="72">
        <v>9239.9639225399987</v>
      </c>
      <c r="C58" s="78">
        <v>48214</v>
      </c>
    </row>
    <row r="59" spans="1:3">
      <c r="A59" s="69" t="s">
        <v>4410</v>
      </c>
      <c r="B59" s="72">
        <v>1442.2600308284998</v>
      </c>
      <c r="C59" s="78">
        <v>45536</v>
      </c>
    </row>
    <row r="60" spans="1:3">
      <c r="A60" s="69" t="s">
        <v>4411</v>
      </c>
      <c r="B60" s="72">
        <v>80197.370669999989</v>
      </c>
      <c r="C60" s="78">
        <v>46661</v>
      </c>
    </row>
    <row r="61" spans="1:3">
      <c r="A61" s="69" t="s">
        <v>2483</v>
      </c>
      <c r="B61" s="72">
        <v>61512.756000000001</v>
      </c>
      <c r="C61" s="78">
        <v>46661</v>
      </c>
    </row>
    <row r="62" spans="1:3">
      <c r="A62" s="69" t="s">
        <v>4635</v>
      </c>
      <c r="B62" s="72">
        <v>1576.1291709637521</v>
      </c>
      <c r="C62" s="78">
        <v>45383</v>
      </c>
    </row>
    <row r="63" spans="1:3">
      <c r="A63" s="69" t="s">
        <v>4636</v>
      </c>
      <c r="B63" s="72">
        <v>40458.767153436973</v>
      </c>
      <c r="C63" s="78">
        <v>46871</v>
      </c>
    </row>
    <row r="64" spans="1:3">
      <c r="A64" s="69" t="s">
        <v>4637</v>
      </c>
      <c r="B64" s="72">
        <v>1430.6354983009107</v>
      </c>
      <c r="C64" s="78">
        <v>48482</v>
      </c>
    </row>
    <row r="65" spans="1:3">
      <c r="A65" s="69" t="s">
        <v>4638</v>
      </c>
      <c r="B65" s="72">
        <v>25383.502614546618</v>
      </c>
      <c r="C65" s="78">
        <v>47525</v>
      </c>
    </row>
    <row r="66" spans="1:3">
      <c r="A66" s="69" t="s">
        <v>4639</v>
      </c>
      <c r="B66" s="72">
        <v>12425.255936055531</v>
      </c>
      <c r="C66" s="78">
        <v>45473</v>
      </c>
    </row>
    <row r="67" spans="1:3">
      <c r="A67" s="69" t="s">
        <v>4640</v>
      </c>
      <c r="B67" s="72">
        <v>20519.361899780608</v>
      </c>
      <c r="C67" s="78">
        <v>46022</v>
      </c>
    </row>
    <row r="68" spans="1:3">
      <c r="A68" s="69" t="s">
        <v>4641</v>
      </c>
      <c r="B68" s="72">
        <v>109.64524316798881</v>
      </c>
      <c r="C68" s="78">
        <v>48844</v>
      </c>
    </row>
    <row r="69" spans="1:3">
      <c r="A69" s="69" t="s">
        <v>4642</v>
      </c>
      <c r="B69" s="72">
        <v>106.1904179272064</v>
      </c>
      <c r="C69" s="78">
        <v>48844</v>
      </c>
    </row>
    <row r="70" spans="1:3">
      <c r="A70" s="69" t="s">
        <v>4643</v>
      </c>
      <c r="B70" s="72">
        <v>132.7152932955818</v>
      </c>
      <c r="C70" s="78">
        <v>48844</v>
      </c>
    </row>
    <row r="71" spans="1:3">
      <c r="A71" s="69" t="s">
        <v>4644</v>
      </c>
      <c r="B71" s="72">
        <v>90.893724591373797</v>
      </c>
      <c r="C71" s="78">
        <v>48844</v>
      </c>
    </row>
    <row r="72" spans="1:3">
      <c r="A72" s="69" t="s">
        <v>4645</v>
      </c>
      <c r="B72" s="72">
        <v>93.439385295108181</v>
      </c>
      <c r="C72" s="78">
        <v>48844</v>
      </c>
    </row>
    <row r="73" spans="1:3">
      <c r="A73" s="69" t="s">
        <v>4646</v>
      </c>
      <c r="B73" s="72">
        <v>1016.3529378381628</v>
      </c>
      <c r="C73" s="78">
        <v>45340</v>
      </c>
    </row>
    <row r="74" spans="1:3">
      <c r="A74" s="69" t="s">
        <v>4647</v>
      </c>
      <c r="B74" s="72">
        <v>11232.347599410128</v>
      </c>
      <c r="C74" s="78">
        <v>45838</v>
      </c>
    </row>
    <row r="75" spans="1:3">
      <c r="A75" s="69" t="s">
        <v>4648</v>
      </c>
      <c r="B75" s="72">
        <v>32788.500117319709</v>
      </c>
      <c r="C75" s="78">
        <v>47191</v>
      </c>
    </row>
    <row r="76" spans="1:3">
      <c r="A76" s="69" t="s">
        <v>4649</v>
      </c>
      <c r="B76" s="72">
        <v>25015.26919422167</v>
      </c>
      <c r="C76" s="78">
        <v>45935</v>
      </c>
    </row>
    <row r="77" spans="1:3">
      <c r="A77" s="69" t="s">
        <v>4650</v>
      </c>
      <c r="B77" s="72">
        <v>52693.235956705059</v>
      </c>
      <c r="C77" s="78">
        <v>47391</v>
      </c>
    </row>
    <row r="78" spans="1:3">
      <c r="A78" s="69" t="s">
        <v>4651</v>
      </c>
      <c r="B78" s="72">
        <v>2171.8836477172063</v>
      </c>
      <c r="C78" s="78">
        <v>52047</v>
      </c>
    </row>
    <row r="79" spans="1:3">
      <c r="A79" s="69" t="s">
        <v>4652</v>
      </c>
      <c r="B79" s="72">
        <v>5439.3219749999998</v>
      </c>
      <c r="C79" s="78">
        <v>45363</v>
      </c>
    </row>
    <row r="80" spans="1:3">
      <c r="A80" s="63" t="s">
        <v>45</v>
      </c>
      <c r="B80" s="66">
        <v>6031096.793711409</v>
      </c>
      <c r="C80" s="125" t="s">
        <v>4666</v>
      </c>
    </row>
    <row r="81" spans="1:3">
      <c r="A81" s="69" t="s">
        <v>4412</v>
      </c>
      <c r="B81" s="72">
        <v>61329.821371831044</v>
      </c>
      <c r="C81" s="78">
        <v>47201</v>
      </c>
    </row>
    <row r="82" spans="1:3">
      <c r="A82" s="69" t="s">
        <v>4413</v>
      </c>
      <c r="B82" s="72">
        <v>3892.8664190773188</v>
      </c>
      <c r="C82" s="78">
        <v>47270</v>
      </c>
    </row>
    <row r="83" spans="1:3">
      <c r="A83" s="69" t="s">
        <v>4414</v>
      </c>
      <c r="B83" s="72">
        <v>45361.620310799983</v>
      </c>
      <c r="C83" s="78">
        <v>48366</v>
      </c>
    </row>
    <row r="84" spans="1:3">
      <c r="A84" s="69" t="s">
        <v>4415</v>
      </c>
      <c r="B84" s="72">
        <v>71791.300442160005</v>
      </c>
      <c r="C84" s="78">
        <v>48914</v>
      </c>
    </row>
    <row r="85" spans="1:3">
      <c r="A85" s="69" t="s">
        <v>2539</v>
      </c>
      <c r="B85" s="72">
        <v>6282.7531862946807</v>
      </c>
      <c r="C85" s="78">
        <v>47467</v>
      </c>
    </row>
    <row r="86" spans="1:3">
      <c r="A86" s="69" t="s">
        <v>2544</v>
      </c>
      <c r="B86" s="72">
        <v>20700.095270776685</v>
      </c>
      <c r="C86" s="78">
        <v>47848</v>
      </c>
    </row>
    <row r="87" spans="1:3">
      <c r="A87" s="69" t="s">
        <v>4416</v>
      </c>
      <c r="B87" s="72">
        <v>26805.723921159297</v>
      </c>
      <c r="C87" s="78">
        <v>46601</v>
      </c>
    </row>
    <row r="88" spans="1:3">
      <c r="A88" s="69" t="s">
        <v>2546</v>
      </c>
      <c r="B88" s="72">
        <v>10734.692132829599</v>
      </c>
      <c r="C88" s="78">
        <v>46371</v>
      </c>
    </row>
    <row r="89" spans="1:3">
      <c r="A89" s="69" t="s">
        <v>4417</v>
      </c>
      <c r="B89" s="72">
        <v>42853.368604211093</v>
      </c>
      <c r="C89" s="78">
        <v>47209</v>
      </c>
    </row>
    <row r="90" spans="1:3">
      <c r="A90" s="69" t="s">
        <v>2550</v>
      </c>
      <c r="B90" s="72">
        <v>4855.3154701389003</v>
      </c>
      <c r="C90" s="78">
        <v>47209</v>
      </c>
    </row>
    <row r="91" spans="1:3">
      <c r="A91" s="69" t="s">
        <v>4418</v>
      </c>
      <c r="B91" s="72">
        <v>27529.888482164624</v>
      </c>
      <c r="C91" s="78">
        <v>45778</v>
      </c>
    </row>
    <row r="92" spans="1:3">
      <c r="A92" s="69" t="s">
        <v>4419</v>
      </c>
      <c r="B92" s="72">
        <v>61789.562205195143</v>
      </c>
      <c r="C92" s="78">
        <v>46997</v>
      </c>
    </row>
    <row r="93" spans="1:3">
      <c r="A93" s="69" t="s">
        <v>2553</v>
      </c>
      <c r="B93" s="72">
        <v>97266.538847432952</v>
      </c>
      <c r="C93" s="78">
        <v>48304</v>
      </c>
    </row>
    <row r="94" spans="1:3">
      <c r="A94" s="69" t="s">
        <v>4420</v>
      </c>
      <c r="B94" s="72">
        <v>110473.11886965347</v>
      </c>
      <c r="C94" s="78">
        <v>46997</v>
      </c>
    </row>
    <row r="95" spans="1:3">
      <c r="A95" s="69" t="s">
        <v>4421</v>
      </c>
      <c r="B95" s="72">
        <v>49393.957824249243</v>
      </c>
      <c r="C95" s="78">
        <v>45343</v>
      </c>
    </row>
    <row r="96" spans="1:3">
      <c r="A96" s="69" t="s">
        <v>4422</v>
      </c>
      <c r="B96" s="72">
        <v>61618.700654591914</v>
      </c>
      <c r="C96" s="78">
        <v>47082</v>
      </c>
    </row>
    <row r="97" spans="1:3">
      <c r="A97" s="69" t="s">
        <v>4423</v>
      </c>
      <c r="B97" s="72">
        <v>1510.413372</v>
      </c>
      <c r="C97" s="78">
        <v>45322</v>
      </c>
    </row>
    <row r="98" spans="1:3">
      <c r="A98" s="69" t="s">
        <v>2488</v>
      </c>
      <c r="B98" s="72">
        <v>84689.660590374988</v>
      </c>
      <c r="C98" s="78">
        <v>47398</v>
      </c>
    </row>
    <row r="99" spans="1:3">
      <c r="A99" s="69" t="s">
        <v>2558</v>
      </c>
      <c r="B99" s="72">
        <v>44302.099063991991</v>
      </c>
      <c r="C99" s="78">
        <v>48054</v>
      </c>
    </row>
    <row r="100" spans="1:3">
      <c r="A100" s="69" t="s">
        <v>2559</v>
      </c>
      <c r="B100" s="72">
        <v>8282.3412730155578</v>
      </c>
      <c r="C100" s="78">
        <v>47119</v>
      </c>
    </row>
    <row r="101" spans="1:3">
      <c r="A101" s="69" t="s">
        <v>2562</v>
      </c>
      <c r="B101" s="72">
        <v>41374.549688659565</v>
      </c>
      <c r="C101" s="78">
        <v>48757</v>
      </c>
    </row>
    <row r="102" spans="1:3">
      <c r="A102" s="69" t="s">
        <v>4424</v>
      </c>
      <c r="B102" s="72">
        <v>3946.667240803577</v>
      </c>
      <c r="C102" s="78">
        <v>46326</v>
      </c>
    </row>
    <row r="103" spans="1:3">
      <c r="A103" s="69" t="s">
        <v>4425</v>
      </c>
      <c r="B103" s="72">
        <v>75141.230709254509</v>
      </c>
      <c r="C103" s="78">
        <v>47301</v>
      </c>
    </row>
    <row r="104" spans="1:3">
      <c r="A104" s="69" t="s">
        <v>4426</v>
      </c>
      <c r="B104" s="72">
        <v>29257.247065027281</v>
      </c>
      <c r="C104" s="78">
        <v>47301</v>
      </c>
    </row>
    <row r="105" spans="1:3">
      <c r="A105" s="69" t="s">
        <v>4427</v>
      </c>
      <c r="B105" s="72">
        <v>268.08390179999998</v>
      </c>
      <c r="C105" s="78">
        <v>47119</v>
      </c>
    </row>
    <row r="106" spans="1:3">
      <c r="A106" s="69" t="s">
        <v>4428</v>
      </c>
      <c r="B106" s="72">
        <v>187.52876308897697</v>
      </c>
      <c r="C106" s="78">
        <v>48122</v>
      </c>
    </row>
    <row r="107" spans="1:3">
      <c r="A107" s="69" t="s">
        <v>4429</v>
      </c>
      <c r="B107" s="72">
        <v>52037.180982269812</v>
      </c>
      <c r="C107" s="78">
        <v>48395</v>
      </c>
    </row>
    <row r="108" spans="1:3">
      <c r="A108" s="69" t="s">
        <v>4430</v>
      </c>
      <c r="B108" s="72">
        <v>117182.91980879998</v>
      </c>
      <c r="C108" s="78">
        <v>49396</v>
      </c>
    </row>
    <row r="109" spans="1:3">
      <c r="A109" s="69" t="s">
        <v>4431</v>
      </c>
      <c r="B109" s="72">
        <v>14168.0459380005</v>
      </c>
      <c r="C109" s="78">
        <v>47119</v>
      </c>
    </row>
    <row r="110" spans="1:3">
      <c r="A110" s="69" t="s">
        <v>4432</v>
      </c>
      <c r="B110" s="72">
        <v>8080.253329320899</v>
      </c>
      <c r="C110" s="78">
        <v>45748</v>
      </c>
    </row>
    <row r="111" spans="1:3">
      <c r="A111" s="69" t="s">
        <v>4433</v>
      </c>
      <c r="B111" s="72">
        <v>18308.487445513492</v>
      </c>
      <c r="C111" s="78">
        <v>45494</v>
      </c>
    </row>
    <row r="112" spans="1:3">
      <c r="A112" s="69" t="s">
        <v>2568</v>
      </c>
      <c r="B112" s="72">
        <v>83595.010330259989</v>
      </c>
      <c r="C112" s="78">
        <v>48365</v>
      </c>
    </row>
    <row r="113" spans="1:3">
      <c r="A113" s="69" t="s">
        <v>2569</v>
      </c>
      <c r="B113" s="72">
        <v>3317.90978025</v>
      </c>
      <c r="C113" s="78">
        <v>45798</v>
      </c>
    </row>
    <row r="114" spans="1:3">
      <c r="A114" s="69" t="s">
        <v>2570</v>
      </c>
      <c r="B114" s="72">
        <v>18148.489433942403</v>
      </c>
      <c r="C114" s="78">
        <v>47119</v>
      </c>
    </row>
    <row r="115" spans="1:3">
      <c r="A115" s="69" t="s">
        <v>4434</v>
      </c>
      <c r="B115" s="72">
        <v>54.994822739999989</v>
      </c>
      <c r="C115" s="78">
        <v>47119</v>
      </c>
    </row>
    <row r="116" spans="1:3">
      <c r="A116" s="69" t="s">
        <v>4435</v>
      </c>
      <c r="B116" s="72">
        <v>15600.669657662698</v>
      </c>
      <c r="C116" s="78">
        <v>46082</v>
      </c>
    </row>
    <row r="117" spans="1:3">
      <c r="A117" s="69" t="s">
        <v>4436</v>
      </c>
      <c r="B117" s="72">
        <v>26035.209777259799</v>
      </c>
      <c r="C117" s="78">
        <v>46742</v>
      </c>
    </row>
    <row r="118" spans="1:3">
      <c r="A118" s="69" t="s">
        <v>4437</v>
      </c>
      <c r="B118" s="72">
        <v>3235.9513679999995</v>
      </c>
      <c r="C118" s="78">
        <v>46742</v>
      </c>
    </row>
    <row r="119" spans="1:3">
      <c r="A119" s="69" t="s">
        <v>2491</v>
      </c>
      <c r="B119" s="72">
        <v>16843.595908404761</v>
      </c>
      <c r="C119" s="78">
        <v>48395</v>
      </c>
    </row>
    <row r="120" spans="1:3">
      <c r="A120" s="69" t="s">
        <v>4438</v>
      </c>
      <c r="B120" s="72">
        <v>74279.949832281171</v>
      </c>
      <c r="C120" s="78">
        <v>48669</v>
      </c>
    </row>
    <row r="121" spans="1:3">
      <c r="A121" s="69" t="s">
        <v>2581</v>
      </c>
      <c r="B121" s="72">
        <v>7724.0820914237784</v>
      </c>
      <c r="C121" s="78">
        <v>46753</v>
      </c>
    </row>
    <row r="122" spans="1:3">
      <c r="A122" s="69" t="s">
        <v>4439</v>
      </c>
      <c r="B122" s="72">
        <v>8060.9316594299999</v>
      </c>
      <c r="C122" s="78">
        <v>47239</v>
      </c>
    </row>
    <row r="123" spans="1:3">
      <c r="A123" s="69" t="s">
        <v>4440</v>
      </c>
      <c r="B123" s="72">
        <v>25890.097858208999</v>
      </c>
      <c r="C123" s="78">
        <v>47463</v>
      </c>
    </row>
    <row r="124" spans="1:3">
      <c r="A124" s="69" t="s">
        <v>4441</v>
      </c>
      <c r="B124" s="72">
        <v>76831.065529187981</v>
      </c>
      <c r="C124" s="78">
        <v>49427</v>
      </c>
    </row>
    <row r="125" spans="1:3">
      <c r="A125" s="69" t="s">
        <v>4442</v>
      </c>
      <c r="B125" s="72">
        <v>95301.455045345647</v>
      </c>
      <c r="C125" s="78">
        <v>50041</v>
      </c>
    </row>
    <row r="126" spans="1:3">
      <c r="A126" s="69" t="s">
        <v>4443</v>
      </c>
      <c r="B126" s="72">
        <v>177536.28811275601</v>
      </c>
      <c r="C126" s="78">
        <v>50770</v>
      </c>
    </row>
    <row r="127" spans="1:3">
      <c r="A127" s="69" t="s">
        <v>4444</v>
      </c>
      <c r="B127" s="72">
        <v>1098.723483</v>
      </c>
      <c r="C127" s="78">
        <v>45358</v>
      </c>
    </row>
    <row r="128" spans="1:3">
      <c r="A128" s="69" t="s">
        <v>4445</v>
      </c>
      <c r="B128" s="72">
        <v>76742.359242546794</v>
      </c>
      <c r="C128" s="78">
        <v>46933</v>
      </c>
    </row>
    <row r="129" spans="1:3">
      <c r="A129" s="69" t="s">
        <v>4446</v>
      </c>
      <c r="B129" s="72">
        <v>20540.207928743093</v>
      </c>
      <c r="C129" s="78">
        <v>46971</v>
      </c>
    </row>
    <row r="130" spans="1:3">
      <c r="A130" s="69" t="s">
        <v>4447</v>
      </c>
      <c r="B130" s="72">
        <v>95259.721036455187</v>
      </c>
      <c r="C130" s="78">
        <v>45557</v>
      </c>
    </row>
    <row r="131" spans="1:3">
      <c r="A131" s="69" t="s">
        <v>2595</v>
      </c>
      <c r="B131" s="72">
        <v>76367.742592998693</v>
      </c>
      <c r="C131" s="78">
        <v>46149</v>
      </c>
    </row>
    <row r="132" spans="1:3">
      <c r="A132" s="69" t="s">
        <v>4448</v>
      </c>
      <c r="B132" s="72">
        <v>31562.694392742389</v>
      </c>
      <c r="C132" s="78">
        <v>46012</v>
      </c>
    </row>
    <row r="133" spans="1:3">
      <c r="A133" s="69" t="s">
        <v>4449</v>
      </c>
      <c r="B133" s="72">
        <v>117840.29262507058</v>
      </c>
      <c r="C133" s="78">
        <v>48693</v>
      </c>
    </row>
    <row r="134" spans="1:3">
      <c r="A134" s="69" t="s">
        <v>2598</v>
      </c>
      <c r="B134" s="72">
        <v>47472.827527015681</v>
      </c>
      <c r="C134" s="78">
        <v>47849</v>
      </c>
    </row>
    <row r="135" spans="1:3">
      <c r="A135" s="69" t="s">
        <v>2599</v>
      </c>
      <c r="B135" s="72">
        <v>4837.7300338463911</v>
      </c>
      <c r="C135" s="78">
        <v>46752</v>
      </c>
    </row>
    <row r="136" spans="1:3">
      <c r="A136" s="69" t="s">
        <v>2600</v>
      </c>
      <c r="B136" s="72">
        <v>55872.792474894813</v>
      </c>
      <c r="C136" s="78">
        <v>49126</v>
      </c>
    </row>
    <row r="137" spans="1:3">
      <c r="A137" s="69" t="s">
        <v>4450</v>
      </c>
      <c r="B137" s="72">
        <v>492.29497200138456</v>
      </c>
      <c r="C137" s="78">
        <v>49126</v>
      </c>
    </row>
    <row r="138" spans="1:3">
      <c r="A138" s="69" t="s">
        <v>4653</v>
      </c>
      <c r="B138" s="72">
        <v>1088.3274398497495</v>
      </c>
      <c r="C138" s="78">
        <v>45515</v>
      </c>
    </row>
    <row r="139" spans="1:3">
      <c r="A139" s="69" t="s">
        <v>2602</v>
      </c>
      <c r="B139" s="72">
        <v>79434.783017227397</v>
      </c>
      <c r="C139" s="78">
        <v>47665</v>
      </c>
    </row>
    <row r="140" spans="1:3">
      <c r="A140" s="69" t="s">
        <v>4451</v>
      </c>
      <c r="B140" s="72">
        <v>125060.74993016549</v>
      </c>
      <c r="C140" s="78">
        <v>47665</v>
      </c>
    </row>
    <row r="141" spans="1:3">
      <c r="A141" s="69" t="s">
        <v>4452</v>
      </c>
      <c r="B141" s="72">
        <v>135.20811155669998</v>
      </c>
      <c r="C141" s="78">
        <v>46326</v>
      </c>
    </row>
    <row r="142" spans="1:3">
      <c r="A142" s="69" t="s">
        <v>4453</v>
      </c>
      <c r="B142" s="72">
        <v>697.80869974529992</v>
      </c>
      <c r="C142" s="78">
        <v>46326</v>
      </c>
    </row>
    <row r="143" spans="1:3">
      <c r="A143" s="69" t="s">
        <v>4454</v>
      </c>
      <c r="B143" s="72">
        <v>904.55461607159998</v>
      </c>
      <c r="C143" s="78">
        <v>46326</v>
      </c>
    </row>
    <row r="144" spans="1:3">
      <c r="A144" s="69" t="s">
        <v>4455</v>
      </c>
      <c r="B144" s="72">
        <v>1336.552974666</v>
      </c>
      <c r="C144" s="78">
        <v>46326</v>
      </c>
    </row>
    <row r="145" spans="1:3">
      <c r="A145" s="69" t="s">
        <v>4456</v>
      </c>
      <c r="B145" s="72">
        <v>650.74611367350008</v>
      </c>
      <c r="C145" s="78">
        <v>46326</v>
      </c>
    </row>
    <row r="146" spans="1:3">
      <c r="A146" s="69" t="s">
        <v>4457</v>
      </c>
      <c r="B146" s="72">
        <v>78127.16357866679</v>
      </c>
      <c r="C146" s="78">
        <v>46752</v>
      </c>
    </row>
    <row r="147" spans="1:3">
      <c r="A147" s="69" t="s">
        <v>4458</v>
      </c>
      <c r="B147" s="72">
        <v>89373.638416830305</v>
      </c>
      <c r="C147" s="78">
        <v>47927</v>
      </c>
    </row>
    <row r="148" spans="1:3">
      <c r="A148" s="69" t="s">
        <v>4654</v>
      </c>
      <c r="B148" s="72">
        <v>45548.789179999992</v>
      </c>
      <c r="C148" s="78">
        <v>45615</v>
      </c>
    </row>
    <row r="149" spans="1:3">
      <c r="A149" s="69" t="s">
        <v>4459</v>
      </c>
      <c r="B149" s="72">
        <v>39265.498954702794</v>
      </c>
      <c r="C149" s="78">
        <v>47528</v>
      </c>
    </row>
    <row r="150" spans="1:3">
      <c r="A150" s="69" t="s">
        <v>2617</v>
      </c>
      <c r="B150" s="72">
        <v>10592.824259160001</v>
      </c>
      <c r="C150" s="78">
        <v>47756</v>
      </c>
    </row>
    <row r="151" spans="1:3">
      <c r="A151" s="69" t="s">
        <v>4460</v>
      </c>
      <c r="B151" s="72">
        <v>81336.895035206471</v>
      </c>
      <c r="C151" s="78">
        <v>48332</v>
      </c>
    </row>
    <row r="152" spans="1:3">
      <c r="A152" s="69" t="s">
        <v>4461</v>
      </c>
      <c r="B152" s="72">
        <v>725.4</v>
      </c>
      <c r="C152" s="78">
        <v>45504</v>
      </c>
    </row>
    <row r="153" spans="1:3">
      <c r="A153" s="69" t="s">
        <v>4462</v>
      </c>
      <c r="B153" s="72">
        <v>1496.1309713999999</v>
      </c>
      <c r="C153" s="78">
        <v>45596</v>
      </c>
    </row>
    <row r="154" spans="1:3">
      <c r="A154" s="69" t="s">
        <v>4463</v>
      </c>
      <c r="B154" s="72">
        <v>157097.26892002457</v>
      </c>
      <c r="C154" s="78">
        <v>47715</v>
      </c>
    </row>
    <row r="155" spans="1:3">
      <c r="A155" s="69" t="s">
        <v>4464</v>
      </c>
      <c r="B155" s="72">
        <v>56349.072197555339</v>
      </c>
      <c r="C155" s="78">
        <v>47715</v>
      </c>
    </row>
    <row r="156" spans="1:3">
      <c r="A156" s="69" t="s">
        <v>4465</v>
      </c>
      <c r="B156" s="72">
        <v>1474.1102783879994</v>
      </c>
      <c r="C156" s="78">
        <v>47715</v>
      </c>
    </row>
    <row r="157" spans="1:3">
      <c r="A157" s="69" t="s">
        <v>2626</v>
      </c>
      <c r="B157" s="72">
        <v>3034.5836856359997</v>
      </c>
      <c r="C157" s="78">
        <v>48466</v>
      </c>
    </row>
    <row r="158" spans="1:3">
      <c r="A158" s="69" t="s">
        <v>2627</v>
      </c>
      <c r="B158" s="72">
        <v>3521.8188135</v>
      </c>
      <c r="C158" s="78">
        <v>48466</v>
      </c>
    </row>
    <row r="159" spans="1:3">
      <c r="A159" s="69" t="s">
        <v>4466</v>
      </c>
      <c r="B159" s="72">
        <v>58811.093949336922</v>
      </c>
      <c r="C159" s="78">
        <v>48446</v>
      </c>
    </row>
    <row r="160" spans="1:3">
      <c r="A160" s="69" t="s">
        <v>4467</v>
      </c>
      <c r="B160" s="72">
        <v>592.34851026000001</v>
      </c>
      <c r="C160" s="78">
        <v>48446</v>
      </c>
    </row>
    <row r="161" spans="1:3">
      <c r="A161" s="69" t="s">
        <v>2629</v>
      </c>
      <c r="B161" s="72">
        <v>2464.7791306260001</v>
      </c>
      <c r="C161" s="78">
        <v>48319</v>
      </c>
    </row>
    <row r="162" spans="1:3">
      <c r="A162" s="69" t="s">
        <v>4468</v>
      </c>
      <c r="B162" s="72">
        <v>82093.760572781888</v>
      </c>
      <c r="C162" s="78">
        <v>49124</v>
      </c>
    </row>
    <row r="163" spans="1:3">
      <c r="A163" s="69" t="s">
        <v>4469</v>
      </c>
      <c r="B163" s="72">
        <v>33360.775574490006</v>
      </c>
      <c r="C163" s="78">
        <v>50770</v>
      </c>
    </row>
    <row r="164" spans="1:3">
      <c r="A164" s="69" t="s">
        <v>4470</v>
      </c>
      <c r="B164" s="72">
        <v>49430.755964069998</v>
      </c>
      <c r="C164" s="78">
        <v>47392</v>
      </c>
    </row>
    <row r="165" spans="1:3">
      <c r="A165" s="69" t="s">
        <v>4471</v>
      </c>
      <c r="B165" s="72">
        <v>201.21326549999998</v>
      </c>
      <c r="C165" s="78">
        <v>45855</v>
      </c>
    </row>
    <row r="166" spans="1:3">
      <c r="A166" s="69" t="s">
        <v>4655</v>
      </c>
      <c r="B166" s="72">
        <v>4511.2116700548395</v>
      </c>
      <c r="C166" s="78">
        <v>46418</v>
      </c>
    </row>
    <row r="167" spans="1:3">
      <c r="A167" s="69" t="s">
        <v>4472</v>
      </c>
      <c r="B167" s="72">
        <v>321.74285203186582</v>
      </c>
      <c r="C167" s="78">
        <v>48944</v>
      </c>
    </row>
    <row r="168" spans="1:3">
      <c r="A168" s="69" t="s">
        <v>2493</v>
      </c>
      <c r="B168" s="72">
        <v>49192.66195035362</v>
      </c>
      <c r="C168" s="78">
        <v>48760</v>
      </c>
    </row>
    <row r="169" spans="1:3">
      <c r="A169" s="69" t="s">
        <v>2494</v>
      </c>
      <c r="B169" s="72">
        <v>147.61222631999999</v>
      </c>
      <c r="C169" s="78">
        <v>47453</v>
      </c>
    </row>
    <row r="170" spans="1:3">
      <c r="A170" s="69" t="s">
        <v>4473</v>
      </c>
      <c r="B170" s="72">
        <v>331.33007879999997</v>
      </c>
      <c r="C170" s="78">
        <v>45382</v>
      </c>
    </row>
    <row r="171" spans="1:3">
      <c r="A171" s="69" t="s">
        <v>2639</v>
      </c>
      <c r="B171" s="72">
        <v>4978.4347076372987</v>
      </c>
      <c r="C171" s="78">
        <v>47262</v>
      </c>
    </row>
    <row r="172" spans="1:3">
      <c r="A172" s="69" t="s">
        <v>4474</v>
      </c>
      <c r="B172" s="72">
        <v>1251.9757799536499</v>
      </c>
      <c r="C172" s="78">
        <v>45777</v>
      </c>
    </row>
    <row r="173" spans="1:3">
      <c r="A173" s="69" t="s">
        <v>2641</v>
      </c>
      <c r="B173" s="72">
        <v>73101.160189971008</v>
      </c>
      <c r="C173" s="78">
        <v>45930</v>
      </c>
    </row>
    <row r="174" spans="1:3">
      <c r="A174" s="69" t="s">
        <v>4475</v>
      </c>
      <c r="B174" s="72">
        <v>199571.51666380087</v>
      </c>
      <c r="C174" s="78">
        <v>47665</v>
      </c>
    </row>
    <row r="175" spans="1:3">
      <c r="A175" s="69" t="s">
        <v>4476</v>
      </c>
      <c r="B175" s="72">
        <v>25896.686171026093</v>
      </c>
      <c r="C175" s="78">
        <v>45485</v>
      </c>
    </row>
    <row r="176" spans="1:3">
      <c r="A176" s="69" t="s">
        <v>4477</v>
      </c>
      <c r="B176" s="72">
        <v>53400.152629730772</v>
      </c>
      <c r="C176" s="78">
        <v>46417</v>
      </c>
    </row>
    <row r="177" spans="1:3">
      <c r="A177" s="69" t="s">
        <v>4478</v>
      </c>
      <c r="B177" s="72">
        <v>30201.7763087235</v>
      </c>
      <c r="C177" s="78">
        <v>47178</v>
      </c>
    </row>
    <row r="178" spans="1:3">
      <c r="A178" s="69" t="s">
        <v>4479</v>
      </c>
      <c r="B178" s="72">
        <v>3014.2090286100001</v>
      </c>
      <c r="C178" s="78">
        <v>47447</v>
      </c>
    </row>
    <row r="179" spans="1:3">
      <c r="A179" s="69" t="s">
        <v>4480</v>
      </c>
      <c r="B179" s="72">
        <v>35068.609164302987</v>
      </c>
      <c r="C179" s="78">
        <v>47987</v>
      </c>
    </row>
    <row r="180" spans="1:3">
      <c r="A180" s="69" t="s">
        <v>2652</v>
      </c>
      <c r="B180" s="72">
        <v>53074.269443861027</v>
      </c>
      <c r="C180" s="78">
        <v>48180</v>
      </c>
    </row>
    <row r="181" spans="1:3">
      <c r="A181" s="69" t="s">
        <v>4481</v>
      </c>
      <c r="B181" s="72">
        <v>104706.04224599997</v>
      </c>
      <c r="C181" s="78">
        <v>47735</v>
      </c>
    </row>
    <row r="182" spans="1:3">
      <c r="A182" s="69" t="s">
        <v>4482</v>
      </c>
      <c r="B182" s="72">
        <v>3396.9316858892989</v>
      </c>
      <c r="C182" s="78">
        <v>48151</v>
      </c>
    </row>
    <row r="183" spans="1:3">
      <c r="A183" s="69" t="s">
        <v>4483</v>
      </c>
      <c r="B183" s="72">
        <v>48753.747479916026</v>
      </c>
      <c r="C183" s="78">
        <v>47848</v>
      </c>
    </row>
    <row r="184" spans="1:3">
      <c r="A184" s="69" t="s">
        <v>4484</v>
      </c>
      <c r="B184" s="72">
        <v>7571.0554056945712</v>
      </c>
      <c r="C184" s="78">
        <v>45710</v>
      </c>
    </row>
    <row r="185" spans="1:3">
      <c r="A185" s="69" t="s">
        <v>4485</v>
      </c>
      <c r="B185" s="72">
        <v>63590.840172808457</v>
      </c>
      <c r="C185" s="78">
        <v>46573</v>
      </c>
    </row>
    <row r="186" spans="1:3">
      <c r="A186" s="69" t="s">
        <v>4486</v>
      </c>
      <c r="B186" s="72">
        <v>68084.582654658254</v>
      </c>
      <c r="C186" s="78">
        <v>47832</v>
      </c>
    </row>
    <row r="187" spans="1:3">
      <c r="A187" s="69" t="s">
        <v>4487</v>
      </c>
      <c r="B187" s="72">
        <v>3197.7152682789856</v>
      </c>
      <c r="C187" s="78">
        <v>46524</v>
      </c>
    </row>
    <row r="188" spans="1:3">
      <c r="A188" s="69" t="s">
        <v>4488</v>
      </c>
      <c r="B188" s="72">
        <v>68140.342902742748</v>
      </c>
      <c r="C188" s="78">
        <v>48121</v>
      </c>
    </row>
    <row r="189" spans="1:3">
      <c r="A189" s="69" t="s">
        <v>4489</v>
      </c>
      <c r="B189" s="72">
        <v>11546.004025497206</v>
      </c>
      <c r="C189" s="78">
        <v>48121</v>
      </c>
    </row>
    <row r="190" spans="1:3">
      <c r="A190" s="69" t="s">
        <v>4490</v>
      </c>
      <c r="B190" s="72">
        <v>12189.406782816239</v>
      </c>
      <c r="C190" s="78">
        <v>47255</v>
      </c>
    </row>
    <row r="191" spans="1:3">
      <c r="A191" s="69" t="s">
        <v>4491</v>
      </c>
      <c r="B191" s="72">
        <v>6737.8657089857597</v>
      </c>
      <c r="C191" s="78">
        <v>48029</v>
      </c>
    </row>
    <row r="192" spans="1:3">
      <c r="A192" s="69" t="s">
        <v>4492</v>
      </c>
      <c r="B192" s="72">
        <v>11142.379755</v>
      </c>
      <c r="C192" s="78">
        <v>48294</v>
      </c>
    </row>
    <row r="193" spans="1:3">
      <c r="A193" s="69" t="s">
        <v>2669</v>
      </c>
      <c r="B193" s="72">
        <v>92088.158858831273</v>
      </c>
      <c r="C193" s="78">
        <v>47937</v>
      </c>
    </row>
    <row r="194" spans="1:3">
      <c r="A194" s="69" t="s">
        <v>4493</v>
      </c>
      <c r="B194" s="72">
        <v>847.42563870000004</v>
      </c>
      <c r="C194" s="78">
        <v>45567</v>
      </c>
    </row>
    <row r="195" spans="1:3">
      <c r="A195" s="69" t="s">
        <v>4494</v>
      </c>
      <c r="B195" s="72">
        <v>27977.155664946134</v>
      </c>
      <c r="C195" s="78">
        <v>46572</v>
      </c>
    </row>
    <row r="196" spans="1:3">
      <c r="A196" s="69" t="s">
        <v>2523</v>
      </c>
      <c r="B196" s="72">
        <v>54230.849380571999</v>
      </c>
      <c r="C196" s="78">
        <v>48781</v>
      </c>
    </row>
    <row r="197" spans="1:3">
      <c r="A197" s="69" t="s">
        <v>4656</v>
      </c>
      <c r="B197" s="72">
        <v>2346.7695281505748</v>
      </c>
      <c r="C197" s="78">
        <v>45553</v>
      </c>
    </row>
    <row r="198" spans="1:3">
      <c r="A198" s="69" t="s">
        <v>4495</v>
      </c>
      <c r="B198" s="72">
        <v>23291.1883644921</v>
      </c>
      <c r="C198" s="78">
        <v>46844</v>
      </c>
    </row>
    <row r="199" spans="1:3">
      <c r="A199" s="69" t="s">
        <v>4657</v>
      </c>
      <c r="B199" s="72">
        <v>2383.4431093994008</v>
      </c>
      <c r="C199" s="78">
        <v>45602</v>
      </c>
    </row>
    <row r="200" spans="1:3">
      <c r="A200" s="69" t="s">
        <v>4496</v>
      </c>
      <c r="B200" s="72">
        <v>31974.440911163998</v>
      </c>
      <c r="C200" s="78">
        <v>50770</v>
      </c>
    </row>
    <row r="201" spans="1:3">
      <c r="A201" s="69" t="s">
        <v>4497</v>
      </c>
      <c r="B201" s="72">
        <v>17748.379310729502</v>
      </c>
      <c r="C201" s="78">
        <v>50770</v>
      </c>
    </row>
    <row r="202" spans="1:3">
      <c r="A202" s="69" t="s">
        <v>4498</v>
      </c>
      <c r="B202" s="72">
        <v>13445.651886221043</v>
      </c>
      <c r="C202" s="78">
        <v>45869</v>
      </c>
    </row>
    <row r="203" spans="1:3">
      <c r="A203" s="69" t="s">
        <v>4499</v>
      </c>
      <c r="B203" s="72">
        <v>15738.152618120745</v>
      </c>
      <c r="C203" s="78">
        <v>46938</v>
      </c>
    </row>
    <row r="204" spans="1:3">
      <c r="A204" s="69" t="s">
        <v>4500</v>
      </c>
      <c r="B204" s="72">
        <v>30655.810947808211</v>
      </c>
      <c r="C204" s="78">
        <v>46201</v>
      </c>
    </row>
    <row r="205" spans="1:3">
      <c r="A205" s="69" t="s">
        <v>4501</v>
      </c>
      <c r="B205" s="72">
        <v>40360.5504513126</v>
      </c>
      <c r="C205" s="78">
        <v>46203</v>
      </c>
    </row>
    <row r="206" spans="1:3">
      <c r="A206" s="69" t="s">
        <v>2681</v>
      </c>
      <c r="B206" s="72">
        <v>82050.920888118402</v>
      </c>
      <c r="C206" s="78">
        <v>47312</v>
      </c>
    </row>
    <row r="207" spans="1:3">
      <c r="A207" s="69" t="s">
        <v>4502</v>
      </c>
      <c r="B207" s="72">
        <v>24584.580187139694</v>
      </c>
      <c r="C207" s="78">
        <v>46660</v>
      </c>
    </row>
    <row r="208" spans="1:3">
      <c r="A208" s="69" t="s">
        <v>2686</v>
      </c>
      <c r="B208" s="72">
        <v>20643.738992369996</v>
      </c>
      <c r="C208" s="78">
        <v>47301</v>
      </c>
    </row>
    <row r="209" spans="1:3">
      <c r="A209" s="69" t="s">
        <v>4503</v>
      </c>
      <c r="B209" s="72">
        <v>41200.184775601796</v>
      </c>
      <c r="C209" s="78">
        <v>48176</v>
      </c>
    </row>
    <row r="210" spans="1:3">
      <c r="A210" s="69" t="s">
        <v>4504</v>
      </c>
      <c r="B210" s="72">
        <v>6263.0552158200007</v>
      </c>
      <c r="C210" s="78">
        <v>48213</v>
      </c>
    </row>
    <row r="211" spans="1:3">
      <c r="A211" s="69" t="s">
        <v>2693</v>
      </c>
      <c r="B211" s="72">
        <v>30437.130668127298</v>
      </c>
      <c r="C211" s="78">
        <v>47992</v>
      </c>
    </row>
    <row r="212" spans="1:3">
      <c r="A212" s="69" t="s">
        <v>4505</v>
      </c>
      <c r="B212" s="72">
        <v>79487.680727490195</v>
      </c>
      <c r="C212" s="78">
        <v>48944</v>
      </c>
    </row>
    <row r="213" spans="1:3">
      <c r="A213" s="69" t="s">
        <v>4506</v>
      </c>
      <c r="B213" s="72">
        <v>25212.518848529995</v>
      </c>
      <c r="C213" s="78">
        <v>46601</v>
      </c>
    </row>
    <row r="214" spans="1:3">
      <c r="A214" s="69" t="s">
        <v>4507</v>
      </c>
      <c r="B214" s="72">
        <v>11133.511941124136</v>
      </c>
      <c r="C214" s="78">
        <v>46722</v>
      </c>
    </row>
    <row r="215" spans="1:3">
      <c r="A215" s="69" t="s">
        <v>4508</v>
      </c>
      <c r="B215" s="72">
        <v>15978.537696205653</v>
      </c>
      <c r="C215" s="78">
        <v>46794</v>
      </c>
    </row>
    <row r="216" spans="1:3">
      <c r="A216" s="69" t="s">
        <v>4509</v>
      </c>
      <c r="B216" s="72">
        <v>19088.964763835997</v>
      </c>
      <c r="C216" s="78">
        <v>47407</v>
      </c>
    </row>
    <row r="217" spans="1:3">
      <c r="A217" s="69" t="s">
        <v>4510</v>
      </c>
      <c r="B217" s="72">
        <v>55628.281575516005</v>
      </c>
      <c r="C217" s="78">
        <v>48234</v>
      </c>
    </row>
    <row r="218" spans="1:3">
      <c r="A218" s="69" t="s">
        <v>2704</v>
      </c>
      <c r="B218" s="72">
        <v>11097.595745492787</v>
      </c>
      <c r="C218" s="78">
        <v>47467</v>
      </c>
    </row>
    <row r="219" spans="1:3">
      <c r="A219" s="69" t="s">
        <v>4511</v>
      </c>
      <c r="B219" s="72">
        <v>2170.16525232</v>
      </c>
      <c r="C219" s="78">
        <v>47599</v>
      </c>
    </row>
    <row r="220" spans="1:3">
      <c r="A220" s="69" t="s">
        <v>4512</v>
      </c>
      <c r="B220" s="72">
        <v>196.64716894080041</v>
      </c>
      <c r="C220" s="78">
        <v>46082</v>
      </c>
    </row>
    <row r="221" spans="1:3">
      <c r="A221" s="69" t="s">
        <v>4513</v>
      </c>
      <c r="B221" s="72">
        <v>26708.892009658561</v>
      </c>
      <c r="C221" s="78">
        <v>47236</v>
      </c>
    </row>
    <row r="222" spans="1:3">
      <c r="A222" s="69" t="s">
        <v>4514</v>
      </c>
      <c r="B222" s="72">
        <v>2669.3313531615599</v>
      </c>
      <c r="C222" s="78">
        <v>45838</v>
      </c>
    </row>
    <row r="223" spans="1:3">
      <c r="A223" s="69" t="s">
        <v>4515</v>
      </c>
      <c r="B223" s="72">
        <v>70032.461689830176</v>
      </c>
      <c r="C223" s="78">
        <v>46465</v>
      </c>
    </row>
    <row r="224" spans="1:3">
      <c r="A224" s="69" t="s">
        <v>4516</v>
      </c>
      <c r="B224" s="72">
        <v>6199.5502282079988</v>
      </c>
      <c r="C224" s="78">
        <v>45806</v>
      </c>
    </row>
    <row r="225" spans="1:3">
      <c r="A225" s="69" t="s">
        <v>4517</v>
      </c>
      <c r="B225" s="72">
        <v>6175.7799842700006</v>
      </c>
      <c r="C225" s="78">
        <v>48723</v>
      </c>
    </row>
    <row r="226" spans="1:3">
      <c r="A226" s="69" t="s">
        <v>4518</v>
      </c>
      <c r="B226" s="72">
        <v>9487.8692633672999</v>
      </c>
      <c r="C226" s="78">
        <v>47031</v>
      </c>
    </row>
    <row r="227" spans="1:3">
      <c r="A227" s="69" t="s">
        <v>4519</v>
      </c>
      <c r="B227" s="72">
        <v>20883.99415635</v>
      </c>
      <c r="C227" s="78">
        <v>48268</v>
      </c>
    </row>
    <row r="228" spans="1:3">
      <c r="A228" s="69" t="s">
        <v>4520</v>
      </c>
      <c r="B228" s="72">
        <v>15907.391772479998</v>
      </c>
      <c r="C228" s="78">
        <v>46054</v>
      </c>
    </row>
    <row r="229" spans="1:3">
      <c r="A229" s="69" t="s">
        <v>2734</v>
      </c>
      <c r="B229" s="72">
        <v>11687.34890934</v>
      </c>
      <c r="C229" s="78">
        <v>47107</v>
      </c>
    </row>
    <row r="230" spans="1:3">
      <c r="A230" s="69" t="s">
        <v>4521</v>
      </c>
      <c r="B230" s="72">
        <v>16261.394560526696</v>
      </c>
      <c r="C230" s="78">
        <v>48213</v>
      </c>
    </row>
    <row r="231" spans="1:3">
      <c r="A231" s="69" t="s">
        <v>4522</v>
      </c>
      <c r="B231" s="72">
        <v>4654.7566291822377</v>
      </c>
      <c r="C231" s="78">
        <v>45869</v>
      </c>
    </row>
    <row r="232" spans="1:3">
      <c r="A232" s="69" t="s">
        <v>2737</v>
      </c>
      <c r="B232" s="72">
        <v>14998.002141384442</v>
      </c>
      <c r="C232" s="78">
        <v>47848</v>
      </c>
    </row>
    <row r="233" spans="1:3">
      <c r="A233" s="69" t="s">
        <v>4523</v>
      </c>
      <c r="B233" s="72">
        <v>13696.919387342097</v>
      </c>
      <c r="C233" s="78">
        <v>46637</v>
      </c>
    </row>
    <row r="234" spans="1:3">
      <c r="A234" s="69" t="s">
        <v>4524</v>
      </c>
      <c r="B234" s="72">
        <v>8198.5589207661596</v>
      </c>
      <c r="C234" s="78">
        <v>45383</v>
      </c>
    </row>
    <row r="235" spans="1:3">
      <c r="A235" s="69" t="s">
        <v>2740</v>
      </c>
      <c r="B235" s="72">
        <v>52004.152391675998</v>
      </c>
      <c r="C235" s="78">
        <v>47574</v>
      </c>
    </row>
    <row r="236" spans="1:3">
      <c r="A236" s="69" t="s">
        <v>4525</v>
      </c>
      <c r="B236" s="72">
        <v>397.11677528249999</v>
      </c>
      <c r="C236" s="78">
        <v>45381</v>
      </c>
    </row>
    <row r="237" spans="1:3">
      <c r="A237" s="69" t="s">
        <v>4526</v>
      </c>
      <c r="B237" s="72">
        <v>19551.445260562799</v>
      </c>
      <c r="C237" s="78">
        <v>48942</v>
      </c>
    </row>
    <row r="238" spans="1:3">
      <c r="A238" s="69" t="s">
        <v>4527</v>
      </c>
      <c r="B238" s="72">
        <v>28870.166899150197</v>
      </c>
      <c r="C238" s="78">
        <v>48942</v>
      </c>
    </row>
    <row r="239" spans="1:3">
      <c r="A239" s="69" t="s">
        <v>2746</v>
      </c>
      <c r="B239" s="72">
        <v>62287.069382460002</v>
      </c>
      <c r="C239" s="78">
        <v>49405</v>
      </c>
    </row>
    <row r="240" spans="1:3">
      <c r="A240" s="69" t="s">
        <v>4528</v>
      </c>
      <c r="B240" s="72">
        <v>5529.72452643</v>
      </c>
      <c r="C240" s="78">
        <v>47177</v>
      </c>
    </row>
    <row r="241" spans="1:3">
      <c r="A241" s="69" t="s">
        <v>4529</v>
      </c>
      <c r="B241" s="72">
        <v>38371.179031708845</v>
      </c>
      <c r="C241" s="78">
        <v>46933</v>
      </c>
    </row>
    <row r="242" spans="1:3">
      <c r="A242" s="69" t="s">
        <v>4530</v>
      </c>
      <c r="B242" s="72">
        <v>4233.6729974798991</v>
      </c>
      <c r="C242" s="78">
        <v>48069</v>
      </c>
    </row>
    <row r="243" spans="1:3">
      <c r="A243" s="69" t="s">
        <v>4531</v>
      </c>
      <c r="B243" s="72">
        <v>5415.9863039100001</v>
      </c>
      <c r="C243" s="78">
        <v>46482</v>
      </c>
    </row>
    <row r="244" spans="1:3">
      <c r="A244" s="69" t="s">
        <v>4532</v>
      </c>
      <c r="B244" s="72">
        <v>119685.53718748197</v>
      </c>
      <c r="C244" s="78">
        <v>46643</v>
      </c>
    </row>
    <row r="245" spans="1:3">
      <c r="A245" s="69" t="s">
        <v>4533</v>
      </c>
      <c r="B245" s="72">
        <v>38997.503999999994</v>
      </c>
      <c r="C245" s="78">
        <v>48004</v>
      </c>
    </row>
    <row r="246" spans="1:3">
      <c r="A246" s="69" t="s">
        <v>4534</v>
      </c>
      <c r="B246" s="72">
        <v>713.79873438120001</v>
      </c>
      <c r="C246" s="78">
        <v>47262</v>
      </c>
    </row>
    <row r="247" spans="1:3">
      <c r="A247" s="69" t="s">
        <v>4535</v>
      </c>
      <c r="B247" s="72">
        <v>174.29898106529998</v>
      </c>
      <c r="C247" s="78">
        <v>45939</v>
      </c>
    </row>
    <row r="248" spans="1:3">
      <c r="A248" s="69" t="s">
        <v>2752</v>
      </c>
      <c r="B248" s="72">
        <v>48515.506576313397</v>
      </c>
      <c r="C248" s="78">
        <v>46742</v>
      </c>
    </row>
    <row r="249" spans="1:3">
      <c r="A249" s="69" t="s">
        <v>4536</v>
      </c>
      <c r="B249" s="72">
        <v>44424.70908642</v>
      </c>
      <c r="C249" s="78">
        <v>46112</v>
      </c>
    </row>
    <row r="250" spans="1:3">
      <c r="A250" s="69" t="s">
        <v>2753</v>
      </c>
      <c r="B250" s="72">
        <v>117773.04640021829</v>
      </c>
      <c r="C250" s="78">
        <v>46722</v>
      </c>
    </row>
    <row r="251" spans="1:3">
      <c r="A251" s="69" t="s">
        <v>4537</v>
      </c>
      <c r="B251" s="72">
        <v>119259.06035834021</v>
      </c>
      <c r="C251" s="78">
        <v>47409</v>
      </c>
    </row>
    <row r="252" spans="1:3">
      <c r="A252" s="69" t="s">
        <v>2754</v>
      </c>
      <c r="B252" s="72">
        <v>9504.7100775900035</v>
      </c>
      <c r="C252" s="78">
        <v>46722</v>
      </c>
    </row>
    <row r="253" spans="1:3">
      <c r="A253" s="69" t="s">
        <v>2504</v>
      </c>
      <c r="B253" s="72">
        <v>278.32620414689995</v>
      </c>
      <c r="C253" s="78">
        <v>48030</v>
      </c>
    </row>
    <row r="254" spans="1:3" hidden="1">
      <c r="A254"/>
      <c r="B254"/>
      <c r="C254"/>
    </row>
    <row r="255" spans="1:3" hidden="1">
      <c r="A255"/>
      <c r="B255"/>
      <c r="C255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1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1.71093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154</v>
      </c>
      <c r="B1" s="36" t="s" vm="1">
        <v>231</v>
      </c>
    </row>
    <row r="2" spans="1:15">
      <c r="A2" s="36" t="s">
        <v>153</v>
      </c>
      <c r="B2" s="36" t="s">
        <v>232</v>
      </c>
    </row>
    <row r="3" spans="1:15">
      <c r="A3" s="36" t="s">
        <v>155</v>
      </c>
      <c r="B3" s="36" t="s">
        <v>233</v>
      </c>
    </row>
    <row r="4" spans="1:15">
      <c r="A4" s="36" t="s">
        <v>156</v>
      </c>
      <c r="B4" s="36" t="s">
        <v>234</v>
      </c>
    </row>
    <row r="5" spans="1:15" s="3" customFormat="1">
      <c r="A5" s="37" t="s">
        <v>124</v>
      </c>
      <c r="B5" s="38" t="s">
        <v>50</v>
      </c>
      <c r="C5" s="38" t="s">
        <v>73</v>
      </c>
      <c r="D5" s="38" t="s">
        <v>14</v>
      </c>
      <c r="E5" s="38" t="s">
        <v>74</v>
      </c>
      <c r="F5" s="38" t="s">
        <v>112</v>
      </c>
      <c r="G5" s="38" t="s">
        <v>17</v>
      </c>
      <c r="H5" s="38" t="s">
        <v>111</v>
      </c>
      <c r="I5" s="38" t="s">
        <v>16</v>
      </c>
      <c r="J5" s="38" t="s">
        <v>181</v>
      </c>
      <c r="K5" s="38" t="s">
        <v>211</v>
      </c>
      <c r="L5" s="38" t="s">
        <v>182</v>
      </c>
      <c r="M5" s="38" t="s">
        <v>65</v>
      </c>
      <c r="N5" s="38" t="s">
        <v>157</v>
      </c>
      <c r="O5" s="40" t="s">
        <v>159</v>
      </c>
    </row>
    <row r="6" spans="1:15" s="3" customFormat="1">
      <c r="A6" s="121" t="s">
        <v>4666</v>
      </c>
      <c r="B6" s="122" t="s">
        <v>4666</v>
      </c>
      <c r="C6" s="122" t="s">
        <v>4666</v>
      </c>
      <c r="D6" s="122" t="s">
        <v>4666</v>
      </c>
      <c r="E6" s="122" t="s">
        <v>4666</v>
      </c>
      <c r="F6" s="26" t="s">
        <v>21</v>
      </c>
      <c r="G6" s="26" t="s">
        <v>20</v>
      </c>
      <c r="H6" s="122" t="s">
        <v>4666</v>
      </c>
      <c r="I6" s="26" t="s">
        <v>19</v>
      </c>
      <c r="J6" s="26" t="s">
        <v>19</v>
      </c>
      <c r="K6" s="26" t="s">
        <v>213</v>
      </c>
      <c r="L6" s="26" t="s">
        <v>209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3" t="s">
        <v>4666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4354</v>
      </c>
      <c r="B8" s="126" t="s">
        <v>4666</v>
      </c>
      <c r="C8" s="126" t="s">
        <v>4666</v>
      </c>
      <c r="D8" s="126" t="s">
        <v>4666</v>
      </c>
      <c r="E8" s="126" t="s">
        <v>4666</v>
      </c>
      <c r="F8" s="126" t="s">
        <v>4666</v>
      </c>
      <c r="G8" s="126" t="s">
        <v>4666</v>
      </c>
      <c r="H8" s="126" t="s">
        <v>4666</v>
      </c>
      <c r="I8" s="126" t="s">
        <v>4666</v>
      </c>
      <c r="J8" s="126" t="s">
        <v>4666</v>
      </c>
      <c r="K8" s="126" t="s">
        <v>4666</v>
      </c>
      <c r="L8" s="86">
        <v>0</v>
      </c>
      <c r="M8" s="126" t="s">
        <v>4666</v>
      </c>
      <c r="N8" s="87">
        <v>0</v>
      </c>
      <c r="O8" s="87">
        <v>0</v>
      </c>
    </row>
    <row r="9" spans="1:15">
      <c r="A9" s="83" t="s">
        <v>221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126" t="s">
        <v>4666</v>
      </c>
      <c r="I9" s="126" t="s">
        <v>4666</v>
      </c>
      <c r="J9" s="126" t="s">
        <v>4666</v>
      </c>
      <c r="K9" s="126" t="s">
        <v>4666</v>
      </c>
      <c r="L9" s="126" t="s">
        <v>4666</v>
      </c>
      <c r="M9" s="126" t="s">
        <v>4666</v>
      </c>
      <c r="N9" s="126" t="s">
        <v>4666</v>
      </c>
      <c r="O9" s="126" t="s">
        <v>4666</v>
      </c>
    </row>
    <row r="10" spans="1:15">
      <c r="A10" s="83" t="s">
        <v>120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126" t="s">
        <v>4666</v>
      </c>
      <c r="I10" s="126" t="s">
        <v>4666</v>
      </c>
      <c r="J10" s="126" t="s">
        <v>4666</v>
      </c>
      <c r="K10" s="126" t="s">
        <v>4666</v>
      </c>
      <c r="L10" s="126" t="s">
        <v>4666</v>
      </c>
      <c r="M10" s="126" t="s">
        <v>4666</v>
      </c>
      <c r="N10" s="126" t="s">
        <v>4666</v>
      </c>
      <c r="O10" s="126" t="s">
        <v>4666</v>
      </c>
    </row>
    <row r="11" spans="1:15">
      <c r="A11" s="83" t="s">
        <v>212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126" t="s">
        <v>4666</v>
      </c>
      <c r="H11" s="126" t="s">
        <v>4666</v>
      </c>
      <c r="I11" s="126" t="s">
        <v>4666</v>
      </c>
      <c r="J11" s="126" t="s">
        <v>4666</v>
      </c>
      <c r="K11" s="126" t="s">
        <v>4666</v>
      </c>
      <c r="L11" s="126" t="s">
        <v>4666</v>
      </c>
      <c r="M11" s="126" t="s">
        <v>4666</v>
      </c>
      <c r="N11" s="126" t="s">
        <v>4666</v>
      </c>
      <c r="O11" s="126" t="s">
        <v>4666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1.71093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154</v>
      </c>
      <c r="B1" s="36" t="s" vm="1">
        <v>231</v>
      </c>
    </row>
    <row r="2" spans="1:15">
      <c r="A2" s="36" t="s">
        <v>153</v>
      </c>
      <c r="B2" s="36" t="s">
        <v>232</v>
      </c>
    </row>
    <row r="3" spans="1:15">
      <c r="A3" s="36" t="s">
        <v>155</v>
      </c>
      <c r="B3" s="36" t="s">
        <v>233</v>
      </c>
    </row>
    <row r="4" spans="1:15">
      <c r="A4" s="36" t="s">
        <v>156</v>
      </c>
      <c r="B4" s="36" t="s">
        <v>234</v>
      </c>
    </row>
    <row r="5" spans="1:15" s="3" customFormat="1">
      <c r="A5" s="37" t="s">
        <v>124</v>
      </c>
      <c r="B5" s="38" t="s">
        <v>50</v>
      </c>
      <c r="C5" s="38" t="s">
        <v>73</v>
      </c>
      <c r="D5" s="38" t="s">
        <v>14</v>
      </c>
      <c r="E5" s="38" t="s">
        <v>74</v>
      </c>
      <c r="F5" s="38" t="s">
        <v>112</v>
      </c>
      <c r="G5" s="38" t="s">
        <v>17</v>
      </c>
      <c r="H5" s="38" t="s">
        <v>111</v>
      </c>
      <c r="I5" s="38" t="s">
        <v>16</v>
      </c>
      <c r="J5" s="38" t="s">
        <v>181</v>
      </c>
      <c r="K5" s="38" t="s">
        <v>206</v>
      </c>
      <c r="L5" s="38" t="s">
        <v>182</v>
      </c>
      <c r="M5" s="38" t="s">
        <v>65</v>
      </c>
      <c r="N5" s="38" t="s">
        <v>157</v>
      </c>
      <c r="O5" s="40" t="s">
        <v>159</v>
      </c>
    </row>
    <row r="6" spans="1:15" s="3" customFormat="1">
      <c r="A6" s="121" t="s">
        <v>4666</v>
      </c>
      <c r="B6" s="122" t="s">
        <v>4666</v>
      </c>
      <c r="C6" s="122" t="s">
        <v>4666</v>
      </c>
      <c r="D6" s="122" t="s">
        <v>4666</v>
      </c>
      <c r="E6" s="122" t="s">
        <v>4666</v>
      </c>
      <c r="F6" s="26" t="s">
        <v>21</v>
      </c>
      <c r="G6" s="26" t="s">
        <v>20</v>
      </c>
      <c r="H6" s="122" t="s">
        <v>4666</v>
      </c>
      <c r="I6" s="26" t="s">
        <v>19</v>
      </c>
      <c r="J6" s="26" t="s">
        <v>19</v>
      </c>
      <c r="K6" s="26" t="s">
        <v>213</v>
      </c>
      <c r="L6" s="26" t="s">
        <v>209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3" t="s">
        <v>4666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5" t="s">
        <v>4355</v>
      </c>
      <c r="B8" s="126" t="s">
        <v>4666</v>
      </c>
      <c r="C8" s="126" t="s">
        <v>4666</v>
      </c>
      <c r="D8" s="126" t="s">
        <v>4666</v>
      </c>
      <c r="E8" s="126" t="s">
        <v>4666</v>
      </c>
      <c r="F8" s="126" t="s">
        <v>4666</v>
      </c>
      <c r="G8" s="126" t="s">
        <v>4666</v>
      </c>
      <c r="H8" s="126" t="s">
        <v>4666</v>
      </c>
      <c r="I8" s="126" t="s">
        <v>4666</v>
      </c>
      <c r="J8" s="126" t="s">
        <v>4666</v>
      </c>
      <c r="K8" s="126" t="s">
        <v>4666</v>
      </c>
      <c r="L8" s="86">
        <v>0</v>
      </c>
      <c r="M8" s="126" t="s">
        <v>4666</v>
      </c>
      <c r="N8" s="87">
        <v>0</v>
      </c>
      <c r="O8" s="87">
        <v>0</v>
      </c>
    </row>
    <row r="9" spans="1:15">
      <c r="A9" s="83" t="s">
        <v>221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126" t="s">
        <v>4666</v>
      </c>
      <c r="H9" s="126" t="s">
        <v>4666</v>
      </c>
      <c r="I9" s="126" t="s">
        <v>4666</v>
      </c>
      <c r="J9" s="126" t="s">
        <v>4666</v>
      </c>
      <c r="K9" s="126" t="s">
        <v>4666</v>
      </c>
      <c r="L9" s="126" t="s">
        <v>4666</v>
      </c>
      <c r="M9" s="126" t="s">
        <v>4666</v>
      </c>
      <c r="N9" s="126" t="s">
        <v>4666</v>
      </c>
      <c r="O9" s="126" t="s">
        <v>4666</v>
      </c>
    </row>
    <row r="10" spans="1:15">
      <c r="A10" s="83" t="s">
        <v>120</v>
      </c>
      <c r="B10" s="126" t="s">
        <v>4666</v>
      </c>
      <c r="C10" s="126" t="s">
        <v>4666</v>
      </c>
      <c r="D10" s="126" t="s">
        <v>4666</v>
      </c>
      <c r="E10" s="126" t="s">
        <v>4666</v>
      </c>
      <c r="F10" s="126" t="s">
        <v>4666</v>
      </c>
      <c r="G10" s="126" t="s">
        <v>4666</v>
      </c>
      <c r="H10" s="126" t="s">
        <v>4666</v>
      </c>
      <c r="I10" s="126" t="s">
        <v>4666</v>
      </c>
      <c r="J10" s="126" t="s">
        <v>4666</v>
      </c>
      <c r="K10" s="126" t="s">
        <v>4666</v>
      </c>
      <c r="L10" s="126" t="s">
        <v>4666</v>
      </c>
      <c r="M10" s="126" t="s">
        <v>4666</v>
      </c>
      <c r="N10" s="126" t="s">
        <v>4666</v>
      </c>
      <c r="O10" s="126" t="s">
        <v>4666</v>
      </c>
    </row>
    <row r="11" spans="1:15">
      <c r="A11" s="83" t="s">
        <v>212</v>
      </c>
      <c r="B11" s="126" t="s">
        <v>4666</v>
      </c>
      <c r="C11" s="126" t="s">
        <v>4666</v>
      </c>
      <c r="D11" s="126" t="s">
        <v>4666</v>
      </c>
      <c r="E11" s="126" t="s">
        <v>4666</v>
      </c>
      <c r="F11" s="126" t="s">
        <v>4666</v>
      </c>
      <c r="G11" s="126" t="s">
        <v>4666</v>
      </c>
      <c r="H11" s="126" t="s">
        <v>4666</v>
      </c>
      <c r="I11" s="126" t="s">
        <v>4666</v>
      </c>
      <c r="J11" s="126" t="s">
        <v>4666</v>
      </c>
      <c r="K11" s="126" t="s">
        <v>4666</v>
      </c>
      <c r="L11" s="126" t="s">
        <v>4666</v>
      </c>
      <c r="M11" s="126" t="s">
        <v>4666</v>
      </c>
      <c r="N11" s="126" t="s">
        <v>4666</v>
      </c>
      <c r="O11" s="126" t="s">
        <v>4666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A111" s="1"/>
      <c r="B111" s="1"/>
      <c r="C111" s="1"/>
    </row>
    <row r="112" spans="1:15" hidden="1">
      <c r="A112" s="1"/>
      <c r="B112" s="1"/>
      <c r="C112" s="1"/>
    </row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A399" s="1"/>
      <c r="B399" s="1"/>
      <c r="C399" s="1"/>
    </row>
    <row r="400" spans="1:3" hidden="1">
      <c r="A400" s="1"/>
      <c r="B400" s="1"/>
      <c r="C400" s="1"/>
    </row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30.42578125" style="2" bestFit="1" customWidth="1"/>
    <col min="2" max="2" width="41.71093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154</v>
      </c>
      <c r="B1" s="36" t="s" vm="1">
        <v>231</v>
      </c>
    </row>
    <row r="2" spans="1:15">
      <c r="A2" s="36" t="s">
        <v>153</v>
      </c>
      <c r="B2" s="36" t="s">
        <v>232</v>
      </c>
    </row>
    <row r="3" spans="1:15">
      <c r="A3" s="36" t="s">
        <v>155</v>
      </c>
      <c r="B3" s="36" t="s">
        <v>233</v>
      </c>
    </row>
    <row r="4" spans="1:15">
      <c r="A4" s="36" t="s">
        <v>156</v>
      </c>
      <c r="B4" s="36" t="s">
        <v>234</v>
      </c>
    </row>
    <row r="5" spans="1:15" s="3" customFormat="1">
      <c r="A5" s="37" t="s">
        <v>124</v>
      </c>
      <c r="B5" s="38" t="s">
        <v>50</v>
      </c>
      <c r="C5" s="38" t="s">
        <v>73</v>
      </c>
      <c r="D5" s="38" t="s">
        <v>14</v>
      </c>
      <c r="E5" s="38" t="s">
        <v>74</v>
      </c>
      <c r="F5" s="38" t="s">
        <v>112</v>
      </c>
      <c r="G5" s="38" t="s">
        <v>17</v>
      </c>
      <c r="H5" s="38" t="s">
        <v>111</v>
      </c>
      <c r="I5" s="38" t="s">
        <v>16</v>
      </c>
      <c r="J5" s="38" t="s">
        <v>181</v>
      </c>
      <c r="K5" s="38" t="s">
        <v>206</v>
      </c>
      <c r="L5" s="38" t="s">
        <v>182</v>
      </c>
      <c r="M5" s="38" t="s">
        <v>65</v>
      </c>
      <c r="N5" s="38" t="s">
        <v>157</v>
      </c>
      <c r="O5" s="40" t="s">
        <v>159</v>
      </c>
    </row>
    <row r="6" spans="1:15" s="3" customFormat="1">
      <c r="A6" s="121" t="s">
        <v>4666</v>
      </c>
      <c r="B6" s="122" t="s">
        <v>4666</v>
      </c>
      <c r="C6" s="122" t="s">
        <v>4666</v>
      </c>
      <c r="D6" s="122" t="s">
        <v>4666</v>
      </c>
      <c r="E6" s="122" t="s">
        <v>4666</v>
      </c>
      <c r="F6" s="26" t="s">
        <v>21</v>
      </c>
      <c r="G6" s="26" t="s">
        <v>20</v>
      </c>
      <c r="H6" s="122" t="s">
        <v>4666</v>
      </c>
      <c r="I6" s="26" t="s">
        <v>19</v>
      </c>
      <c r="J6" s="26" t="s">
        <v>19</v>
      </c>
      <c r="K6" s="26" t="s">
        <v>213</v>
      </c>
      <c r="L6" s="26" t="s">
        <v>209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3" t="s">
        <v>4666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54" t="s">
        <v>184</v>
      </c>
      <c r="B8" s="126" t="s">
        <v>4666</v>
      </c>
      <c r="C8" s="126" t="s">
        <v>4666</v>
      </c>
      <c r="D8" s="126" t="s">
        <v>4666</v>
      </c>
      <c r="E8" s="126" t="s">
        <v>4666</v>
      </c>
      <c r="F8" s="126" t="s">
        <v>4666</v>
      </c>
      <c r="G8" s="72">
        <v>0.67999999999999994</v>
      </c>
      <c r="H8" s="126" t="s">
        <v>4666</v>
      </c>
      <c r="I8" s="126" t="s">
        <v>4666</v>
      </c>
      <c r="J8" s="71">
        <v>8.8199999999999987E-2</v>
      </c>
      <c r="K8" s="126" t="s">
        <v>4666</v>
      </c>
      <c r="L8" s="72">
        <v>8632.69247</v>
      </c>
      <c r="M8" s="126" t="s">
        <v>4666</v>
      </c>
      <c r="N8" s="73">
        <f>IFERROR(L8/$L$8,0)</f>
        <v>1</v>
      </c>
      <c r="O8" s="73">
        <f>L8/'סכום נכסי הקרן'!$C$41</f>
        <v>7.1634237265562841E-5</v>
      </c>
    </row>
    <row r="9" spans="1:15">
      <c r="A9" s="82" t="s">
        <v>32</v>
      </c>
      <c r="B9" s="126" t="s">
        <v>4666</v>
      </c>
      <c r="C9" s="126" t="s">
        <v>4666</v>
      </c>
      <c r="D9" s="126" t="s">
        <v>4666</v>
      </c>
      <c r="E9" s="126" t="s">
        <v>4666</v>
      </c>
      <c r="F9" s="126" t="s">
        <v>4666</v>
      </c>
      <c r="G9" s="72">
        <v>0.67999999999999994</v>
      </c>
      <c r="H9" s="126" t="s">
        <v>4666</v>
      </c>
      <c r="I9" s="126" t="s">
        <v>4666</v>
      </c>
      <c r="J9" s="71">
        <v>8.8199999999999987E-2</v>
      </c>
      <c r="K9" s="126" t="s">
        <v>4666</v>
      </c>
      <c r="L9" s="72">
        <v>8632.69247</v>
      </c>
      <c r="M9" s="126" t="s">
        <v>4666</v>
      </c>
      <c r="N9" s="73">
        <f t="shared" ref="N9:N11" si="0">IFERROR(L9/$L$8,0)</f>
        <v>1</v>
      </c>
      <c r="O9" s="73">
        <f>L9/'סכום נכסי הקרן'!$C$41</f>
        <v>7.1634237265562841E-5</v>
      </c>
    </row>
    <row r="10" spans="1:15">
      <c r="A10" s="68" t="s">
        <v>34</v>
      </c>
      <c r="B10" s="125" t="s">
        <v>4666</v>
      </c>
      <c r="C10" s="125" t="s">
        <v>4666</v>
      </c>
      <c r="D10" s="125" t="s">
        <v>4666</v>
      </c>
      <c r="E10" s="125" t="s">
        <v>4666</v>
      </c>
      <c r="F10" s="125" t="s">
        <v>4666</v>
      </c>
      <c r="G10" s="66">
        <v>0.67999999999999994</v>
      </c>
      <c r="H10" s="125" t="s">
        <v>4666</v>
      </c>
      <c r="I10" s="125" t="s">
        <v>4666</v>
      </c>
      <c r="J10" s="65">
        <v>8.8199999999999987E-2</v>
      </c>
      <c r="K10" s="125" t="s">
        <v>4666</v>
      </c>
      <c r="L10" s="66">
        <v>8632.69247</v>
      </c>
      <c r="M10" s="125" t="s">
        <v>4666</v>
      </c>
      <c r="N10" s="67">
        <f t="shared" si="0"/>
        <v>1</v>
      </c>
      <c r="O10" s="67">
        <f>L10/'סכום נכסי הקרן'!$C$41</f>
        <v>7.1634237265562841E-5</v>
      </c>
    </row>
    <row r="11" spans="1:15">
      <c r="A11" s="69" t="s">
        <v>4632</v>
      </c>
      <c r="B11" s="54" t="s">
        <v>4350</v>
      </c>
      <c r="C11" s="70" t="s">
        <v>137</v>
      </c>
      <c r="D11" s="54" t="s">
        <v>612</v>
      </c>
      <c r="E11" s="54" t="s">
        <v>139</v>
      </c>
      <c r="F11" s="78">
        <v>40618</v>
      </c>
      <c r="G11" s="72">
        <v>0.67999999999999994</v>
      </c>
      <c r="H11" s="70" t="s">
        <v>141</v>
      </c>
      <c r="I11" s="71">
        <v>7.1500000000000008E-2</v>
      </c>
      <c r="J11" s="71">
        <v>8.8199999999999987E-2</v>
      </c>
      <c r="K11" s="72">
        <v>7238818.8799999999</v>
      </c>
      <c r="L11" s="72">
        <v>8632.69247</v>
      </c>
      <c r="M11" s="126" t="s">
        <v>4666</v>
      </c>
      <c r="N11" s="73">
        <f t="shared" si="0"/>
        <v>1</v>
      </c>
      <c r="O11" s="73">
        <f>L11/'סכום נכסי הקרן'!$C$41</f>
        <v>7.1634237265562841E-5</v>
      </c>
    </row>
    <row r="12" spans="1:15">
      <c r="A12" s="127" t="s">
        <v>4666</v>
      </c>
      <c r="B12" s="126" t="s">
        <v>4666</v>
      </c>
      <c r="C12" s="126" t="s">
        <v>4666</v>
      </c>
      <c r="D12" s="126" t="s">
        <v>4666</v>
      </c>
      <c r="E12" s="126" t="s">
        <v>4666</v>
      </c>
      <c r="F12" s="126" t="s">
        <v>4666</v>
      </c>
      <c r="G12" s="126" t="s">
        <v>4666</v>
      </c>
      <c r="H12" s="126" t="s">
        <v>4666</v>
      </c>
      <c r="I12" s="126" t="s">
        <v>4666</v>
      </c>
      <c r="J12" s="126" t="s">
        <v>4666</v>
      </c>
      <c r="K12" s="126" t="s">
        <v>4666</v>
      </c>
      <c r="L12" s="126" t="s">
        <v>4666</v>
      </c>
      <c r="M12" s="126" t="s">
        <v>4666</v>
      </c>
      <c r="N12" s="126" t="s">
        <v>4666</v>
      </c>
      <c r="O12" s="126" t="s">
        <v>4666</v>
      </c>
    </row>
    <row r="13" spans="1:15">
      <c r="A13" s="126" t="s">
        <v>4666</v>
      </c>
      <c r="B13" s="126" t="s">
        <v>4666</v>
      </c>
      <c r="C13" s="126" t="s">
        <v>4666</v>
      </c>
      <c r="D13" s="126" t="s">
        <v>4666</v>
      </c>
      <c r="E13" s="126" t="s">
        <v>4666</v>
      </c>
      <c r="F13" s="126" t="s">
        <v>4666</v>
      </c>
      <c r="G13" s="126" t="s">
        <v>4666</v>
      </c>
      <c r="H13" s="126" t="s">
        <v>4666</v>
      </c>
      <c r="I13" s="126" t="s">
        <v>4666</v>
      </c>
      <c r="J13" s="126" t="s">
        <v>4666</v>
      </c>
      <c r="K13" s="126" t="s">
        <v>4666</v>
      </c>
      <c r="L13" s="126" t="s">
        <v>4666</v>
      </c>
      <c r="M13" s="126" t="s">
        <v>4666</v>
      </c>
      <c r="N13" s="126" t="s">
        <v>4666</v>
      </c>
      <c r="O13" s="126" t="s">
        <v>4666</v>
      </c>
    </row>
    <row r="14" spans="1:15">
      <c r="A14" s="126" t="s">
        <v>4666</v>
      </c>
      <c r="B14" s="126" t="s">
        <v>4666</v>
      </c>
      <c r="C14" s="126" t="s">
        <v>4666</v>
      </c>
      <c r="D14" s="126" t="s">
        <v>4666</v>
      </c>
      <c r="E14" s="126" t="s">
        <v>4666</v>
      </c>
      <c r="F14" s="126" t="s">
        <v>4666</v>
      </c>
      <c r="G14" s="126" t="s">
        <v>4666</v>
      </c>
      <c r="H14" s="126" t="s">
        <v>4666</v>
      </c>
      <c r="I14" s="126" t="s">
        <v>4666</v>
      </c>
      <c r="J14" s="126" t="s">
        <v>4666</v>
      </c>
      <c r="K14" s="126" t="s">
        <v>4666</v>
      </c>
      <c r="L14" s="126" t="s">
        <v>4666</v>
      </c>
      <c r="M14" s="126" t="s">
        <v>4666</v>
      </c>
      <c r="N14" s="126" t="s">
        <v>4666</v>
      </c>
      <c r="O14" s="126" t="s">
        <v>4666</v>
      </c>
    </row>
    <row r="15" spans="1:15">
      <c r="A15" s="83" t="s">
        <v>221</v>
      </c>
      <c r="B15" s="126" t="s">
        <v>4666</v>
      </c>
      <c r="C15" s="126" t="s">
        <v>4666</v>
      </c>
      <c r="D15" s="126" t="s">
        <v>4666</v>
      </c>
      <c r="E15" s="126" t="s">
        <v>4666</v>
      </c>
      <c r="F15" s="126" t="s">
        <v>4666</v>
      </c>
      <c r="G15" s="126" t="s">
        <v>4666</v>
      </c>
      <c r="H15" s="126" t="s">
        <v>4666</v>
      </c>
      <c r="I15" s="126" t="s">
        <v>4666</v>
      </c>
      <c r="J15" s="126" t="s">
        <v>4666</v>
      </c>
      <c r="K15" s="126" t="s">
        <v>4666</v>
      </c>
      <c r="L15" s="126" t="s">
        <v>4666</v>
      </c>
      <c r="M15" s="126" t="s">
        <v>4666</v>
      </c>
      <c r="N15" s="126" t="s">
        <v>4666</v>
      </c>
      <c r="O15" s="126" t="s">
        <v>4666</v>
      </c>
    </row>
    <row r="16" spans="1:15">
      <c r="A16" s="83" t="s">
        <v>120</v>
      </c>
      <c r="B16" s="126" t="s">
        <v>4666</v>
      </c>
      <c r="C16" s="126" t="s">
        <v>4666</v>
      </c>
      <c r="D16" s="126" t="s">
        <v>4666</v>
      </c>
      <c r="E16" s="126" t="s">
        <v>4666</v>
      </c>
      <c r="F16" s="126" t="s">
        <v>4666</v>
      </c>
      <c r="G16" s="126" t="s">
        <v>4666</v>
      </c>
      <c r="H16" s="126" t="s">
        <v>4666</v>
      </c>
      <c r="I16" s="126" t="s">
        <v>4666</v>
      </c>
      <c r="J16" s="126" t="s">
        <v>4666</v>
      </c>
      <c r="K16" s="126" t="s">
        <v>4666</v>
      </c>
      <c r="L16" s="126" t="s">
        <v>4666</v>
      </c>
      <c r="M16" s="126" t="s">
        <v>4666</v>
      </c>
      <c r="N16" s="126" t="s">
        <v>4666</v>
      </c>
      <c r="O16" s="126" t="s">
        <v>4666</v>
      </c>
    </row>
    <row r="17" spans="1:15">
      <c r="A17" s="83" t="s">
        <v>212</v>
      </c>
      <c r="B17" s="126" t="s">
        <v>4666</v>
      </c>
      <c r="C17" s="126" t="s">
        <v>4666</v>
      </c>
      <c r="D17" s="126" t="s">
        <v>4666</v>
      </c>
      <c r="E17" s="126" t="s">
        <v>4666</v>
      </c>
      <c r="F17" s="126" t="s">
        <v>4666</v>
      </c>
      <c r="G17" s="126" t="s">
        <v>4666</v>
      </c>
      <c r="H17" s="126" t="s">
        <v>4666</v>
      </c>
      <c r="I17" s="126" t="s">
        <v>4666</v>
      </c>
      <c r="J17" s="126" t="s">
        <v>4666</v>
      </c>
      <c r="K17" s="126" t="s">
        <v>4666</v>
      </c>
      <c r="L17" s="126" t="s">
        <v>4666</v>
      </c>
      <c r="M17" s="126" t="s">
        <v>4666</v>
      </c>
      <c r="N17" s="126" t="s">
        <v>4666</v>
      </c>
      <c r="O17" s="126" t="s">
        <v>4666</v>
      </c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 hidden="1">
      <c r="C112" s="1"/>
    </row>
    <row r="113" spans="1:3" hidden="1">
      <c r="C113" s="1"/>
    </row>
    <row r="114" spans="1:3" hidden="1">
      <c r="C114" s="1"/>
    </row>
    <row r="115" spans="1:3" hidden="1">
      <c r="C115" s="1"/>
    </row>
    <row r="116" spans="1:3" hidden="1">
      <c r="C116" s="1"/>
    </row>
    <row r="117" spans="1:3" hidden="1">
      <c r="C117" s="1"/>
    </row>
    <row r="118" spans="1:3" hidden="1">
      <c r="C118" s="1"/>
    </row>
    <row r="119" spans="1:3" hidden="1">
      <c r="C119" s="1"/>
    </row>
    <row r="120" spans="1:3" hidden="1">
      <c r="C120" s="1"/>
    </row>
    <row r="121" spans="1:3" hidden="1">
      <c r="C121" s="1"/>
    </row>
    <row r="122" spans="1:3" hidden="1">
      <c r="C122" s="1"/>
    </row>
    <row r="123" spans="1:3" hidden="1">
      <c r="C123" s="1"/>
    </row>
    <row r="124" spans="1:3" hidden="1">
      <c r="C124" s="1"/>
    </row>
    <row r="125" spans="1:3" hidden="1">
      <c r="C125" s="1"/>
    </row>
    <row r="126" spans="1:3" hidden="1">
      <c r="C126" s="1"/>
    </row>
    <row r="127" spans="1:3" hidden="1">
      <c r="A127" s="1"/>
      <c r="B127" s="1"/>
      <c r="C127" s="1"/>
    </row>
    <row r="128" spans="1:3" hidden="1">
      <c r="A128" s="1"/>
      <c r="B128" s="1"/>
      <c r="C128" s="1"/>
    </row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  <row r="179" s="1" customFormat="1" hidden="1"/>
    <row r="180" s="1" customFormat="1" hidden="1"/>
    <row r="181" s="1" customFormat="1" hidden="1"/>
    <row r="182" s="1" customFormat="1" hidden="1"/>
    <row r="183" s="1" customFormat="1" hidden="1"/>
    <row r="184" s="1" customFormat="1" hidden="1"/>
    <row r="185" s="1" customFormat="1" hidden="1"/>
    <row r="186" s="1" customFormat="1" hidden="1"/>
    <row r="187" s="1" customFormat="1" hidden="1"/>
    <row r="188" s="1" customFormat="1" hidden="1"/>
    <row r="189" s="1" customFormat="1" hidden="1"/>
    <row r="190" s="1" customFormat="1" hidden="1"/>
    <row r="191" s="1" customFormat="1" hidden="1"/>
    <row r="192" s="1" customFormat="1" hidden="1"/>
    <row r="193" s="1" customFormat="1" hidden="1"/>
    <row r="194" s="1" customFormat="1" hidden="1"/>
    <row r="195" s="1" customFormat="1" hidden="1"/>
    <row r="196" s="1" customFormat="1" hidden="1"/>
    <row r="197" s="1" customFormat="1" hidden="1"/>
    <row r="198" s="1" customFormat="1" hidden="1"/>
    <row r="199" s="1" customFormat="1" hidden="1"/>
    <row r="200" s="1" customFormat="1" hidden="1"/>
    <row r="201" s="1" customFormat="1" hidden="1"/>
    <row r="202" s="1" customFormat="1" hidden="1"/>
    <row r="203" s="1" customFormat="1" hidden="1"/>
    <row r="204" s="1" customFormat="1" hidden="1"/>
    <row r="205" s="1" customFormat="1" hidden="1"/>
    <row r="206" s="1" customFormat="1" hidden="1"/>
    <row r="207" s="1" customFormat="1" hidden="1"/>
    <row r="208" s="1" customFormat="1" hidden="1"/>
    <row r="209" s="1" customFormat="1" hidden="1"/>
    <row r="210" s="1" customFormat="1" hidden="1"/>
    <row r="211" s="1" customFormat="1" hidden="1"/>
    <row r="212" s="1" customFormat="1" hidden="1"/>
    <row r="213" s="1" customFormat="1" hidden="1"/>
    <row r="214" s="1" customFormat="1" hidden="1"/>
    <row r="215" s="1" customFormat="1" hidden="1"/>
    <row r="216" s="1" customFormat="1" hidden="1"/>
    <row r="217" s="1" customFormat="1" hidden="1"/>
    <row r="218" s="1" customFormat="1" hidden="1"/>
    <row r="219" s="1" customFormat="1" hidden="1"/>
    <row r="220" s="1" customFormat="1" hidden="1"/>
    <row r="221" s="1" customFormat="1" hidden="1"/>
    <row r="222" s="1" customFormat="1" hidden="1"/>
    <row r="223" s="1" customFormat="1" hidden="1"/>
    <row r="224" s="1" customFormat="1" hidden="1"/>
    <row r="225" s="1" customFormat="1" hidden="1"/>
    <row r="226" s="1" customFormat="1" hidden="1"/>
    <row r="227" s="1" customFormat="1" hidden="1"/>
    <row r="228" s="1" customFormat="1" hidden="1"/>
    <row r="229" s="1" customFormat="1" hidden="1"/>
    <row r="230" s="1" customFormat="1" hidden="1"/>
    <row r="231" s="1" customFormat="1" hidden="1"/>
    <row r="232" s="1" customFormat="1" hidden="1"/>
    <row r="233" s="1" customFormat="1" hidden="1"/>
    <row r="234" s="1" customFormat="1" hidden="1"/>
    <row r="235" s="1" customFormat="1" hidden="1"/>
    <row r="236" s="1" customFormat="1" hidden="1"/>
    <row r="237" s="1" customFormat="1" hidden="1"/>
    <row r="238" s="1" customFormat="1" hidden="1"/>
    <row r="239" s="1" customFormat="1" hidden="1"/>
    <row r="240" s="1" customFormat="1" hidden="1"/>
    <row r="241" s="1" customFormat="1" hidden="1"/>
    <row r="242" s="1" customFormat="1" hidden="1"/>
    <row r="243" s="1" customFormat="1" hidden="1"/>
    <row r="244" s="1" customFormat="1" hidden="1"/>
    <row r="245" s="1" customFormat="1" hidden="1"/>
    <row r="246" s="1" customFormat="1" hidden="1"/>
    <row r="247" s="1" customFormat="1" hidden="1"/>
    <row r="248" s="1" customFormat="1" hidden="1"/>
    <row r="249" s="1" customFormat="1" hidden="1"/>
    <row r="250" s="1" customFormat="1" hidden="1"/>
    <row r="251" s="1" customFormat="1" hidden="1"/>
    <row r="252" s="1" customFormat="1" hidden="1"/>
    <row r="253" s="1" customFormat="1" hidden="1"/>
    <row r="254" s="1" customFormat="1" hidden="1"/>
    <row r="255" s="1" customFormat="1" hidden="1"/>
    <row r="256" s="1" customFormat="1" hidden="1"/>
    <row r="257" s="1" customFormat="1" hidden="1"/>
    <row r="258" s="1" customFormat="1" hidden="1"/>
    <row r="259" s="1" customFormat="1" hidden="1"/>
    <row r="260" s="1" customFormat="1" hidden="1"/>
    <row r="261" s="1" customFormat="1" hidden="1"/>
    <row r="262" s="1" customFormat="1" hidden="1"/>
    <row r="263" s="1" customFormat="1" hidden="1"/>
    <row r="264" s="1" customFormat="1" hidden="1"/>
    <row r="265" s="1" customFormat="1" hidden="1"/>
    <row r="266" s="1" customFormat="1" hidden="1"/>
    <row r="267" s="1" customFormat="1" hidden="1"/>
    <row r="268" s="1" customFormat="1" hidden="1"/>
    <row r="269" s="1" customFormat="1" hidden="1"/>
    <row r="270" s="1" customFormat="1" hidden="1"/>
    <row r="271" s="1" customFormat="1" hidden="1"/>
    <row r="272" s="1" customFormat="1" hidden="1"/>
    <row r="273" s="1" customFormat="1" hidden="1"/>
    <row r="274" s="1" customFormat="1" hidden="1"/>
    <row r="275" s="1" customFormat="1" hidden="1"/>
    <row r="276" s="1" customFormat="1" hidden="1"/>
    <row r="277" s="1" customFormat="1" hidden="1"/>
    <row r="278" s="1" customFormat="1" hidden="1"/>
    <row r="279" s="1" customFormat="1" hidden="1"/>
    <row r="280" s="1" customFormat="1" hidden="1"/>
    <row r="281" s="1" customFormat="1" hidden="1"/>
    <row r="282" s="1" customFormat="1" hidden="1"/>
    <row r="283" s="1" customFormat="1" hidden="1"/>
    <row r="284" s="1" customFormat="1" hidden="1"/>
    <row r="285" s="1" customFormat="1" hidden="1"/>
    <row r="286" s="1" customFormat="1" hidden="1"/>
    <row r="287" s="1" customFormat="1" hidden="1"/>
    <row r="288" s="1" customFormat="1" hidden="1"/>
    <row r="289" s="1" customFormat="1" hidden="1"/>
    <row r="290" s="1" customFormat="1" hidden="1"/>
    <row r="291" s="1" customFormat="1" hidden="1"/>
    <row r="292" s="1" customFormat="1" hidden="1"/>
    <row r="293" s="1" customFormat="1" hidden="1"/>
    <row r="294" s="1" customFormat="1" hidden="1"/>
    <row r="295" s="1" customFormat="1" hidden="1"/>
    <row r="296" s="1" customFormat="1" hidden="1"/>
    <row r="297" s="1" customFormat="1" hidden="1"/>
    <row r="298" s="1" customFormat="1" hidden="1"/>
    <row r="299" s="1" customFormat="1" hidden="1"/>
    <row r="300" s="1" customFormat="1" hidden="1"/>
    <row r="301" s="1" customFormat="1" hidden="1"/>
    <row r="302" s="1" customFormat="1" hidden="1"/>
    <row r="303" s="1" customFormat="1" hidden="1"/>
    <row r="304" s="1" customFormat="1" hidden="1"/>
    <row r="305" s="1" customFormat="1" hidden="1"/>
    <row r="306" s="1" customFormat="1" hidden="1"/>
    <row r="307" s="1" customFormat="1" hidden="1"/>
    <row r="308" s="1" customFormat="1" hidden="1"/>
    <row r="309" s="1" customFormat="1" hidden="1"/>
    <row r="310" s="1" customFormat="1" hidden="1"/>
    <row r="311" s="1" customFormat="1" hidden="1"/>
    <row r="312" s="1" customFormat="1" hidden="1"/>
    <row r="313" s="1" customFormat="1" hidden="1"/>
    <row r="314" s="1" customFormat="1" hidden="1"/>
    <row r="315" s="1" customFormat="1" hidden="1"/>
    <row r="316" s="1" customFormat="1" hidden="1"/>
    <row r="317" s="1" customFormat="1" hidden="1"/>
    <row r="318" s="1" customFormat="1" hidden="1"/>
    <row r="319" s="1" customFormat="1" hidden="1"/>
    <row r="320" s="1" customFormat="1" hidden="1"/>
    <row r="321" s="1" customFormat="1" hidden="1"/>
    <row r="322" s="1" customFormat="1" hidden="1"/>
    <row r="323" s="1" customFormat="1" hidden="1"/>
    <row r="324" s="1" customFormat="1" hidden="1"/>
    <row r="325" s="1" customFormat="1" hidden="1"/>
    <row r="326" s="1" customFormat="1" hidden="1"/>
    <row r="327" s="1" customFormat="1" hidden="1"/>
    <row r="328" s="1" customFormat="1" hidden="1"/>
    <row r="329" s="1" customFormat="1" hidden="1"/>
    <row r="330" s="1" customFormat="1" hidden="1"/>
    <row r="331" s="1" customFormat="1" hidden="1"/>
    <row r="332" s="1" customFormat="1" hidden="1"/>
    <row r="333" s="1" customFormat="1" hidden="1"/>
    <row r="334" s="1" customFormat="1" hidden="1"/>
    <row r="335" s="1" customFormat="1" hidden="1"/>
    <row r="336" s="1" customFormat="1" hidden="1"/>
    <row r="337" s="1" customFormat="1" hidden="1"/>
    <row r="338" s="1" customFormat="1" hidden="1"/>
    <row r="339" s="1" customFormat="1" hidden="1"/>
    <row r="340" s="1" customFormat="1" hidden="1"/>
    <row r="341" s="1" customFormat="1" hidden="1"/>
    <row r="342" s="1" customFormat="1" hidden="1"/>
    <row r="343" s="1" customFormat="1" hidden="1"/>
    <row r="344" s="1" customFormat="1" hidden="1"/>
    <row r="345" s="1" customFormat="1" hidden="1"/>
    <row r="346" s="1" customFormat="1" hidden="1"/>
    <row r="347" s="1" customFormat="1" hidden="1"/>
    <row r="348" s="1" customFormat="1" hidden="1"/>
    <row r="349" s="1" customFormat="1" hidden="1"/>
    <row r="350" s="1" customFormat="1" hidden="1"/>
    <row r="351" s="1" customFormat="1" hidden="1"/>
    <row r="352" s="1" customFormat="1" hidden="1"/>
    <row r="353" s="1" customFormat="1" hidden="1"/>
    <row r="354" s="1" customFormat="1" hidden="1"/>
    <row r="355" s="1" customFormat="1" hidden="1"/>
    <row r="356" s="1" customFormat="1" hidden="1"/>
    <row r="357" s="1" customFormat="1" hidden="1"/>
    <row r="358" s="1" customFormat="1" hidden="1"/>
    <row r="359" s="1" customFormat="1" hidden="1"/>
    <row r="360" s="1" customFormat="1" hidden="1"/>
    <row r="361" s="1" customFormat="1" hidden="1"/>
    <row r="362" s="1" customFormat="1" hidden="1"/>
    <row r="363" s="1" customFormat="1" hidden="1"/>
    <row r="364" s="1" customFormat="1" hidden="1"/>
    <row r="365" s="1" customFormat="1" hidden="1"/>
    <row r="366" s="1" customFormat="1" hidden="1"/>
    <row r="367" s="1" customFormat="1" hidden="1"/>
    <row r="368" s="1" customFormat="1" hidden="1"/>
    <row r="369" spans="1:3" hidden="1">
      <c r="A369" s="1"/>
      <c r="B369" s="1"/>
      <c r="C369" s="1"/>
    </row>
    <row r="370" spans="1:3" hidden="1">
      <c r="A370" s="1"/>
      <c r="B370" s="1"/>
      <c r="C370" s="1"/>
    </row>
    <row r="371" spans="1:3" hidden="1">
      <c r="A371" s="1"/>
      <c r="B371" s="1"/>
      <c r="C371" s="1"/>
    </row>
    <row r="372" spans="1:3" hidden="1">
      <c r="A372" s="1"/>
      <c r="B372" s="1"/>
      <c r="C372" s="1"/>
    </row>
    <row r="373" spans="1:3" hidden="1">
      <c r="A373" s="1"/>
      <c r="B373" s="1"/>
      <c r="C373" s="1"/>
    </row>
    <row r="374" spans="1:3" hidden="1">
      <c r="A374" s="1"/>
      <c r="B374" s="1"/>
      <c r="C374" s="1"/>
    </row>
    <row r="375" spans="1:3" hidden="1">
      <c r="A375" s="1"/>
      <c r="B375" s="1"/>
      <c r="C375" s="1"/>
    </row>
    <row r="376" spans="1:3" hidden="1">
      <c r="A376" s="1"/>
      <c r="B376" s="1"/>
      <c r="C376" s="1"/>
    </row>
    <row r="377" spans="1:3" hidden="1">
      <c r="A377" s="1"/>
      <c r="B377" s="1"/>
      <c r="C377" s="1"/>
    </row>
    <row r="378" spans="1:3" hidden="1">
      <c r="A378" s="1"/>
      <c r="B378" s="1"/>
      <c r="C378" s="1"/>
    </row>
    <row r="379" spans="1:3" hidden="1">
      <c r="A379" s="1"/>
      <c r="B379" s="1"/>
      <c r="C379" s="1"/>
    </row>
    <row r="380" spans="1:3" hidden="1">
      <c r="A380" s="1"/>
      <c r="B380" s="1"/>
      <c r="C380" s="1"/>
    </row>
    <row r="381" spans="1:3" hidden="1">
      <c r="A381" s="1"/>
      <c r="B381" s="1"/>
      <c r="C381" s="1"/>
    </row>
    <row r="382" spans="1:3" hidden="1">
      <c r="A382" s="1"/>
      <c r="B382" s="1"/>
      <c r="C382" s="1"/>
    </row>
    <row r="383" spans="1:3" hidden="1">
      <c r="C383" s="1"/>
    </row>
    <row r="384" spans="1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A399" s="1"/>
      <c r="B399" s="1"/>
      <c r="C399" s="1"/>
    </row>
    <row r="400" spans="1:3" hidden="1">
      <c r="A400" s="1"/>
      <c r="B400" s="1"/>
      <c r="C400" s="1"/>
    </row>
    <row r="401" s="1" customFormat="1" hidden="1"/>
    <row r="402" s="1" customFormat="1" hidden="1"/>
    <row r="403" s="1" customFormat="1" hidden="1"/>
    <row r="404" s="1" customFormat="1" hidden="1"/>
    <row r="405" s="1" customFormat="1" hidden="1"/>
    <row r="406" s="1" customFormat="1" hidden="1"/>
    <row r="407" s="1" customFormat="1" hidden="1"/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אוראל סופיר</cp:lastModifiedBy>
  <cp:lastPrinted>2024-01-10T13:20:03Z</cp:lastPrinted>
  <dcterms:created xsi:type="dcterms:W3CDTF">2005-07-19T07:39:38Z</dcterms:created>
  <dcterms:modified xsi:type="dcterms:W3CDTF">2024-04-03T07:52:24Z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