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0E29267C-CF1E-4513-981E-89AA973A58E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עתידיים'!$A$6:$J$13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ממשלתי'!$A$1:$AZ$12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עתידיים'!$A$1:$AZ$31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מזומנים!$A$1:$AZ$22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סל'!$A$1:$AZ$55</definedName>
    <definedName name="_xlnm.Print_Area" localSheetId="2">'תעודות התחייבות ממשלתיות'!$A$1:$AZ$38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6" l="1"/>
  <c r="I23" i="76"/>
  <c r="I22" i="76"/>
  <c r="I21" i="76"/>
  <c r="I20" i="76"/>
  <c r="I19" i="76"/>
  <c r="I18" i="76"/>
  <c r="I17" i="76"/>
  <c r="I16" i="76"/>
  <c r="I15" i="76"/>
  <c r="I14" i="76"/>
  <c r="I12" i="76"/>
  <c r="I11" i="76"/>
  <c r="I10" i="76"/>
  <c r="I9" i="76"/>
  <c r="L47" i="63"/>
  <c r="L46" i="63"/>
  <c r="L45" i="63"/>
  <c r="L44" i="63"/>
  <c r="L43" i="63"/>
  <c r="L42" i="63"/>
  <c r="L41" i="63"/>
  <c r="L40" i="63"/>
  <c r="L39" i="63"/>
  <c r="L38" i="63"/>
  <c r="L36" i="63"/>
  <c r="L35" i="63"/>
  <c r="L34" i="63"/>
  <c r="L33" i="63"/>
  <c r="L32" i="63"/>
  <c r="L31" i="63"/>
  <c r="L30" i="63"/>
  <c r="L29" i="63"/>
  <c r="L28" i="63"/>
  <c r="L27" i="63"/>
  <c r="L26" i="63"/>
  <c r="L24" i="63"/>
  <c r="L23" i="63"/>
  <c r="L22" i="63"/>
  <c r="L21" i="63"/>
  <c r="L20" i="63"/>
  <c r="L19" i="63"/>
  <c r="L18" i="63"/>
  <c r="L16" i="63"/>
  <c r="L15" i="63"/>
  <c r="L14" i="63"/>
  <c r="L13" i="63"/>
  <c r="L12" i="63"/>
  <c r="L11" i="63"/>
  <c r="L10" i="63"/>
  <c r="L9" i="63"/>
  <c r="P32" i="59"/>
  <c r="P31" i="59"/>
  <c r="P30" i="59"/>
  <c r="P29" i="59"/>
  <c r="P28" i="59"/>
  <c r="P27" i="59"/>
  <c r="P26" i="59"/>
  <c r="P25" i="59"/>
  <c r="P23" i="59"/>
  <c r="P22" i="59"/>
  <c r="P21" i="59"/>
  <c r="P19" i="59"/>
  <c r="P18" i="59"/>
  <c r="P17" i="59"/>
  <c r="P16" i="59"/>
  <c r="P15" i="59"/>
  <c r="P14" i="59"/>
  <c r="P13" i="59"/>
  <c r="P12" i="59"/>
  <c r="P11" i="59"/>
  <c r="P10" i="59"/>
  <c r="P9" i="59"/>
  <c r="I10" i="58"/>
  <c r="I13" i="58"/>
  <c r="I9" i="58" l="1"/>
  <c r="I8" i="58" s="1"/>
  <c r="J15" i="58" s="1"/>
  <c r="J17" i="58" l="1"/>
  <c r="J11" i="58"/>
  <c r="J18" i="58"/>
  <c r="C10" i="88"/>
  <c r="J8" i="58"/>
  <c r="J14" i="58"/>
  <c r="J9" i="58"/>
  <c r="J10" i="58"/>
  <c r="J16" i="58"/>
  <c r="J13" i="58"/>
  <c r="C9" i="88" l="1"/>
  <c r="C41" i="88" l="1"/>
  <c r="D9" i="88" s="1"/>
  <c r="J23" i="76" l="1"/>
  <c r="J20" i="76"/>
  <c r="J17" i="76"/>
  <c r="J14" i="76"/>
  <c r="J10" i="76"/>
  <c r="M46" i="63"/>
  <c r="M43" i="63"/>
  <c r="M40" i="63"/>
  <c r="M36" i="63"/>
  <c r="M33" i="63"/>
  <c r="M30" i="63"/>
  <c r="M27" i="63"/>
  <c r="M23" i="63"/>
  <c r="M20" i="63"/>
  <c r="M16" i="63"/>
  <c r="M13" i="63"/>
  <c r="M10" i="63"/>
  <c r="Q31" i="59"/>
  <c r="Q28" i="59"/>
  <c r="Q25" i="59"/>
  <c r="Q21" i="59"/>
  <c r="Q17" i="59"/>
  <c r="Q14" i="59"/>
  <c r="Q11" i="59"/>
  <c r="J22" i="76"/>
  <c r="J19" i="76"/>
  <c r="J16" i="76"/>
  <c r="J12" i="76"/>
  <c r="J9" i="76"/>
  <c r="M45" i="63"/>
  <c r="M42" i="63"/>
  <c r="M39" i="63"/>
  <c r="M35" i="63"/>
  <c r="M32" i="63"/>
  <c r="M29" i="63"/>
  <c r="M26" i="63"/>
  <c r="M22" i="63"/>
  <c r="M19" i="63"/>
  <c r="M15" i="63"/>
  <c r="M12" i="63"/>
  <c r="M9" i="63"/>
  <c r="Q30" i="59"/>
  <c r="Q27" i="59"/>
  <c r="Q23" i="59"/>
  <c r="Q19" i="59"/>
  <c r="Q16" i="59"/>
  <c r="Q13" i="59"/>
  <c r="Q10" i="59"/>
  <c r="J24" i="76"/>
  <c r="J21" i="76"/>
  <c r="J18" i="76"/>
  <c r="J15" i="76"/>
  <c r="J11" i="76"/>
  <c r="M47" i="63"/>
  <c r="M44" i="63"/>
  <c r="M41" i="63"/>
  <c r="M38" i="63"/>
  <c r="M34" i="63"/>
  <c r="M31" i="63"/>
  <c r="M28" i="63"/>
  <c r="M24" i="63"/>
  <c r="M21" i="63"/>
  <c r="M18" i="63"/>
  <c r="M14" i="63"/>
  <c r="M11" i="63"/>
  <c r="Q32" i="59"/>
  <c r="Q29" i="59"/>
  <c r="Q26" i="59"/>
  <c r="Q22" i="59"/>
  <c r="Q18" i="59"/>
  <c r="Q15" i="59"/>
  <c r="Q12" i="59"/>
  <c r="Q9" i="59"/>
  <c r="K17" i="58"/>
  <c r="D22" i="88"/>
  <c r="K14" i="58"/>
  <c r="K18" i="58"/>
  <c r="K8" i="58"/>
  <c r="D16" i="88"/>
  <c r="K15" i="58"/>
  <c r="K13" i="58"/>
  <c r="D12" i="88"/>
  <c r="K16" i="58"/>
  <c r="K10" i="58"/>
  <c r="D11" i="88"/>
  <c r="K11" i="58"/>
  <c r="D10" i="88"/>
  <c r="K9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1">
    <s v="Migdal Hashkaot Neches Boded"/>
    <s v="{[Time].[Hie Time].[Yom].&amp;[20231231]}"/>
    <s v="{[Medida].[Medida].&amp;[2]}"/>
    <s v="{[Keren].[Keren].[All]}"/>
    <s v="{[Cheshbon KM].[Hie Peilut].[Peilut 7].&amp;[Kod_Peilut_L7_1050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1"/>
        <n x="6"/>
      </t>
    </mdx>
    <mdx n="0" f="v">
      <t c="7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>
        <n x="1" s="1"/>
        <n x="2" s="1"/>
        <n x="3" s="1"/>
        <n x="4" s="1"/>
        <n x="5" s="1"/>
        <n x="33"/>
        <n x="6"/>
      </t>
    </mdx>
    <mdx n="0" f="v">
      <t c="7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si="7">
        <n x="1" s="1"/>
        <n x="2" s="1"/>
        <n x="3" s="1"/>
        <n x="4" s="1"/>
        <n x="5" s="1"/>
        <n x="37"/>
        <n x="6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7" fi="14">
        <n x="1" s="1"/>
        <n x="2" s="1"/>
        <n x="3" s="1"/>
        <n x="4" s="1"/>
        <n x="5" s="1"/>
        <n x="38"/>
        <n x="8"/>
      </t>
    </mdx>
    <mdx n="0" f="v">
      <t c="3" si="41">
        <n x="1" s="1"/>
        <n x="39"/>
        <n x="40"/>
      </t>
    </mdx>
    <mdx n="0" f="v">
      <t c="3" si="41">
        <n x="1" s="1"/>
        <n x="42"/>
        <n x="40"/>
      </t>
    </mdx>
    <mdx n="0" f="v">
      <t c="3" si="41">
        <n x="1" s="1"/>
        <n x="43"/>
        <n x="40"/>
      </t>
    </mdx>
    <mdx n="0" f="v">
      <t c="3" si="41">
        <n x="1" s="1"/>
        <n x="44"/>
        <n x="40"/>
      </t>
    </mdx>
    <mdx n="0" f="v">
      <t c="3" si="41">
        <n x="1" s="1"/>
        <n x="45"/>
        <n x="40"/>
      </t>
    </mdx>
    <mdx n="0" f="v">
      <t c="3" si="41">
        <n x="1" s="1"/>
        <n x="46"/>
        <n x="40"/>
      </t>
    </mdx>
    <mdx n="0" f="v">
      <t c="3" si="41">
        <n x="1" s="1"/>
        <n x="47"/>
        <n x="40"/>
      </t>
    </mdx>
    <mdx n="0" f="v">
      <t c="3" si="41">
        <n x="1" s="1"/>
        <n x="48"/>
        <n x="40"/>
      </t>
    </mdx>
    <mdx n="0" f="v">
      <t c="3" si="41">
        <n x="1" s="1"/>
        <n x="49"/>
        <n x="40"/>
      </t>
    </mdx>
    <mdx n="0" f="v">
      <t c="3" si="41">
        <n x="1" s="1"/>
        <n x="50"/>
        <n x="40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<sst xmlns="http://schemas.openxmlformats.org/spreadsheetml/2006/main" count="4004" uniqueCount="332">
  <si>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</si>
  <si>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</si>
  <si>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</si>
  <si>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</si>
  <si>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</si>
  <si>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</si>
  <si>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</si>
  <si>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</si>
  <si>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</si>
  <si>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</si>
  <si>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</si>
  <si>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</si>
  <si>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</si>
  <si>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</si>
  <si>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</si>
  <si>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</si>
  <si>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</si>
  <si>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</si>
  <si>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</si>
  <si>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</si>
  <si>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</si>
  <si>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</si>
  <si>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</si>
  <si>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</si>
  <si>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</si>
  <si>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</si>
  <si>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</si>
  <si>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</si>
  <si>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</si>
  <si>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</si>
  <si>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</si>
  <si>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</si>
  <si>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</si>
  <si>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</si>
  <si>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</si>
  <si>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</si>
  <si>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</si>
  <si>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</si>
  <si>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</si>
  <si>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</si>
  <si>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</si>
  <si>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</si>
  <si>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</si>
  <si>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</si>
  <si>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</si>
  <si>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</si>
  <si>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</si>
  <si>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</si>
  <si>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</si>
  <si>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</si>
  <si>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</si>
  <si>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</si>
  <si>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</si>
  <si>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</si>
  <si>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</si>
  <si>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</si>
  <si>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</si>
  <si>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</si>
  <si>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</si>
  <si>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</si>
  <si>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</si>
  <si>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</si>
  <si>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</si>
  <si>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</si>
  <si>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</si>
  <si>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</si>
  <si>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</si>
  <si>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</si>
  <si>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</si>
  <si>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</si>
  <si>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</si>
  <si>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</si>
  <si>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</si>
  <si>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</si>
  <si>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</si>
  <si>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</si>
  <si>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</si>
  <si>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</si>
  <si>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</si>
  <si>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</si>
  <si>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</si>
  <si>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</si>
  <si>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</si>
  <si>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</si>
  <si>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</si>
  <si>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</si>
  <si>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</si>
  <si>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</si>
  <si>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</si>
  <si>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</si>
  <si>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</si>
  <si>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</si>
  <si>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</si>
  <si>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</si>
  <si>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</si>
  <si>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</si>
  <si>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</si>
  <si>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</si>
  <si>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</si>
  <si>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</si>
  <si>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</si>
  <si>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</si>
  <si>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</si>
  <si>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</si>
  <si>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</si>
  <si>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</si>
  <si>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</si>
  <si>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</si>
  <si>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</si>
  <si>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</si>
  <si>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</si>
  <si>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</si>
  <si>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</si>
  <si>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</si>
  <si>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</si>
  <si>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</si>
  <si>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</si>
  <si>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</si>
  <si>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</si>
  <si>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</si>
  <si>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</si>
  <si>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</si>
  <si>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</si>
  <si>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</si>
  <si>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</si>
  <si>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</si>
  <si>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</si>
  <si>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</si>
  <si>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</si>
  <si>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</si>
  <si>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</si>
  <si>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</si>
  <si>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</si>
  <si>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</si>
  <si>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</si>
  <si>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</si>
  <si>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</si>
  <si>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</si>
  <si>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</si>
  <si>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</si>
  <si>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</si>
  <si>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</si>
  <si>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</si>
  <si>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</si>
  <si>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</si>
  <si>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</si>
  <si>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</si>
  <si>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</si>
  <si>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</si>
  <si>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</si>
  <si>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</si>
  <si>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</si>
  <si>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</si>
  <si>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</si>
  <si>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</si>
  <si>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</si>
  <si>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</si>
  <si>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</si>
  <si>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</si>
  <si>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</si>
  <si>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</si>
  <si>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</si>
  <si>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</si>
  <si>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</si>
  <si>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</si>
  <si>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</si>
  <si>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</si>
  <si>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</si>
  <si>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</si>
  <si>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</si>
  <si>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</si>
  <si>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</si>
  <si>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</si>
  <si>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</si>
  <si>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הלכה למקבלי קצבה</t>
  </si>
  <si>
    <t>ממשל צמודה 0527</t>
  </si>
  <si>
    <t>1140847</t>
  </si>
  <si>
    <t>RF</t>
  </si>
  <si>
    <t>ממשל צמודה 0529</t>
  </si>
  <si>
    <t>1157023</t>
  </si>
  <si>
    <t>ממשל צמודה 0545</t>
  </si>
  <si>
    <t>1134865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</si>
  <si>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</si>
  <si>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</si>
  <si>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</si>
  <si>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</si>
  <si>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</si>
  <si>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</si>
  <si>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</si>
  <si>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</si>
  <si>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114</t>
  </si>
  <si>
    <t>8240111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</si>
  <si>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</si>
  <si>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</si>
  <si>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</si>
  <si>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</si>
  <si>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</si>
  <si>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</si>
  <si>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</si>
  <si>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</si>
  <si>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</si>
  <si>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</si>
  <si>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0928</t>
  </si>
  <si>
    <t>1150879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</si>
  <si>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</si>
  <si>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</si>
  <si>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</si>
  <si>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</si>
  <si>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</si>
  <si>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</si>
  <si>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</si>
  <si>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</si>
  <si>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</si>
  <si>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</si>
  <si>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</si>
  <si>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</si>
  <si>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</si>
  <si>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</si>
  <si>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</si>
  <si>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</si>
  <si>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</si>
  <si>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</si>
  <si>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</si>
  <si>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</si>
  <si>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</si>
  <si>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</si>
  <si>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</si>
  <si>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</si>
  <si>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</si>
  <si>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</si>
  <si>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</si>
  <si>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</si>
  <si>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</si>
  <si>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</si>
  <si>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</si>
  <si>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</si>
  <si>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</si>
  <si>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</si>
  <si>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</si>
  <si>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</si>
  <si>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</si>
  <si>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</si>
  <si>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</si>
  <si>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LYXOR CORE EURSTX 600 DR</t>
  </si>
  <si>
    <t>LU0908500753</t>
  </si>
  <si>
    <t>SOURCE S&amp;P 500 UCITS ETF</t>
  </si>
  <si>
    <t>IE00B3YCGJ38</t>
  </si>
  <si>
    <t>SPDR S&amp;P 500 ETF TRUST</t>
  </si>
  <si>
    <t>US78462F1030</t>
  </si>
  <si>
    <t>NYSE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</si>
  <si>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</si>
  <si>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</si>
  <si>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</si>
  <si>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</si>
  <si>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</si>
  <si>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</si>
  <si>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</si>
  <si>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</si>
  <si>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</si>
  <si>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</si>
  <si>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</si>
  <si>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</si>
  <si>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</si>
  <si>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</si>
  <si>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</si>
  <si>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</si>
  <si>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</si>
  <si>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</si>
  <si>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</si>
  <si>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</si>
  <si>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</si>
  <si>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</si>
  <si>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₪ / מט"ח</t>
  </si>
  <si>
    <t>+ILS/-USD 3.6536 28-05-24 (10) -344</t>
  </si>
  <si>
    <t>10000168</t>
  </si>
  <si>
    <t>ל.ר.</t>
  </si>
  <si>
    <t>+JPY/-USD 146.675 16-01-24 (10) -236.5</t>
  </si>
  <si>
    <t>10000156</t>
  </si>
  <si>
    <t>+USD/-AUD 0.6511 16-01-24 (10) +33</t>
  </si>
  <si>
    <t>10000152</t>
  </si>
  <si>
    <t>+USD/-CAD 1.30937 22-01-24 (10) -33.3</t>
  </si>
  <si>
    <t>10000137</t>
  </si>
  <si>
    <t>+USD/-EUR 1.05772 13-02-24 (10) +68.2</t>
  </si>
  <si>
    <t>10000155</t>
  </si>
  <si>
    <t>+USD/-EUR 1.07355 13-02-24 (10) +72.5</t>
  </si>
  <si>
    <t>10000154</t>
  </si>
  <si>
    <t>+USD/-EUR 1.0981 13-02-24 (10) +24</t>
  </si>
  <si>
    <t>10000169</t>
  </si>
  <si>
    <t>+USD/-EUR 1.1099 13-02-24 (10) +109</t>
  </si>
  <si>
    <t>10000145</t>
  </si>
  <si>
    <t>+USD/-GBP 1.29182 11-01-24 (10) -0.8</t>
  </si>
  <si>
    <t>10000143</t>
  </si>
  <si>
    <t>+USD/-JPY 135.623 16-01-24 (10) -393.5</t>
  </si>
  <si>
    <t>10000139</t>
  </si>
  <si>
    <t>+USD/-JPY 146.36 16-01-24 (10) -127</t>
  </si>
  <si>
    <t>10000162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</si>
  <si>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</si>
  <si>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</si>
  <si>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</si>
  <si>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</si>
  <si>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</si>
  <si>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</si>
  <si>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</si>
  <si>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</si>
  <si>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מעלות S&amp;P</t>
  </si>
  <si>
    <t>34510000</t>
  </si>
  <si>
    <t>ilAAA</t>
  </si>
  <si>
    <t>34610000</t>
  </si>
  <si>
    <t>31710000</t>
  </si>
  <si>
    <t>34710000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</si>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</sst>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8" fillId="0" borderId="0" xfId="0" applyFont="1" applyAlignment="1">
      <alignment horizontal="right" readingOrder="2"/>
    </xf>
    <xf numFmtId="0" fontId="26" fillId="0" borderId="20" xfId="0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 indent="2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3"/>
    </xf>
    <xf numFmtId="168" fontId="2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5B8E77-1EE4-4FB1-AC62-30F8E7EAD88C}" name="RowTitleRegion1.b1.c4.1" displayName="RowTitleRegion1.b1.c4.1" ref="B1:C4" totalsRowShown="0" headerRowDxfId="604" dataDxfId="603" tableBorderDxfId="602" headerRowCellStyle="Normal_2007-16618" dataCellStyle="Normal_2007-16618">
  <autoFilter ref="B1:C4" xr:uid="{6E5B8E77-1EE4-4FB1-AC62-30F8E7EAD88C}">
    <filterColumn colId="0" hiddenButton="1"/>
    <filterColumn colId="1" hiddenButton="1"/>
  </autoFilter>
  <tableColumns count="2">
    <tableColumn id="1" xr3:uid="{23959C45-08AC-45E6-9E1A-245C605C048D}" name="תאריך הדיווח" dataDxfId="601" dataCellStyle="Normal_2007-16618"/>
    <tableColumn id="2" xr3:uid="{05C6D4DF-443E-48DD-8543-034C5207F8DD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ABCBAF-6E1D-473D-88DE-04C44AEB8AE3}" name="TitleRegion1.a5.d63.2" displayName="TitleRegion1.a5.d63.2" ref="A5:D63" totalsRowShown="0">
  <autoFilter ref="A5:D63" xr:uid="{94ABCBAF-6E1D-473D-88DE-04C44AEB8AE3}">
    <filterColumn colId="0" hiddenButton="1"/>
    <filterColumn colId="1" hiddenButton="1"/>
    <filterColumn colId="2" hiddenButton="1"/>
    <filterColumn colId="3" hiddenButton="1"/>
  </autoFilter>
  <tableColumns count="4">
    <tableColumn id="1" xr3:uid="{9075C46F-2E35-4799-AC56-458B42C40F73}" name="ריק במקור" dataDxfId="599" dataCellStyle="Normal_2007-16618"/>
    <tableColumn id="2" xr3:uid="{A5BD11E8-752E-4DFB-95CA-55F1F72AB47C}" name="סכום נכסי ההשקעה:" dataDxfId="598" dataCellStyle="Normal_2007-16618"/>
    <tableColumn id="3" xr3:uid="{FAD5F5B7-D288-410C-9B8C-F8637E5FCBEF}" name="ריק במקור2" dataDxfId="597" dataCellStyle="Normal_2007-16618"/>
    <tableColumn id="4" xr3:uid="{FC74A26E-7B91-4F63-A79A-42155CE361F9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A92E16-87BB-4B52-A1B3-97FF62658D5A}" name="RowTitleRegion1.a1.b4.1" displayName="RowTitleRegion1.a1.b4.1" ref="A1:B4" totalsRowShown="0" headerRowDxfId="595" dataDxfId="594" tableBorderDxfId="593" headerRowCellStyle="Normal_2007-16618" dataCellStyle="Normal_2007-16618">
  <autoFilter ref="A1:B4" xr:uid="{E2A92E16-87BB-4B52-A1B3-97FF62658D5A}">
    <filterColumn colId="0" hiddenButton="1"/>
    <filterColumn colId="1" hiddenButton="1"/>
  </autoFilter>
  <tableColumns count="2">
    <tableColumn id="1" xr3:uid="{61A64B95-955D-4982-A285-BE91BAB844AF}" name="תאריך הדיווח" dataDxfId="592" dataCellStyle="Normal_2007-16618"/>
    <tableColumn id="2" xr3:uid="{562D59D4-1C6F-4FC8-BA4B-E05440FE6F99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06C671-D5B2-4018-B32D-08C8C3DFADE3}" name="TitleRegion1.a5.k22.1" displayName="TitleRegion1.a5.k22.1" ref="A5:K22" totalsRowShown="0" headerRowDxfId="590" dataDxfId="588" headerRowBorderDxfId="589">
  <autoFilter ref="A5:K22" xr:uid="{A206C671-D5B2-4018-B32D-08C8C3DFAD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DB50338-BFB3-4003-8FEF-D3A4C864A4AC}" name="שם המנפיק/שם נייר ערך "/>
    <tableColumn id="2" xr3:uid="{B27D62BB-896C-4C5B-8C25-9EAA11A939BE}" name="מספר ני&quot;ע" dataDxfId="587"/>
    <tableColumn id="3" xr3:uid="{D578E450-28B1-4183-9E33-2877C80A459A}" name="מספר מנפיק" dataDxfId="586"/>
    <tableColumn id="4" xr3:uid="{312142A5-C697-4607-8F05-052A5AF0C6FF}" name="דירוג" dataDxfId="585"/>
    <tableColumn id="5" xr3:uid="{3EB5380B-6F4F-4BB6-BCB9-5143A59416AA}" name="שם מדרג" dataDxfId="584"/>
    <tableColumn id="6" xr3:uid="{075A960C-41DF-4A0E-8E93-AE207AED1CDB}" name="סוג מטבע" dataDxfId="583"/>
    <tableColumn id="7" xr3:uid="{160C4831-1906-4ED7-85D0-6F3D5281D229}" name="שיעור ריבית" dataDxfId="582"/>
    <tableColumn id="8" xr3:uid="{859BC06A-A550-43F2-81B5-912B5704DF35}" name="תשואה לפידיון" dataDxfId="581"/>
    <tableColumn id="9" xr3:uid="{E262508D-F248-44A1-BC07-7E1EA8C9DE64}" name="שווי שוק" dataDxfId="580"/>
    <tableColumn id="10" xr3:uid="{DBE44379-433A-47CC-BC67-27A563D77B7F}" name="שעור מנכסי אפיק ההשקעה" dataDxfId="579"/>
    <tableColumn id="11" xr3:uid="{A6762008-7301-4559-BA88-9F17AF1DD64E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BF128F-7721-4079-A561-A6755CAC9486}" name="RowTitleRegion1.a1.b4.1" displayName="RowTitleRegion1.a1.b4.1_" ref="A1:B4" totalsRowShown="0" headerRowDxfId="577" dataDxfId="576" tableBorderDxfId="575" headerRowCellStyle="Normal_2007-16618" dataCellStyle="Normal_2007-16618">
  <autoFilter ref="A1:B4" xr:uid="{FFBF128F-7721-4079-A561-A6755CAC9486}">
    <filterColumn colId="0" hiddenButton="1"/>
    <filterColumn colId="1" hiddenButton="1"/>
  </autoFilter>
  <tableColumns count="2">
    <tableColumn id="1" xr3:uid="{CF3BABFE-D223-4798-910F-3C1AC2A67BFA}" name="תאריך הדיווח" dataDxfId="574" dataCellStyle="Normal_2007-16618"/>
    <tableColumn id="2" xr3:uid="{57F5CA1D-75B3-47D8-B176-AC55988160ED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C34C40-8867-4F82-8961-2C3F3F1CC481}" name="TitleRegion1.a6.q38.1" displayName="TitleRegion1.a6.q38.1" ref="A6:Q38" totalsRowShown="0" headerRowDxfId="572" dataDxfId="570" headerRowBorderDxfId="571" tableBorderDxfId="569">
  <autoFilter ref="A6:Q38" xr:uid="{00C34C40-8867-4F82-8961-2C3F3F1CC4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29CE574-6AC3-44CC-AAE6-14A1B6BC18AE}" name="שם המנפיק/שם נייר ערך " dataDxfId="568"/>
    <tableColumn id="2" xr3:uid="{31B25441-DBEE-4133-92D4-3320A6F062FE}" name="מספר ני&quot;ע"/>
    <tableColumn id="3" xr3:uid="{B27EB297-E416-4917-A7B2-2D51722E3EA8}" name="זירת מסחר"/>
    <tableColumn id="4" xr3:uid="{18127226-9753-44F9-8108-8C0A2ED34FC1}" name="דירוג" dataDxfId="567"/>
    <tableColumn id="5" xr3:uid="{920DA7C2-55FB-4B90-94F8-73C160677CD5}" name="שם מדרג" dataDxfId="566"/>
    <tableColumn id="6" xr3:uid="{CEF11BF2-04C4-43AF-AA97-6667BC64FA6A}" name="תאריך רכישה" dataDxfId="565"/>
    <tableColumn id="7" xr3:uid="{A42CB4DE-9E42-4DE0-BC7B-CAD544C48700}" name="מח&quot;מ" dataDxfId="564"/>
    <tableColumn id="8" xr3:uid="{1D074066-DE5E-4183-AF14-1089433F77B8}" name="סוג מטבע" dataDxfId="563"/>
    <tableColumn id="9" xr3:uid="{C6218D40-334E-402D-8812-7DDD34C8A0FD}" name="שיעור ריבית" dataDxfId="562"/>
    <tableColumn id="10" xr3:uid="{4975973C-E160-422A-A660-C3AA9B2C53DD}" name="תשואה לפידיון" dataDxfId="561"/>
    <tableColumn id="11" xr3:uid="{BAF964CB-3581-41E3-B156-38350774F90D}" name="ערך נקוב****" dataDxfId="560"/>
    <tableColumn id="12" xr3:uid="{88C2BFB1-50EA-474B-97D8-5AB39141FC77}" name="שער***" dataDxfId="559"/>
    <tableColumn id="13" xr3:uid="{9C996D50-4FCF-4B1E-987E-17AC859E3D60}" name="פדיון/ ריבית/ דיבידנד לקבל*****  " dataDxfId="558"/>
    <tableColumn id="14" xr3:uid="{76017D6B-C4DA-442B-9CD9-1916611F2FA3}" name="שווי שוק" dataDxfId="557"/>
    <tableColumn id="15" xr3:uid="{2692A6C8-4C64-4B7E-B87C-8E9ACC276C1C}" name="שעור מערך נקוב**** מונפק" dataDxfId="556"/>
    <tableColumn id="16" xr3:uid="{F28F168F-F78F-456D-8EF4-E3A7F42452D2}" name="שעור מנכסי אפיק ההשקעה" dataDxfId="555"/>
    <tableColumn id="17" xr3:uid="{592934F8-B684-4352-B30D-5E8529A11065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ABA9B6-5C5B-4D16-9449-84B75D6C37CA}" name="RowTitleRegion1.a1.b4.1" displayName="_RowTitleRegion1.a1.b4.1" ref="A1:B4" totalsRowShown="0" headerRowDxfId="553" dataDxfId="552" tableBorderDxfId="551" headerRowCellStyle="Normal_2007-16618" dataCellStyle="Normal_2007-16618">
  <autoFilter ref="A1:B4" xr:uid="{F0ABA9B6-5C5B-4D16-9449-84B75D6C37CA}">
    <filterColumn colId="0" hiddenButton="1"/>
    <filterColumn colId="1" hiddenButton="1"/>
  </autoFilter>
  <tableColumns count="2">
    <tableColumn id="1" xr3:uid="{23509D37-ADDA-4A92-B890-72CE3452A04D}" name="תאריך הדיווח" dataDxfId="550" dataCellStyle="Normal_2007-16618"/>
    <tableColumn id="2" xr3:uid="{F883BD53-411E-4BAB-B9D2-50955C1827F8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8B6954-B001-47C9-83F5-334F76428C7D}" name="TitleRegion1.a6.s13.1" displayName="TitleRegion1.a6.s13.1" ref="A6:S13" totalsRowShown="0" headerRowDxfId="548" dataDxfId="546" headerRowBorderDxfId="547" tableBorderDxfId="545">
  <autoFilter ref="A6:S13" xr:uid="{AD8B6954-B001-47C9-83F5-334F76428C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E4D8DF38-59CC-4FF7-AAF4-C92D3C391FE9}" name="שם המנפיק/שם נייר ערך " dataDxfId="544"/>
    <tableColumn id="2" xr3:uid="{04D3988C-19A5-4111-BB96-4E3FF2FAD413}" name="מספר ני&quot;ע" dataDxfId="543"/>
    <tableColumn id="3" xr3:uid="{766911E7-6C47-470E-A107-49114FE113B1}" name="זירת מסחר" dataDxfId="542"/>
    <tableColumn id="4" xr3:uid="{B2EAFF37-7177-4D92-B9F2-379375FE7BB0}" name="ספק מידע" dataDxfId="541"/>
    <tableColumn id="5" xr3:uid="{70716924-EB60-49EE-8474-5825C64B33AA}" name="מספר מנפיק" dataDxfId="540"/>
    <tableColumn id="6" xr3:uid="{44B340DA-CE95-46AC-89EE-906C1761F670}" name="ענף מסחר" dataDxfId="539"/>
    <tableColumn id="7" xr3:uid="{C47CE660-6580-467C-8F95-5DA7A1385751}" name="דירוג" dataDxfId="538"/>
    <tableColumn id="8" xr3:uid="{CC1FB5D5-C2B2-484A-86C2-88A5387A5AA9}" name="שם מדרג" dataDxfId="537"/>
    <tableColumn id="9" xr3:uid="{81521425-D33F-4446-AAE3-E41DC38EC395}" name="תאריך רכישה" dataDxfId="536"/>
    <tableColumn id="10" xr3:uid="{85B418F2-9660-4DFE-B2C2-F9B2A5DD10DC}" name="מח&quot;מ" dataDxfId="535"/>
    <tableColumn id="11" xr3:uid="{21B7F538-AFE4-4D9B-91EF-704817B397D3}" name="סוג מטבע" dataDxfId="534"/>
    <tableColumn id="12" xr3:uid="{51A05658-4665-45C4-AFAF-FA293D6DD391}" name="שיעור ריבית" dataDxfId="533"/>
    <tableColumn id="13" xr3:uid="{75077A58-9286-4DCA-9913-290FFE86AF59}" name="תשואה לפידיון" dataDxfId="532"/>
    <tableColumn id="14" xr3:uid="{132D8377-5676-46F0-A376-B907DA402DC2}" name="ערך נקוב****" dataDxfId="531"/>
    <tableColumn id="15" xr3:uid="{B81E6647-6FFF-423A-AE2C-CD5C72FBCF91}" name="שער***" dataDxfId="530"/>
    <tableColumn id="16" xr3:uid="{10E11CD0-F57F-45CB-AE2F-9187DFF59135}" name="שווי שוק" dataDxfId="529"/>
    <tableColumn id="17" xr3:uid="{E195C022-1E2D-482C-A750-C2F3ED3D8F77}" name="שעור מערך נקוב מונפק" dataDxfId="528"/>
    <tableColumn id="18" xr3:uid="{DC8AFCA0-44CD-472C-B419-1CCE3DAC2421}" name="שעור מנכסי אפיק ההשקעה" dataDxfId="527"/>
    <tableColumn id="19" xr3:uid="{F0EBA270-271D-4859-B045-4837A831A8D8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820F117-0EDE-49F0-A2F1-BAC75D58C1F3}" name="RowTitleRegion1.a1.b4.1" displayName="_RowTitleRegion1.a1.b4.1_1" ref="A1:B4" totalsRowShown="0" headerRowDxfId="525" dataDxfId="524" tableBorderDxfId="523" headerRowCellStyle="Normal_2007-16618" dataCellStyle="Normal_2007-16618">
  <autoFilter ref="A1:B4" xr:uid="{F820F117-0EDE-49F0-A2F1-BAC75D58C1F3}">
    <filterColumn colId="0" hiddenButton="1"/>
    <filterColumn colId="1" hiddenButton="1"/>
  </autoFilter>
  <tableColumns count="2">
    <tableColumn id="1" xr3:uid="{9BB36A72-F072-43C2-A3D6-FB5EDD598FC7}" name="תאריך הדיווח" dataDxfId="522" dataCellStyle="Normal_2007-16618"/>
    <tableColumn id="2" xr3:uid="{BD3CD88F-B2FD-4DC8-B619-7C8A22C58DA7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4BD038-3FD3-4C39-A35D-1CD4EC5519D6}" name="TitleRegion1.a6.t14.1" displayName="TitleRegion1.a6.t14.1" ref="A6:T14" totalsRowShown="0" headerRowDxfId="520" dataDxfId="518" headerRowBorderDxfId="519" tableBorderDxfId="517">
  <autoFilter ref="A6:T14" xr:uid="{134BD038-3FD3-4C39-A35D-1CD4EC5519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16D5241-C954-4E98-A250-F5E7E86FA9C9}" name="שם המנפיק/שם נייר ערך " dataDxfId="516"/>
    <tableColumn id="2" xr3:uid="{1CEB3076-9889-40AF-9B05-8C56192D51B0}" name="מספר ני&quot;ע" dataDxfId="515"/>
    <tableColumn id="3" xr3:uid="{8664B924-1126-4A1C-B387-ADA030683FC7}" name="זירת מסחר" dataDxfId="514"/>
    <tableColumn id="4" xr3:uid="{7EBF38CD-0E25-449B-BCAA-7A14F60A1DD8}" name="ספק מידע" dataDxfId="513"/>
    <tableColumn id="5" xr3:uid="{5DB8149E-A7EE-4CF6-A7F1-AC7BB55D30A7}" name="מספר מנפיק" dataDxfId="512"/>
    <tableColumn id="6" xr3:uid="{D9B92237-CFCB-4EFE-81EA-8E2D0917F23A}" name="ענף מסחר" dataDxfId="511"/>
    <tableColumn id="7" xr3:uid="{12E99288-191A-4448-A4D4-44D599196ED2}" name="דירוג" dataDxfId="510"/>
    <tableColumn id="8" xr3:uid="{B28ED4A1-B136-4F87-80D3-00FC510E0B30}" name="שם מדרג" dataDxfId="509"/>
    <tableColumn id="9" xr3:uid="{955E295B-EC7E-4F55-91F3-857435D597CF}" name="תאריך רכישה" dataDxfId="508"/>
    <tableColumn id="10" xr3:uid="{BF807468-A6A4-4036-97E5-F2E2EE3F2991}" name="מח&quot;מ" dataDxfId="507"/>
    <tableColumn id="11" xr3:uid="{AA991C52-58C6-43C5-B471-AAE658B638D2}" name="סוג מטבע" dataDxfId="506"/>
    <tableColumn id="12" xr3:uid="{3ED0C531-8BF3-44BA-9ACB-F5EFC6D83867}" name="שיעור ריבית" dataDxfId="505"/>
    <tableColumn id="13" xr3:uid="{25A9A274-3122-42A9-886A-00FD981807E4}" name="תשואה לפידיון" dataDxfId="504"/>
    <tableColumn id="14" xr3:uid="{B6D4445C-D2B3-4054-8824-C4726D85E2F4}" name="ערך נקוב****" dataDxfId="503"/>
    <tableColumn id="15" xr3:uid="{C1ED9523-FFA8-4011-9F3A-02C9BC42DBE2}" name="שער***" dataDxfId="502"/>
    <tableColumn id="16" xr3:uid="{46867D03-53E6-4A6F-B0EA-7B1878F272E4}" name="פדיון/ ריבית/ דיבידנד לקבל*****  " dataDxfId="501"/>
    <tableColumn id="17" xr3:uid="{DA5AC447-C443-4B2C-832D-BB83C8B42FC3}" name="שווי שוק" dataDxfId="500"/>
    <tableColumn id="18" xr3:uid="{D859640B-F2D4-41BD-A131-14DD356DA324}" name="שעור מערך נקוב מונפק" dataDxfId="499"/>
    <tableColumn id="19" xr3:uid="{85759145-DC50-4C25-8EA8-2EFBBADFDA3F}" name="שעור מנכסי אפיק ההשקעה" dataDxfId="498"/>
    <tableColumn id="20" xr3:uid="{3776BC59-3C5F-401D-AA60-0F3BA88275D5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A2BEE70-0E42-43B6-9ED4-CB7410761234}" name="RowTitleRegion1.a1.b4.1" displayName="_RowTitleRegion1.a1.b4.1_2" ref="A1:B4" totalsRowShown="0" headerRowDxfId="496" dataDxfId="495" tableBorderDxfId="494" headerRowCellStyle="Normal_2007-16618" dataCellStyle="Normal_2007-16618">
  <autoFilter ref="A1:B4" xr:uid="{DA2BEE70-0E42-43B6-9ED4-CB7410761234}">
    <filterColumn colId="0" hiddenButton="1"/>
    <filterColumn colId="1" hiddenButton="1"/>
  </autoFilter>
  <tableColumns count="2">
    <tableColumn id="1" xr3:uid="{D5F4B5B3-07A2-4B63-B6D2-8FC8A0753D19}" name="תאריך הדיווח" dataDxfId="493" dataCellStyle="Normal_2007-16618"/>
    <tableColumn id="2" xr3:uid="{D30916CA-0791-424B-975F-3D54D86C7A33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458F06E-83E9-4A08-ADF4-624B35ED8DF4}" name="TitleRegion1.a6.n14.1" displayName="TitleRegion1.a6.n14.1" ref="A6:N14" totalsRowShown="0" headerRowDxfId="491" dataDxfId="489" headerRowBorderDxfId="490" tableBorderDxfId="488">
  <autoFilter ref="A6:N14" xr:uid="{D458F06E-83E9-4A08-ADF4-624B35ED8D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4A5CFBF-141F-46B5-85AF-B7E3580B4075}" name="שם המנפיק/שם נייר ערך " dataDxfId="487"/>
    <tableColumn id="2" xr3:uid="{D45172B7-BCE5-4CC6-B219-31EA8FBA6A84}" name="מספר ני&quot;ע" dataDxfId="486"/>
    <tableColumn id="3" xr3:uid="{88C3B087-9ABF-449C-82E9-5C5B86C133A6}" name="זירת מסחר" dataDxfId="485"/>
    <tableColumn id="4" xr3:uid="{7DB1F956-DE6E-47DB-8744-253EF944EB01}" name="ספק מידע" dataDxfId="484"/>
    <tableColumn id="5" xr3:uid="{FB898C0B-BB82-49D8-840E-F29637856F7E}" name="מספר מנפיק" dataDxfId="483"/>
    <tableColumn id="6" xr3:uid="{74A3E818-AD5E-4B18-BA6B-2620AE7720C4}" name="ענף מסחר" dataDxfId="482"/>
    <tableColumn id="7" xr3:uid="{A81AEA32-2EA2-4C02-AA4E-76D18C7394D4}" name="סוג מטבע" dataDxfId="481"/>
    <tableColumn id="8" xr3:uid="{57E835B8-6CBD-4685-A39D-DDC56EE677DA}" name="ערך נקוב****" dataDxfId="480"/>
    <tableColumn id="9" xr3:uid="{794F4A0D-E545-4C7A-910F-43EB2B837ADC}" name="שער***" dataDxfId="479"/>
    <tableColumn id="10" xr3:uid="{CA096EFA-E8ED-41AB-BD93-E312085A38EF}" name="פדיון/ ריבית/ דיבידנד לקבל*****  " dataDxfId="478"/>
    <tableColumn id="11" xr3:uid="{87875277-A2C7-4210-B629-10D4EA4C1078}" name="שווי שוק" dataDxfId="477"/>
    <tableColumn id="12" xr3:uid="{9DFF25B5-1C1A-4883-AB3B-2B36B7F6678C}" name="שעור מערך נקוב מונפק" dataDxfId="476"/>
    <tableColumn id="13" xr3:uid="{43DB2518-E1D7-4C52-868B-337F127824B4}" name="שעור מנכסי אפיק ההשקעה" dataDxfId="475"/>
    <tableColumn id="14" xr3:uid="{814D2088-84A9-4828-A2ED-E54FFF3C49BB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94EDFEA-42F7-4BFA-8389-6070C4E50D5F}" name="RowTitleRegion1.a1.b4.1" displayName="_RowTitleRegion1.a1.b4.1_3" ref="A1:B4" totalsRowShown="0" headerRowDxfId="473" dataDxfId="472" tableBorderDxfId="471" headerRowCellStyle="Normal_2007-16618" dataCellStyle="Normal_2007-16618">
  <autoFilter ref="A1:B4" xr:uid="{F94EDFEA-42F7-4BFA-8389-6070C4E50D5F}">
    <filterColumn colId="0" hiddenButton="1"/>
    <filterColumn colId="1" hiddenButton="1"/>
  </autoFilter>
  <tableColumns count="2">
    <tableColumn id="1" xr3:uid="{F7A6F8BE-B120-4876-AB7B-F586CF377088}" name="תאריך הדיווח" dataDxfId="470" dataCellStyle="Normal_2007-16618"/>
    <tableColumn id="2" xr3:uid="{53997C14-E886-4289-AE4A-F2D22682A47B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44B576-FB02-47F3-BE8B-C468F7E5FD5F}" name="TitleRegion1.a6.m55.1" displayName="TitleRegion1.a6.m55.1" ref="A6:M55" totalsRowShown="0" headerRowDxfId="468" dataDxfId="466" headerRowBorderDxfId="467" tableBorderDxfId="465">
  <autoFilter ref="A6:M55" xr:uid="{3144B576-FB02-47F3-BE8B-C468F7E5FD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51F898E-FF94-42FA-933D-7C5D0D082252}" name="שם המנפיק/שם נייר ערך " dataDxfId="464"/>
    <tableColumn id="2" xr3:uid="{996AA913-01FC-4C24-9B89-A8C7C4CA5C96}" name="מספר ני&quot;ע" dataDxfId="463"/>
    <tableColumn id="3" xr3:uid="{473EB74B-8BAC-4C1D-9E49-50B901ED672B}" name="זירת מסחר" dataDxfId="462"/>
    <tableColumn id="4" xr3:uid="{C94BF1F0-5930-4F01-A513-FAD98FF0151C}" name="מספר מנפיק" dataDxfId="461"/>
    <tableColumn id="5" xr3:uid="{78778592-09CA-426E-B8B2-EDBE68203470}" name="ענף מסחר" dataDxfId="460"/>
    <tableColumn id="6" xr3:uid="{C9F767BC-7967-4697-9CD7-7AA11B2F2D00}" name="סוג מטבע" dataDxfId="459"/>
    <tableColumn id="7" xr3:uid="{A0CD29CA-BF8E-4D6F-88A3-43448243E6BE}" name="ערך נקוב****" dataDxfId="458"/>
    <tableColumn id="8" xr3:uid="{949B6652-BD42-4C88-8783-7F2519EF3C28}" name="שער***" dataDxfId="457"/>
    <tableColumn id="9" xr3:uid="{44339F65-14E5-42DE-9A11-A0ADFF8D8B06}" name="פדיון/ ריבית/ דיבידנד לקבל*****  " dataDxfId="456"/>
    <tableColumn id="10" xr3:uid="{EDBACBD6-D707-43DF-AE3A-0FD45B4CD509}" name="שווי שוק" dataDxfId="455"/>
    <tableColumn id="11" xr3:uid="{63D763B3-E8B2-4737-ABB5-28CF815A2BB8}" name="שעור מערך נקוב מונפק" dataDxfId="454"/>
    <tableColumn id="12" xr3:uid="{26745FEF-7DFA-4E15-8454-052B5C25ED1B}" name="שעור מנכסי אפיק ההשקעה" dataDxfId="453"/>
    <tableColumn id="13" xr3:uid="{8F04F8F2-95E6-4B99-B925-543DA62D875D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A75F229-890F-4610-B4CE-C0B8456627A2}" name="RowTitleRegion1.a1.b4.1" displayName="_RowTitleRegion1.a1.b4.1_4" ref="A1:B4" totalsRowShown="0" headerRowDxfId="451" dataDxfId="450" tableBorderDxfId="449" headerRowCellStyle="Normal_2007-16618" dataCellStyle="Normal_2007-16618">
  <autoFilter ref="A1:B4" xr:uid="{5A75F229-890F-4610-B4CE-C0B8456627A2}">
    <filterColumn colId="0" hiddenButton="1"/>
    <filterColumn colId="1" hiddenButton="1"/>
  </autoFilter>
  <tableColumns count="2">
    <tableColumn id="1" xr3:uid="{83099546-B85B-464E-B14B-8694D6F075D3}" name="תאריך הדיווח" dataDxfId="448" dataCellStyle="Normal_2007-16618"/>
    <tableColumn id="2" xr3:uid="{EAD013F2-00DF-41C2-B93F-C11833C6CE41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F4860D-93D0-42E5-B05D-D982CD79CCB3}" name="TitleRegion1.a6.n13.1" displayName="TitleRegion1.a6.n13.1" ref="A6:N13" totalsRowShown="0" headerRowDxfId="446" dataDxfId="444" headerRowBorderDxfId="445" tableBorderDxfId="443">
  <autoFilter ref="A6:N13" xr:uid="{2CF4860D-93D0-42E5-B05D-D982CD79CC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B1A9AF5-2686-414C-86F8-224907E81219}" name="שם המנפיק/שם נייר ערך " dataDxfId="442"/>
    <tableColumn id="2" xr3:uid="{5BF83981-261F-4046-9CE8-9390E6C41D49}" name="מספר ני&quot;ע" dataDxfId="441"/>
    <tableColumn id="3" xr3:uid="{0F528718-E62B-445E-91AE-8BBB91FDA26F}" name="זירת מסחר" dataDxfId="440"/>
    <tableColumn id="4" xr3:uid="{5301D696-0FA5-42A6-BEFF-1796856E27EB}" name="מספר מנפיק" dataDxfId="439"/>
    <tableColumn id="5" xr3:uid="{0D233C21-9661-417B-A8E2-6F8969C19EB1}" name="ענף מסחר" dataDxfId="438"/>
    <tableColumn id="6" xr3:uid="{3C6A7003-9CD2-4BD7-8724-E4D158DE9331}" name="דירוג" dataDxfId="437"/>
    <tableColumn id="7" xr3:uid="{2E045EC5-1EDF-49DB-951C-56B1D3AEBF74}" name="שם מדרג" dataDxfId="436"/>
    <tableColumn id="8" xr3:uid="{93F37E57-F279-4D7F-868B-F256BE938B86}" name="סוג מטבע" dataDxfId="435"/>
    <tableColumn id="9" xr3:uid="{3A067213-E0C6-4575-8561-51FCA0A474D2}" name="ערך נקוב****" dataDxfId="434"/>
    <tableColumn id="10" xr3:uid="{3B8B5477-EFBE-4896-B1B6-601A340DD1B4}" name="שער***" dataDxfId="433"/>
    <tableColumn id="11" xr3:uid="{49B80E14-3166-4B57-9170-D1442BC56E57}" name="שווי שוק" dataDxfId="432"/>
    <tableColumn id="12" xr3:uid="{E69E2232-38F1-422A-AB3E-E9799B8AE352}" name="שעור מערך נקוב מונפק" dataDxfId="431"/>
    <tableColumn id="13" xr3:uid="{01FAA5AE-78FF-4930-8C6C-F7674C441C6D}" name="שעור מנכסי אפיק ההשקעה" dataDxfId="430"/>
    <tableColumn id="14" xr3:uid="{B6D8A687-4EE5-4C0A-A794-3CEABF933CA8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CCF28D-5AE7-4F7F-A323-655A7DE9A6ED}" name="RowTitleRegion1.a1.b4.1" displayName="_RowTitleRegion1.a1.b4.1_5" ref="A1:B4" totalsRowShown="0" headerRowDxfId="428" dataDxfId="427" tableBorderDxfId="426" headerRowCellStyle="Normal_2007-16618" dataCellStyle="Normal_2007-16618">
  <autoFilter ref="A1:B4" xr:uid="{15CCF28D-5AE7-4F7F-A323-655A7DE9A6ED}">
    <filterColumn colId="0" hiddenButton="1"/>
    <filterColumn colId="1" hiddenButton="1"/>
  </autoFilter>
  <tableColumns count="2">
    <tableColumn id="1" xr3:uid="{599C02CB-8184-4F21-A347-3C90AF8D51FD}" name="תאריך הדיווח" dataDxfId="425" dataCellStyle="Normal_2007-16618"/>
    <tableColumn id="2" xr3:uid="{D6670C4C-8B21-4624-BA48-FE10326FA730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7DAE3C9-19A3-4E10-92CA-E3240DC27FBA}" name="TitleRegion1.a6.k13.1" displayName="TitleRegion1.a6.k13.1" ref="A6:K13" totalsRowShown="0" headerRowDxfId="423" dataDxfId="421" headerRowBorderDxfId="422" tableBorderDxfId="420">
  <autoFilter ref="A6:K13" xr:uid="{67DAE3C9-19A3-4E10-92CA-E3240DC27F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E966031-878D-47F7-8D88-95F662CA2424}" name="שם המנפיק/שם נייר ערך" dataDxfId="419"/>
    <tableColumn id="2" xr3:uid="{E5A9B198-CC97-4C4E-AFDB-9E06DA9099AC}" name="מספר ני&quot;ע" dataDxfId="418"/>
    <tableColumn id="3" xr3:uid="{6380AFB0-083B-42E3-85E5-49C5676BCD18}" name="זירת מסחר" dataDxfId="417"/>
    <tableColumn id="4" xr3:uid="{7A5F6520-693E-4C07-985E-4AD527EB09CF}" name="ענף מסחר" dataDxfId="416"/>
    <tableColumn id="5" xr3:uid="{4163C739-445A-4DFA-B6B0-DBF6F662B18D}" name="סוג מטבע" dataDxfId="415"/>
    <tableColumn id="6" xr3:uid="{63700F64-A974-489B-92D9-9B6D301A023D}" name="ערך נקוב****" dataDxfId="414"/>
    <tableColumn id="7" xr3:uid="{2B35071B-219D-4F7E-873D-E38C8629001A}" name="שער***" dataDxfId="413"/>
    <tableColumn id="8" xr3:uid="{28A36CEF-DFC0-422F-A5C2-B90C5CDFC37A}" name="שווי שוק" dataDxfId="412"/>
    <tableColumn id="9" xr3:uid="{E643ACCA-2045-4141-B39C-A14F4A05E5AA}" name="שעור מערך נקוב מונפק" dataDxfId="411"/>
    <tableColumn id="10" xr3:uid="{048B7A91-DE41-4048-912F-19ADA67D2295}" name="שעור מנכסי אפיק ההשקעה" dataDxfId="410"/>
    <tableColumn id="11" xr3:uid="{4D8BCB44-56C4-4297-907C-22CDDDA491F1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AF3E76D-614B-4A6C-AA93-4C7F9C852E2D}" name="RowTitleRegion1.a1.b4.1" displayName="_RowTitleRegion1.a1.b4.1_6" ref="A1:B4" totalsRowShown="0" headerRowDxfId="408" dataDxfId="407" tableBorderDxfId="406" headerRowCellStyle="Normal_2007-16618" dataCellStyle="Normal_2007-16618">
  <autoFilter ref="A1:B4" xr:uid="{5AF3E76D-614B-4A6C-AA93-4C7F9C852E2D}">
    <filterColumn colId="0" hiddenButton="1"/>
    <filterColumn colId="1" hiddenButton="1"/>
  </autoFilter>
  <tableColumns count="2">
    <tableColumn id="1" xr3:uid="{BBCA3185-E652-49D5-8F28-4BF1A347DFAE}" name="תאריך הדיווח" dataDxfId="405" dataCellStyle="Normal_2007-16618"/>
    <tableColumn id="2" xr3:uid="{DF092D64-AC74-4658-B5AE-5DA0408DCF69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CFE598F-DCE6-48F2-8112-4F839A00BB2C}" name="TitleRegion1.a6.k13.1" displayName="TitleRegion1.a6.k13.1_" ref="A6:K13" totalsRowShown="0" headerRowDxfId="403" dataDxfId="401" headerRowBorderDxfId="402" tableBorderDxfId="400">
  <autoFilter ref="A6:K13" xr:uid="{9CFE598F-DCE6-48F2-8112-4F839A00BB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80502E1-2B69-4A13-BDA7-170F1EDA02BB}" name="שם המנפיק/שם נייר ערך" dataDxfId="399"/>
    <tableColumn id="2" xr3:uid="{3B86FC60-4DC0-4E6F-BBE7-9D1FB063ADD1}" name="מספר ני&quot;ע" dataDxfId="398"/>
    <tableColumn id="3" xr3:uid="{99AB2C53-E2AD-4F0C-95A2-9A11F8A31DA6}" name="זירת מסחר" dataDxfId="397"/>
    <tableColumn id="4" xr3:uid="{94EB4868-EF2E-44F9-806C-28AB3E557B8B}" name="ענף מסחר" dataDxfId="396"/>
    <tableColumn id="5" xr3:uid="{B02963FA-7D9F-4D47-B8F1-BA3F7B2C9D2F}" name="סוג מטבע" dataDxfId="395"/>
    <tableColumn id="6" xr3:uid="{E83DC747-4342-4205-A1CE-ED032D4F2B05}" name="ערך נקוב****" dataDxfId="394"/>
    <tableColumn id="7" xr3:uid="{8719BF8E-8232-405C-8753-EB9D240DDF7A}" name="שער***" dataDxfId="393"/>
    <tableColumn id="8" xr3:uid="{98E01996-E280-4A15-A9A4-B873313BC309}" name="שווי שוק" dataDxfId="392"/>
    <tableColumn id="9" xr3:uid="{F8123B9C-5E16-4925-8FCC-E1823AED0F28}" name="שעור מערך נקוב מונפק" dataDxfId="391"/>
    <tableColumn id="10" xr3:uid="{E14DC5CF-0158-4418-8652-ECBA5062922A}" name="שעור מנכסי אפיק ההשקעה" dataDxfId="390"/>
    <tableColumn id="11" xr3:uid="{B8A5EC5C-D33F-4246-86EF-AECB1DE1E1D6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6CF4AB2-5629-4635-9FEC-BD75A958AF5A}" name="RowTitleRegion1.a1.b4.1" displayName="_RowTitleRegion1.a1.b4.1_7" ref="A1:B4" totalsRowShown="0" headerRowDxfId="388" dataDxfId="387" tableBorderDxfId="386" headerRowCellStyle="Normal_2007-16618" dataCellStyle="Normal_2007-16618">
  <autoFilter ref="A1:B4" xr:uid="{76CF4AB2-5629-4635-9FEC-BD75A958AF5A}">
    <filterColumn colId="0" hiddenButton="1"/>
    <filterColumn colId="1" hiddenButton="1"/>
  </autoFilter>
  <tableColumns count="2">
    <tableColumn id="1" xr3:uid="{AF9EF6F9-C23C-4D2F-AA10-8411C2AD9DE2}" name="תאריך הדיווח" dataDxfId="385" dataCellStyle="Normal_2007-16618"/>
    <tableColumn id="2" xr3:uid="{531130C9-1AAC-4F3B-90C7-FA6E3A906790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8BAF82F-2A2C-40C5-A3C8-4A7F5C4CB769}" name="TitleRegion1.a6.j13.1" displayName="TitleRegion1.a6.j13.1" ref="A6:J13" totalsRowShown="0" headerRowDxfId="383" dataDxfId="381" headerRowBorderDxfId="382" tableBorderDxfId="380">
  <autoFilter ref="A6:J13" xr:uid="{A8BAF82F-2A2C-40C5-A3C8-4A7F5C4CB7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CCB4ECD-1DA8-44C3-B882-106A6CF5E647}" name="שם המנפיק/שם נייר ערך" dataDxfId="379"/>
    <tableColumn id="2" xr3:uid="{FEB19663-6465-4723-A61E-B34E423C1C67}" name="מספר ני&quot;ע" dataDxfId="378"/>
    <tableColumn id="3" xr3:uid="{2B08B5B4-64A0-47F0-9C80-005BD5F528FB}" name="זירת מסחר" dataDxfId="377"/>
    <tableColumn id="4" xr3:uid="{EFFA631D-0E96-462C-B8FB-DF1778D66847}" name="ענף מסחר" dataDxfId="376"/>
    <tableColumn id="5" xr3:uid="{69711579-3D7F-41A0-9028-83768C717704}" name="סוג מטבע" dataDxfId="375"/>
    <tableColumn id="6" xr3:uid="{8156A0D9-83B5-4ED3-A56B-48562A00A966}" name="ערך נקוב****" dataDxfId="374"/>
    <tableColumn id="7" xr3:uid="{95331E4A-3039-4953-A4C8-476538B22A39}" name="שער***" dataDxfId="373"/>
    <tableColumn id="8" xr3:uid="{1581A83D-509E-4700-9776-724B1B103282}" name="שווי שוק" dataDxfId="372"/>
    <tableColumn id="9" xr3:uid="{BB9FC1CB-36FF-4788-849E-995549E5F3E7}" name="שעור מנכסי אפיק ההשקעה" dataDxfId="371"/>
    <tableColumn id="10" xr3:uid="{775CBB8A-3ACA-4ADA-8864-576D7554413D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F0F99FC-E399-43D6-9AAB-38A7296A20DC}" name="RowTitleRegion1.a1.b4.1" displayName="_RowTitleRegion1.a1.b4.1_8" ref="A1:B4" totalsRowShown="0" headerRowDxfId="369" dataDxfId="368" tableBorderDxfId="367" headerRowCellStyle="Normal_2007-16618" dataCellStyle="Normal_2007-16618">
  <autoFilter ref="A1:B4" xr:uid="{4F0F99FC-E399-43D6-9AAB-38A7296A20DC}">
    <filterColumn colId="0" hiddenButton="1"/>
    <filterColumn colId="1" hiddenButton="1"/>
  </autoFilter>
  <tableColumns count="2">
    <tableColumn id="1" xr3:uid="{E5638AE9-FF98-4BFF-9D74-ECAF0C90CFBF}" name="תאריך הדיווח" dataDxfId="366" dataCellStyle="Normal_2007-16618"/>
    <tableColumn id="2" xr3:uid="{D52C43F4-C311-46E0-B354-F8F840E45B79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50BB9CB-7C1A-4E6E-AF3F-3E4BF79F8898}" name="TitleRegion1.a6.p13.1" displayName="TitleRegion1.a6.p13.1" ref="A6:P13" totalsRowShown="0" headerRowDxfId="364" dataDxfId="362" headerRowBorderDxfId="363" tableBorderDxfId="361">
  <autoFilter ref="A6:P13" xr:uid="{550BB9CB-7C1A-4E6E-AF3F-3E4BF79F88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03C4C63-B623-4C08-82B1-3C7AC0E5333A}" name="שם המנפיק/שם נייר ערך" dataDxfId="360"/>
    <tableColumn id="2" xr3:uid="{611F849F-0178-482D-9640-801149A8E9CC}" name="מספר ני&quot;ע" dataDxfId="359"/>
    <tableColumn id="3" xr3:uid="{E5659F0A-23E4-4B7A-B259-B57BC9ED9999}" name="נכס הבסיס" dataDxfId="358"/>
    <tableColumn id="4" xr3:uid="{F1944469-AC71-42FD-8493-582D0835063D}" name="דירוג" dataDxfId="357"/>
    <tableColumn id="5" xr3:uid="{181C3417-3938-4BA6-884E-8034B0C7CDDD}" name="שם מדרג" dataDxfId="356"/>
    <tableColumn id="6" xr3:uid="{F31FFD66-E269-4024-879A-E6FA3D0916B3}" name="תאריך רכישה" dataDxfId="355"/>
    <tableColumn id="7" xr3:uid="{136B9186-541B-4B1F-8567-24296026DE7B}" name="מח&quot;מ" dataDxfId="354"/>
    <tableColumn id="8" xr3:uid="{A0D84219-0D5F-4AA5-A6D6-7621B137567B}" name="סוג מטבע" dataDxfId="353"/>
    <tableColumn id="9" xr3:uid="{E42AA88E-B926-4F8E-BC9E-9CE5ACF9AF65}" name="שיעור ריבית" dataDxfId="352"/>
    <tableColumn id="10" xr3:uid="{DE081092-96AA-4483-BC8C-C13C078A152F}" name="תשואה לפידיון" dataDxfId="351"/>
    <tableColumn id="11" xr3:uid="{CC58EE2B-1083-40B8-A6E3-DCE9A62E46FC}" name="ערך נקוב****" dataDxfId="350"/>
    <tableColumn id="12" xr3:uid="{A80CC4D2-0688-4EC4-9770-79BDBA15B50C}" name="שער***" dataDxfId="349"/>
    <tableColumn id="13" xr3:uid="{DEB2EC4B-D165-4AE5-BCBF-AEC4BF7CA12E}" name="שווי שוק" dataDxfId="348"/>
    <tableColumn id="14" xr3:uid="{E6CEE3D7-2E60-4BF8-BA07-D380EE9BCD1D}" name="שעור מערך נקוב מונפק" dataDxfId="347"/>
    <tableColumn id="15" xr3:uid="{F7EE80C6-D280-4B95-A410-E1670E298E3A}" name="שעור מנכסי אפיק ההשקעה" dataDxfId="346"/>
    <tableColumn id="16" xr3:uid="{B1E8BBD5-8F22-45ED-93DA-8190E4C2D3C0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6F218B7-BE3E-4EF0-ADCD-A19D24DD7C1B}" name="RowTitleRegion1.a1.b4.1" displayName="_RowTitleRegion1.a1.b4.1_9" ref="A1:B4" totalsRowShown="0" headerRowDxfId="344" dataDxfId="343" tableBorderDxfId="342" headerRowCellStyle="Normal_2007-16618" dataCellStyle="Normal_2007-16618">
  <autoFilter ref="A1:B4" xr:uid="{B6F218B7-BE3E-4EF0-ADCD-A19D24DD7C1B}">
    <filterColumn colId="0" hiddenButton="1"/>
    <filterColumn colId="1" hiddenButton="1"/>
  </autoFilter>
  <tableColumns count="2">
    <tableColumn id="1" xr3:uid="{3C699B1E-D0AA-4589-AAB2-A42333BE16EF}" name="תאריך הדיווח" dataDxfId="341" dataCellStyle="Normal_2007-16618"/>
    <tableColumn id="2" xr3:uid="{B30F6FEF-81C3-4BC9-94A7-294EE17B512D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39DCFA5-D0C3-4C10-AFEE-5925E8453276}" name="TitleRegion1.a6.o12.1" displayName="TitleRegion1.a6.o12.1" ref="A6:O12" totalsRowShown="0" headerRowDxfId="339" dataDxfId="337" headerRowBorderDxfId="338" tableBorderDxfId="336">
  <autoFilter ref="A6:O12" xr:uid="{339DCFA5-D0C3-4C10-AFEE-5925E84532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F2103CE-6B01-497C-8DCE-9A1757B29376}" name="שם המנפיק/שם נייר ערך" dataDxfId="335"/>
    <tableColumn id="2" xr3:uid="{091A8580-83BE-4204-8D46-945931B1482D}" name="מספר ני&quot;ע" dataDxfId="334"/>
    <tableColumn id="3" xr3:uid="{852B7D07-A971-49F8-ADB4-50F2A0B2BC00}" name="דירוג" dataDxfId="333"/>
    <tableColumn id="4" xr3:uid="{3B817A3D-1783-43DE-8080-3A6124665BDD}" name="שם מדרג" dataDxfId="332"/>
    <tableColumn id="5" xr3:uid="{F17F5B14-DEC1-424F-8808-D6467D21C73C}" name="תאריך רכישה" dataDxfId="331"/>
    <tableColumn id="6" xr3:uid="{7A3B2DD7-A092-4643-A4E4-0EE5628320B7}" name="מח&quot;מ" dataDxfId="330"/>
    <tableColumn id="7" xr3:uid="{90858505-1A11-4087-B37C-AA33527D92E2}" name="סוג מטבע" dataDxfId="329"/>
    <tableColumn id="8" xr3:uid="{028B393C-1009-4B7F-BFAE-5DE29FB2D012}" name="שיעור ריבית" dataDxfId="328"/>
    <tableColumn id="9" xr3:uid="{673E8CBB-86EC-4944-A135-533141B67B0F}" name="תשואה לפידיון" dataDxfId="327"/>
    <tableColumn id="10" xr3:uid="{932A7737-E8AF-4963-A21A-EF49CB9C49A7}" name="ערך נקוב****" dataDxfId="326"/>
    <tableColumn id="11" xr3:uid="{7E76D324-FAEC-4DFC-BA95-FBCCF9A054FE}" name="שער***" dataDxfId="325"/>
    <tableColumn id="12" xr3:uid="{2FCB19B5-418F-4E16-A1D4-A159E74DCDAE}" name="שווי הוגן" dataDxfId="324"/>
    <tableColumn id="13" xr3:uid="{64A49D3A-CAEC-42D1-B8B7-8E7A8EFFD0F0}" name="שעור מערך נקוב מונפק" dataDxfId="323"/>
    <tableColumn id="14" xr3:uid="{31474429-65E2-40DA-A848-72E412EE5479}" name="שעור מנכסי אפיק ההשקעה" dataDxfId="322"/>
    <tableColumn id="15" xr3:uid="{34D5DCE0-4901-4C33-81FD-253B2BB77DCF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C066CD7-8545-43B2-874C-69FB7E504316}" name="RowTitleRegion1.a1.b4.1" displayName="_RowTitleRegion1.a1.b4.1_10" ref="A1:B4" totalsRowShown="0" headerRowDxfId="320" dataDxfId="319" tableBorderDxfId="318" headerRowCellStyle="Normal_2007-16618" dataCellStyle="Normal_2007-16618">
  <autoFilter ref="A1:B4" xr:uid="{FC066CD7-8545-43B2-874C-69FB7E504316}">
    <filterColumn colId="0" hiddenButton="1"/>
    <filterColumn colId="1" hiddenButton="1"/>
  </autoFilter>
  <tableColumns count="2">
    <tableColumn id="1" xr3:uid="{DBECF976-1D00-4247-B413-DE04AF07AB09}" name="תאריך הדיווח" dataDxfId="317" dataCellStyle="Normal_2007-16618"/>
    <tableColumn id="2" xr3:uid="{AD9794C8-CB29-4CE4-8E02-0EE7E1BA23FD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E5A6289-60C0-4CC0-93F1-60F32E43D931}" name="TitleRegion1.a6.r13.1" displayName="TitleRegion1.a6.r13.1" ref="A6:R13" totalsRowShown="0" headerRowDxfId="315" dataDxfId="313" headerRowBorderDxfId="314" tableBorderDxfId="312">
  <autoFilter ref="A6:R13" xr:uid="{6E5A6289-60C0-4CC0-93F1-60F32E43D9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62DBB90-AAD7-4480-B430-A73EBDA8C44D}" name="שם המנפיק/שם נייר ערך" dataDxfId="311"/>
    <tableColumn id="2" xr3:uid="{97A05EA2-A0B9-4A5C-A7F8-20091FA9DC78}" name="מספר ני&quot;ע" dataDxfId="310"/>
    <tableColumn id="3" xr3:uid="{6E29C9C8-2640-4A92-A4DB-84C67707057D}" name="ספק המידע" dataDxfId="309"/>
    <tableColumn id="4" xr3:uid="{7BCDD96D-6E5F-4BB2-A47A-C4F2D3F3E2F4}" name="מספר מנפיק" dataDxfId="308"/>
    <tableColumn id="5" xr3:uid="{66EB9435-4554-44EF-80A9-DF15E0626783}" name="ענף מסחר" dataDxfId="307"/>
    <tableColumn id="6" xr3:uid="{8DF676E2-FBAC-41BC-A9F3-08F7272B2E12}" name="דירוג" dataDxfId="306"/>
    <tableColumn id="7" xr3:uid="{76476D3F-E17B-4669-8F30-BE24788091F5}" name="שם מדרג" dataDxfId="305"/>
    <tableColumn id="8" xr3:uid="{90FEED76-1039-45A0-8259-5A9459F22502}" name="תאריך רכישה" dataDxfId="304"/>
    <tableColumn id="9" xr3:uid="{C9F2D3FE-0DAC-4F89-BAFF-E218232E2B80}" name="מח&quot;מ" dataDxfId="303"/>
    <tableColumn id="10" xr3:uid="{ABC2CCA0-0E2B-4E89-82E6-A1DE1127F377}" name="סוג מטבע" dataDxfId="302"/>
    <tableColumn id="11" xr3:uid="{F09EB419-FCE9-4A82-83A4-FBE2150EF83B}" name="שיעור ריבית" dataDxfId="301"/>
    <tableColumn id="12" xr3:uid="{B3F1B0E1-FD60-4D44-86A6-7D9EE74DF45D}" name="תשואה לפידיון" dataDxfId="300"/>
    <tableColumn id="13" xr3:uid="{E6D9A825-5731-4122-A77E-76225D4C5F91}" name="ערך נקוב****" dataDxfId="299"/>
    <tableColumn id="14" xr3:uid="{4EBD6966-2A71-45B9-A070-101DF80DDBB4}" name="שער***" dataDxfId="298"/>
    <tableColumn id="15" xr3:uid="{1EEE145B-05F9-4679-9912-792A9C91EB9C}" name="שווי הוגן" dataDxfId="297"/>
    <tableColumn id="16" xr3:uid="{5F351071-DEB7-4781-87D9-AB4EFC41B95E}" name="שעור מערך נקוב מונפק" dataDxfId="296"/>
    <tableColumn id="17" xr3:uid="{AE0AC80B-0C60-4F2A-BBDF-ADE4A558F19C}" name="שעור מנכסי אפיק ההשקעה" dataDxfId="295"/>
    <tableColumn id="18" xr3:uid="{4FEF9AA0-BEB1-42F6-9B53-2CA5C6D9DBEE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D560B81-EE91-41F4-B6DB-FCD0629D327D}" name="RowTitleRegion1.a1.b4.1" displayName="_RowTitleRegion1.a1.b4.1_11" ref="A1:B4" totalsRowShown="0" headerRowDxfId="293" dataDxfId="292" tableBorderDxfId="291" headerRowCellStyle="Normal_2007-16618" dataCellStyle="Normal_2007-16618">
  <autoFilter ref="A1:B4" xr:uid="{5D560B81-EE91-41F4-B6DB-FCD0629D327D}">
    <filterColumn colId="0" hiddenButton="1"/>
    <filterColumn colId="1" hiddenButton="1"/>
  </autoFilter>
  <tableColumns count="2">
    <tableColumn id="1" xr3:uid="{FBDF1595-94DE-41DB-AB60-34B0EC4B2514}" name="תאריך הדיווח" dataDxfId="290" dataCellStyle="Normal_2007-16618"/>
    <tableColumn id="2" xr3:uid="{D4091DEC-3A8C-4A79-AD52-282EBB26D04C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8086759-D26F-4BEA-936E-24ED0B8B19EE}" name="TitleRegion1.a6.r13.1" displayName="TitleRegion1.a6.r13.1_" ref="A6:R13" totalsRowShown="0" headerRowDxfId="288" dataDxfId="286" headerRowBorderDxfId="287" tableBorderDxfId="285">
  <autoFilter ref="A6:R13" xr:uid="{18086759-D26F-4BEA-936E-24ED0B8B19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1F47C4E-3C6C-4A3F-AECE-6D09A1ED7CD6}" name="שם המנפיק/שם נייר ערך" dataDxfId="284"/>
    <tableColumn id="2" xr3:uid="{8005104F-D597-4B43-8285-2EB1D204AA80}" name="מספר ני&quot;ע" dataDxfId="283"/>
    <tableColumn id="3" xr3:uid="{087FBA1F-AA95-4E9F-B0D1-B079FD3EE24E}" name="ספק המידע" dataDxfId="282"/>
    <tableColumn id="4" xr3:uid="{5C3AB4E7-2ACD-497F-8FCF-E3EFF52418FC}" name="מספר מנפיק" dataDxfId="281"/>
    <tableColumn id="5" xr3:uid="{26E9597A-9C59-4A02-8CD7-77FEE1DBECB0}" name="ענף מסחר" dataDxfId="280"/>
    <tableColumn id="6" xr3:uid="{F949C76D-2AC8-48B9-9E84-0876A63E6ACD}" name="דירוג" dataDxfId="279"/>
    <tableColumn id="7" xr3:uid="{C2F6DE7C-B243-41B2-95FA-B2FC88FB56AA}" name="שם מדרג" dataDxfId="278"/>
    <tableColumn id="8" xr3:uid="{015A6596-7243-49CD-8E50-99F686787D79}" name="תאריך רכישה" dataDxfId="277"/>
    <tableColumn id="9" xr3:uid="{40151180-9E23-422C-ADA4-306FB357ACBD}" name="מח&quot;מ" dataDxfId="276"/>
    <tableColumn id="10" xr3:uid="{46127209-77A1-4FC7-BC7A-72A35051B2F0}" name="סוג מטבע" dataDxfId="275"/>
    <tableColumn id="11" xr3:uid="{35C37172-4842-41F5-B22F-057B0844866D}" name="שיעור ריבית" dataDxfId="274"/>
    <tableColumn id="12" xr3:uid="{0A259DE8-9FA5-4842-A54D-8C33AD2FDBAD}" name="תשואה לפידיון" dataDxfId="273"/>
    <tableColumn id="13" xr3:uid="{77BA7106-0DDD-4043-A926-E7832B1B61C5}" name="ערך נקוב****" dataDxfId="272"/>
    <tableColumn id="14" xr3:uid="{807B7577-26F3-41C9-9A81-D71071E9C463}" name="שער***" dataDxfId="271"/>
    <tableColumn id="15" xr3:uid="{7AB0C19C-9134-4AE9-8785-FEA08244C3A9}" name="שווי הוגן" dataDxfId="270"/>
    <tableColumn id="16" xr3:uid="{B6C3FBF5-0390-4D26-B65D-8BE3263B4709}" name="שעור מערך נקוב מונפק" dataDxfId="269"/>
    <tableColumn id="17" xr3:uid="{DBFF2415-4E57-4D6F-A934-862E3714E1A2}" name="שעור מנכסי אפיק ההשקעה" dataDxfId="268"/>
    <tableColumn id="18" xr3:uid="{D1432D18-450A-4E19-8CD3-9C1081C54D51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F3DA814-ACEE-4700-8280-41D58A34A53B}" name="RowTitleRegion1.a1.b4.1" displayName="_RowTitleRegion1.a1.b4.1_12" ref="A1:B4" totalsRowShown="0" headerRowDxfId="266" dataDxfId="265" tableBorderDxfId="264" headerRowCellStyle="Normal_2007-16618" dataCellStyle="Normal_2007-16618">
  <autoFilter ref="A1:B4" xr:uid="{1F3DA814-ACEE-4700-8280-41D58A34A53B}">
    <filterColumn colId="0" hiddenButton="1"/>
    <filterColumn colId="1" hiddenButton="1"/>
  </autoFilter>
  <tableColumns count="2">
    <tableColumn id="1" xr3:uid="{A013F8B1-4949-4875-A020-06E6F6DFD538}" name="תאריך הדיווח" dataDxfId="263" dataCellStyle="Normal_2007-16618"/>
    <tableColumn id="2" xr3:uid="{DF504D13-6143-4923-B9F5-6978F1E3E18F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ABB22E7-AA7A-4873-BA18-E92074BA22AF}" name="TitleRegion1.a6.l13.1" displayName="TitleRegion1.a6.l13.1" ref="A6:L13" totalsRowShown="0" headerRowDxfId="261" dataDxfId="259" headerRowBorderDxfId="260" tableBorderDxfId="258">
  <autoFilter ref="A6:L13" xr:uid="{8ABB22E7-AA7A-4873-BA18-E92074BA22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3AA9B97-2197-4C5B-86C3-35A9BDE49EAA}" name="שם המנפיק/שם נייר ערך" dataDxfId="257"/>
    <tableColumn id="2" xr3:uid="{C7E1E0A2-B699-4664-A580-FF42B57C4B48}" name="מספר ני&quot;ע" dataDxfId="256"/>
    <tableColumn id="3" xr3:uid="{90218765-69B6-4F5A-B9A2-E356110F214D}" name="ספק המידע" dataDxfId="255"/>
    <tableColumn id="4" xr3:uid="{FF15F960-1063-4790-968C-1EC21E855978}" name="מספר מנפיק" dataDxfId="254"/>
    <tableColumn id="5" xr3:uid="{CDA89082-32C8-451E-8A9B-409F3B088084}" name="ענף מסחר" dataDxfId="253"/>
    <tableColumn id="6" xr3:uid="{D8E96CCE-C4A5-4CA1-889B-52D0A692FF31}" name="סוג מטבע" dataDxfId="252"/>
    <tableColumn id="7" xr3:uid="{D15F08E2-5606-46C0-955D-E232B603BAE6}" name="ערך נקוב****" dataDxfId="251"/>
    <tableColumn id="8" xr3:uid="{A41ACB47-61E1-49C4-845E-3BECBC00C7AA}" name="שער***" dataDxfId="250"/>
    <tableColumn id="9" xr3:uid="{6B596438-8B28-4C91-A81B-FCE79A9B1D9C}" name="שווי הוגן" dataDxfId="249"/>
    <tableColumn id="10" xr3:uid="{E7872710-717C-4B45-8DDD-01610435B724}" name="שעור מערך נקוב מונפק" dataDxfId="248"/>
    <tableColumn id="11" xr3:uid="{1575ECCA-0CF5-4CB3-B408-0B566BCF32C3}" name="שעור מנכסי אפיק ההשקעה" dataDxfId="247"/>
    <tableColumn id="12" xr3:uid="{9CF4606B-C45A-486D-86D1-07242E18B796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792659D-002F-40E1-AC88-492C6E337CC9}" name="RowTitleRegion1.a1.b4.1" displayName="_RowTitleRegion1.a1.b4.1_13" ref="A1:B4" totalsRowShown="0" headerRowDxfId="245" dataDxfId="244" tableBorderDxfId="243" headerRowCellStyle="Normal_2007-16618" dataCellStyle="Normal_2007-16618">
  <autoFilter ref="A1:B4" xr:uid="{0792659D-002F-40E1-AC88-492C6E337CC9}">
    <filterColumn colId="0" hiddenButton="1"/>
    <filterColumn colId="1" hiddenButton="1"/>
  </autoFilter>
  <tableColumns count="2">
    <tableColumn id="1" xr3:uid="{87464930-0614-46F2-A838-6A2C80ED5675}" name="תאריך הדיווח" dataDxfId="242" dataCellStyle="Normal_2007-16618"/>
    <tableColumn id="2" xr3:uid="{512A809A-C24F-4DE9-95A8-6CD8485203B4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BC6F24F-82C9-474B-9FD8-492FCC5F2737}" name="TitleRegion1.a6.j12.1" displayName="TitleRegion1.a6.j12.1" ref="A6:J12" totalsRowShown="0" headerRowDxfId="240" dataDxfId="238" headerRowBorderDxfId="239" tableBorderDxfId="237">
  <autoFilter ref="A6:J12" xr:uid="{8BC6F24F-82C9-474B-9FD8-492FCC5F27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6653913-133D-48E7-85D0-D3C64B9887B8}" name="שם המנפיק/שם נייר ערך" dataDxfId="236"/>
    <tableColumn id="2" xr3:uid="{6C84E069-75B9-41C9-B53D-E59BBF734C7E}" name="מספר ני&quot;ע" dataDxfId="235"/>
    <tableColumn id="3" xr3:uid="{A0D69A30-5713-4411-8779-892E43C36009}" name="סוג מטבע" dataDxfId="234"/>
    <tableColumn id="4" xr3:uid="{67105BA1-DBE6-41CE-8746-41CE54AC7E33}" name="תאריך רכישה" dataDxfId="233"/>
    <tableColumn id="5" xr3:uid="{0CBBFC34-23BC-4CC1-A003-A67F0845F5E1}" name="ערך נקוב****" dataDxfId="232"/>
    <tableColumn id="6" xr3:uid="{31ADB5C1-7FD5-472D-A03C-CA428A243AE2}" name="שער***" dataDxfId="231"/>
    <tableColumn id="7" xr3:uid="{970E35DD-5303-4E22-8A0A-3670AECEBDBF}" name="שווי הוגן" dataDxfId="230"/>
    <tableColumn id="8" xr3:uid="{8E73F094-4693-4C2F-B4D0-080741C78A02}" name="שעור מערך נקוב מונפק" dataDxfId="229"/>
    <tableColumn id="9" xr3:uid="{D38EEE2D-F050-4092-B0B9-8A8439D7F5D1}" name="שעור מנכסי אפיק ההשקעה" dataDxfId="228"/>
    <tableColumn id="10" xr3:uid="{9AFB65A4-CCE5-426F-B961-D6566B70B2D5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FC54DB7-0FA2-475A-9069-2538E0BF2601}" name="RowTitleRegion1.a1.b4.1" displayName="_RowTitleRegion1.a1.b4.1_14" ref="A1:B4" totalsRowShown="0" headerRowDxfId="226" dataDxfId="225" tableBorderDxfId="224" headerRowCellStyle="Normal_2007-16618" dataCellStyle="Normal_2007-16618">
  <autoFilter ref="A1:B4" xr:uid="{6FC54DB7-0FA2-475A-9069-2538E0BF2601}">
    <filterColumn colId="0" hiddenButton="1"/>
    <filterColumn colId="1" hiddenButton="1"/>
  </autoFilter>
  <tableColumns count="2">
    <tableColumn id="1" xr3:uid="{8BAB47A1-4052-4873-AFF7-6792C777AD5E}" name="תאריך הדיווח" dataDxfId="223" dataCellStyle="Normal_2007-16618"/>
    <tableColumn id="2" xr3:uid="{006FFAB4-8C98-470F-A3A6-F572C1B39A01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73A8CFF-6EC9-46D6-9684-0E3DCDC3A5E7}" name="TitleRegion1.a6.k9.1" displayName="TitleRegion1.a6.k9.1" ref="A6:K9" totalsRowShown="0" headerRowDxfId="221" headerRowBorderDxfId="220" tableBorderDxfId="219">
  <autoFilter ref="A6:K9" xr:uid="{973A8CFF-6EC9-46D6-9684-0E3DCDC3A5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C8ACF05-150E-4D5A-94CC-02F8EE747057}" name="שם המנפיק/שם נייר ערך"/>
    <tableColumn id="2" xr3:uid="{62ED847A-BA71-4091-8F5E-57CE2C65F1B8}" name="מספר ני&quot;ע"/>
    <tableColumn id="3" xr3:uid="{F7D49F5F-61D9-45AF-8AC5-8B229007A237}" name="ענף מסחר"/>
    <tableColumn id="4" xr3:uid="{AB3B38E8-D5A9-455A-AF61-EA6CC3166F65}" name="סוג מטבע"/>
    <tableColumn id="5" xr3:uid="{DFC72858-831E-46C5-86FA-65FC007289D6}" name="תאריך רכישה"/>
    <tableColumn id="6" xr3:uid="{0C1367CA-892A-4EB5-B064-A3532318DADB}" name="ערך נקוב****"/>
    <tableColumn id="7" xr3:uid="{5D90BCA3-E1CA-4A52-AD8D-8E2A15ACE87C}" name="שער***"/>
    <tableColumn id="8" xr3:uid="{971D7ED4-595C-4828-837E-5D1F3AEBDC1D}" name="שווי הוגן"/>
    <tableColumn id="9" xr3:uid="{1F84BEF2-77CB-4FE7-99A9-097E14CAA82C}" name="שעור מערך נקוב מונפק"/>
    <tableColumn id="10" xr3:uid="{EF6E87F6-6593-47CF-9234-9BB82085A45C}" name="שעור מנכסי אפיק ההשקעה"/>
    <tableColumn id="11" xr3:uid="{5DC8136A-2609-4824-9816-6D92A64CCF81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5C64641-B2FA-4FA9-884A-B327A844AF2E}" name="RowTitleRegion1.a1.b4.1" displayName="_RowTitleRegion1.a1.b4.1_15" ref="A1:B4" totalsRowShown="0" headerRowDxfId="218" dataDxfId="217" tableBorderDxfId="216" headerRowCellStyle="Normal_2007-16618" dataCellStyle="Normal_2007-16618">
  <autoFilter ref="A1:B4" xr:uid="{75C64641-B2FA-4FA9-884A-B327A844AF2E}">
    <filterColumn colId="0" hiddenButton="1"/>
    <filterColumn colId="1" hiddenButton="1"/>
  </autoFilter>
  <tableColumns count="2">
    <tableColumn id="1" xr3:uid="{DF8683A8-5749-4A06-9591-3D7955A421DA}" name="תאריך הדיווח" dataDxfId="215" dataCellStyle="Normal_2007-16618"/>
    <tableColumn id="2" xr3:uid="{A2842654-74DB-4F36-B41E-0D942B55AB4E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55C546D-FD17-4D60-B436-92CA4C5C5A8E}" name="TitleRegion1.a6.k13.1" displayName="_TitleRegion1.a6.k13.1" ref="A6:K13" totalsRowShown="0" headerRowDxfId="213" dataDxfId="211" headerRowBorderDxfId="212" tableBorderDxfId="210">
  <autoFilter ref="A6:K13" xr:uid="{C55C546D-FD17-4D60-B436-92CA4C5C5A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764CA5D-3C41-46DA-A10B-51A5F9504C32}" name="שם המנפיק/שם נייר ערך" dataDxfId="209"/>
    <tableColumn id="2" xr3:uid="{C885D7DF-18DE-4DA5-976F-BF77297A40C2}" name="מספר ני&quot;ע" dataDxfId="208"/>
    <tableColumn id="3" xr3:uid="{0EBC439F-9ED9-448D-B547-5478D53B789B}" name="ענף מסחר" dataDxfId="207"/>
    <tableColumn id="4" xr3:uid="{82E98AE0-D9F9-4267-AC19-E6EF377CA547}" name="סוג מטבע" dataDxfId="206"/>
    <tableColumn id="5" xr3:uid="{834F2492-2934-4C17-BD51-0920D575E010}" name="תאריך רכישה" dataDxfId="205"/>
    <tableColumn id="6" xr3:uid="{F4141752-1B9E-4BE7-956E-8A2B3313AE5C}" name="ערך נקוב****" dataDxfId="204"/>
    <tableColumn id="7" xr3:uid="{3AEE5493-0B6C-4D91-92F6-27200FEAFA33}" name="שער***" dataDxfId="203"/>
    <tableColumn id="8" xr3:uid="{6261273B-4448-4AB1-B85E-5D2B507D4958}" name="שווי הוגן" dataDxfId="202"/>
    <tableColumn id="9" xr3:uid="{3FA72530-73A5-4361-A6E2-51B1E628602E}" name="שעור מערך נקוב מונפק" dataDxfId="201"/>
    <tableColumn id="10" xr3:uid="{85292495-72BE-45F3-B33B-814156813951}" name="שעור מנכסי אפיק ההשקעה" dataDxfId="200"/>
    <tableColumn id="11" xr3:uid="{489BB5EF-891A-4CE5-BB57-D94C55AF04E6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D66610C-EFD9-4CCA-BB72-0EFBC67FDDA3}" name="RowTitleRegion1.a1.b4.1" displayName="_RowTitleRegion1.a1.b4.1_16" ref="A1:B4" totalsRowShown="0" headerRowDxfId="198" dataDxfId="197" tableBorderDxfId="196" headerRowCellStyle="Normal_2007-16618" dataCellStyle="Normal_2007-16618">
  <autoFilter ref="A1:B4" xr:uid="{1D66610C-EFD9-4CCA-BB72-0EFBC67FDDA3}">
    <filterColumn colId="0" hiddenButton="1"/>
    <filterColumn colId="1" hiddenButton="1"/>
  </autoFilter>
  <tableColumns count="2">
    <tableColumn id="1" xr3:uid="{BA852C5B-3D4E-4B82-8091-F4C0AD391116}" name="תאריך הדיווח" dataDxfId="195" dataCellStyle="Normal_2007-16618"/>
    <tableColumn id="2" xr3:uid="{53CFAA20-5BAE-4077-8660-9E68AEE0C1E7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438F58A-736D-41F0-BD7C-5DD36705F85B}" name="TitleRegion1.a6.j31.1" displayName="TitleRegion1.a6.j31.1" ref="A6:J31" totalsRowShown="0" headerRowDxfId="193" dataDxfId="191" headerRowBorderDxfId="192" tableBorderDxfId="190">
  <autoFilter ref="A6:J31" xr:uid="{E438F58A-736D-41F0-BD7C-5DD36705F8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1BE1D88-C689-4822-93B9-DC02E2C260E1}" name="שם המנפיק/שם נייר ערך" dataDxfId="189"/>
    <tableColumn id="2" xr3:uid="{A1129AFA-6A68-4B53-94A8-7B94A5AB33D1}" name="מספר ני&quot;ע" dataDxfId="188"/>
    <tableColumn id="3" xr3:uid="{B53B3724-5CF0-4885-9A3C-7C396706620A}" name="ענף מסחר" dataDxfId="187"/>
    <tableColumn id="4" xr3:uid="{2B6F7C0A-D3EA-4CC7-89E1-66EBDA85107A}" name="סוג מטבע" dataDxfId="186"/>
    <tableColumn id="5" xr3:uid="{00F9F7B5-40A4-419A-A876-9234F2D57A0D}" name="תאריך רכישה" dataDxfId="185"/>
    <tableColumn id="6" xr3:uid="{9818F3A2-F091-43C4-ACEA-7EB96DF67CA5}" name="ערך נקוב****" dataDxfId="184"/>
    <tableColumn id="7" xr3:uid="{646BA713-DE95-442D-B736-30FE17DFFB4C}" name="שער***" dataDxfId="183"/>
    <tableColumn id="8" xr3:uid="{20F13ADF-66E0-4B41-8765-A3B501961420}" name="שווי הוגן" dataDxfId="182"/>
    <tableColumn id="9" xr3:uid="{C99CF29D-FD28-475F-8A49-214BB70F40F3}" name="שעור מנכסי אפיק ההשקעה" dataDxfId="181"/>
    <tableColumn id="10" xr3:uid="{69B22A83-13B8-46A6-99C2-96918ABAF686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689523A-BE8C-44B3-A57D-D6E6736CFFDB}" name="RowTitleRegion1.a1.b4.1" displayName="_RowTitleRegion1.a1.b4.1_17" ref="A1:B4" totalsRowShown="0" headerRowDxfId="179" dataDxfId="178" tableBorderDxfId="177" headerRowCellStyle="Normal_2007-16618" dataCellStyle="Normal_2007-16618">
  <autoFilter ref="A1:B4" xr:uid="{8689523A-BE8C-44B3-A57D-D6E6736CFFDB}">
    <filterColumn colId="0" hiddenButton="1"/>
    <filterColumn colId="1" hiddenButton="1"/>
  </autoFilter>
  <tableColumns count="2">
    <tableColumn id="1" xr3:uid="{841F3C76-726E-45C8-9610-44E04690AB1C}" name="תאריך הדיווח" dataDxfId="176" dataCellStyle="Normal_2007-16618"/>
    <tableColumn id="2" xr3:uid="{6AFA30E1-C759-4503-A6CD-2C9207F426AA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DF33C62-0F60-4B94-8261-395DC286A802}" name="TitleRegion1.a6.p13.1" displayName="TitleRegion1.a6.p13.1_" ref="A6:P13" totalsRowShown="0" headerRowDxfId="174" dataDxfId="172" headerRowBorderDxfId="173" tableBorderDxfId="171">
  <autoFilter ref="A6:P13" xr:uid="{0DF33C62-0F60-4B94-8261-395DC286A8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5FFC263-24CC-40F6-8322-807DE1106738}" name="שם המנפיק/שם נייר ערך" dataDxfId="170"/>
    <tableColumn id="2" xr3:uid="{95D43C12-2ACC-4115-9928-6F78B8F02058}" name="מספר ני&quot;ע" dataDxfId="169"/>
    <tableColumn id="3" xr3:uid="{F3D8110E-4623-480E-AFC8-6FEBF445EA8E}" name="נכס הבסיס" dataDxfId="168"/>
    <tableColumn id="4" xr3:uid="{32855400-6E10-4F57-AE98-56B3B6F5EE4A}" name="דירוג" dataDxfId="167"/>
    <tableColumn id="5" xr3:uid="{DFADE725-F372-47FD-8E0F-109B81CC0C9B}" name="שם מדרג" dataDxfId="166"/>
    <tableColumn id="6" xr3:uid="{66A09336-A3DC-4FF3-B025-F94D563D22BF}" name="תאריך רכישה" dataDxfId="165"/>
    <tableColumn id="7" xr3:uid="{0CFC9FC8-F9F0-4773-88BA-F804CDA87A80}" name="מח&quot;מ" dataDxfId="164"/>
    <tableColumn id="8" xr3:uid="{05014241-4D6E-411E-B165-861FF6B0E958}" name="סוג מטבע" dataDxfId="163"/>
    <tableColumn id="9" xr3:uid="{7AED12FC-4A0B-48B9-BCB4-F2420FC82A9A}" name="שיעור ריבית" dataDxfId="162"/>
    <tableColumn id="10" xr3:uid="{6B9B9E95-ECD8-48E8-BDAC-751ABDDE0008}" name="תשואה לפידיון" dataDxfId="161"/>
    <tableColumn id="11" xr3:uid="{400E3506-5085-42CC-8E56-949E728ACC63}" name="ערך נקוב****" dataDxfId="160"/>
    <tableColumn id="12" xr3:uid="{091F4B1E-7D31-432F-8228-0C036F741699}" name="שער***" dataDxfId="159"/>
    <tableColumn id="13" xr3:uid="{0766638C-AF2B-4ABA-9087-AEA8BA6DFE86}" name="שווי הוגן" dataDxfId="158"/>
    <tableColumn id="14" xr3:uid="{C6C4ECAC-D2EC-45A9-998C-4C8732785EAF}" name="שעור מערך נקוב מונפק" dataDxfId="157"/>
    <tableColumn id="15" xr3:uid="{11C19473-9ECF-4018-A606-C70BC2203020}" name="שעור מנכסי אפיק ההשקעה" dataDxfId="156"/>
    <tableColumn id="16" xr3:uid="{E27258E7-DB8E-48A4-B94A-AE00016706E5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C732C16-CE90-4AAC-815D-29E455565C4A}" name="RowTitleRegion1.a1.b4.1" displayName="_RowTitleRegion1.a1.b4.1_18" ref="A1:B4" totalsRowShown="0" headerRowDxfId="154" dataDxfId="153" tableBorderDxfId="152" headerRowCellStyle="Normal_2007-16618" dataCellStyle="Normal_2007-16618">
  <autoFilter ref="A1:B4" xr:uid="{BC732C16-CE90-4AAC-815D-29E455565C4A}">
    <filterColumn colId="0" hiddenButton="1"/>
    <filterColumn colId="1" hiddenButton="1"/>
  </autoFilter>
  <tableColumns count="2">
    <tableColumn id="1" xr3:uid="{E7DF530D-7933-496F-83C7-D33CA775E7CD}" name="תאריך הדיווח" dataDxfId="151" dataCellStyle="Normal_2007-16618"/>
    <tableColumn id="2" xr3:uid="{901D3B97-A5BF-4945-9B54-388972CEDA22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29D04BA-BAEE-4373-955A-153C8C96AA2C}" name="TitleRegion1.a5.q12.1" displayName="TitleRegion1.a5.q12.1" ref="A5:Q12" totalsRowShown="0" headerRowDxfId="149" dataDxfId="147" headerRowBorderDxfId="148">
  <autoFilter ref="A5:Q12" xr:uid="{329D04BA-BAEE-4373-955A-153C8C96AA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849E6BF-908C-4BF1-A553-B4F34AD1B567}" name="שם המנפיק/שם נייר ערך" dataDxfId="146"/>
    <tableColumn id="2" xr3:uid="{DBF3B788-3626-4D95-8D7B-831A9C93A4F6}" name="קונסורציום כן/לא" dataDxfId="145"/>
    <tableColumn id="3" xr3:uid="{D20756B7-A62F-4AF1-B95B-C3DEBA8F667F}" name="מספר ני&quot;ע" dataDxfId="144"/>
    <tableColumn id="4" xr3:uid="{7896DA2A-37C7-4E45-84AC-74DADF592BB8}" name="מספר מנפיק" dataDxfId="143"/>
    <tableColumn id="5" xr3:uid="{2FE306BC-492B-4E91-A827-39011F659BC7}" name="דירוג" dataDxfId="142"/>
    <tableColumn id="6" xr3:uid="{7AE2C0E8-6627-4D8D-BAA5-27AE14916B00}" name="תאריך רכישה" dataDxfId="141"/>
    <tableColumn id="7" xr3:uid="{ACD07FBE-8BF4-448C-B7E8-F5D511B6F59B}" name="שם מדרג" dataDxfId="140"/>
    <tableColumn id="8" xr3:uid="{AB463D5D-6C0A-494D-A3E1-569DB29F3D32}" name="מח&quot;מ" dataDxfId="139"/>
    <tableColumn id="9" xr3:uid="{A40DB43E-C18C-4070-A5E4-C3D1ABCC48D7}" name="ענף משק" dataDxfId="138"/>
    <tableColumn id="10" xr3:uid="{7867CB20-5E82-4196-BCA0-F35A2BECCBCF}" name="סוג מטבע" dataDxfId="137"/>
    <tableColumn id="11" xr3:uid="{4C2E71FC-D9AC-485F-9372-6965FE4FFAE6}" name="שיעור ריבית ממוצע" dataDxfId="136"/>
    <tableColumn id="12" xr3:uid="{66D8AD04-765A-4B26-A19E-CA02DD665227}" name="תשואה לפידיון" dataDxfId="135"/>
    <tableColumn id="13" xr3:uid="{91852281-2442-4E29-B43E-405414482DFA}" name="ערך נקוב****" dataDxfId="134"/>
    <tableColumn id="14" xr3:uid="{2B875A9D-17E0-48C7-945D-F41889A1FBC7}" name="שער***" dataDxfId="133"/>
    <tableColumn id="15" xr3:uid="{9A6C6B2D-58F4-4753-891F-02EF63CEAD1C}" name="שווי הוגן" dataDxfId="132"/>
    <tableColumn id="16" xr3:uid="{07B55A77-CB12-4949-AE19-0BF927C4DA12}" name="שעור מנכסי אפיק ההשקעה" dataDxfId="131"/>
    <tableColumn id="17" xr3:uid="{B5A78280-0AEC-48D4-BF05-3DC8E94E3ADE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0B6FD41-5997-421F-BAC2-CE3F7B851A4A}" name="RowTitleRegion1.a1.b4.1" displayName="_RowTitleRegion1.a1.b4.1_19" ref="A1:B4" totalsRowShown="0" headerRowDxfId="129" dataDxfId="128" tableBorderDxfId="127" headerRowCellStyle="Normal_2007-16618" dataCellStyle="Normal_2007-16618">
  <autoFilter ref="A1:B4" xr:uid="{90B6FD41-5997-421F-BAC2-CE3F7B851A4A}">
    <filterColumn colId="0" hiddenButton="1"/>
    <filterColumn colId="1" hiddenButton="1"/>
  </autoFilter>
  <tableColumns count="2">
    <tableColumn id="1" xr3:uid="{28FA0423-E195-46D7-9FB8-5B159D59A5CD}" name="תאריך הדיווח" dataDxfId="126" dataCellStyle="Normal_2007-16618"/>
    <tableColumn id="2" xr3:uid="{CD36E648-0917-4BCA-898E-765ED1F066D7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18283F6-3F56-4CE3-87E6-9FF386BA9653}" name="TitleRegion1.a5.n12.1" displayName="TitleRegion1.a5.n12.1" ref="A5:N12" totalsRowShown="0" headerRowDxfId="124" dataDxfId="122" headerRowBorderDxfId="123">
  <autoFilter ref="A5:N12" xr:uid="{718283F6-3F56-4CE3-87E6-9FF386BA96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E77BA15-3881-4DF0-B6EB-3AD77E376D78}" name="שם המנפיק/שם נייר ערך" dataDxfId="121"/>
    <tableColumn id="2" xr3:uid="{7BC931B8-8549-407C-8DC0-13136E1671A4}" name="מספר ני&quot;ע" dataDxfId="120"/>
    <tableColumn id="3" xr3:uid="{33AB7B07-DAF8-4032-B941-2DA9F0B3CC69}" name="מספר מנפיק" dataDxfId="119"/>
    <tableColumn id="4" xr3:uid="{79F444C2-8DB4-4977-B8C2-47E7ADA3726F}" name="דירוג" dataDxfId="118"/>
    <tableColumn id="5" xr3:uid="{4055DF10-CC7A-4632-961B-8E144DAAA5EB}" name="שם מדרג" dataDxfId="117"/>
    <tableColumn id="6" xr3:uid="{D8549A58-5EB3-4B90-9FA1-6C5987DFAA90}" name="מח&quot;מ" dataDxfId="116"/>
    <tableColumn id="7" xr3:uid="{B96341A0-185C-4319-9AD6-07BFF0B63B80}" name="סוג מטבע" dataDxfId="115"/>
    <tableColumn id="8" xr3:uid="{444E14F0-9335-4074-9F3A-10F0BCEEEB0B}" name="תנאי ושיעור ריבית" dataDxfId="114"/>
    <tableColumn id="9" xr3:uid="{A1D850CD-7A7B-4680-B631-4F4931AA0295}" name="תשואה לפידיון" dataDxfId="113"/>
    <tableColumn id="10" xr3:uid="{9FD4684B-DFA3-4F68-86A3-C47BF1E1A4B5}" name="ערך נקוב****" dataDxfId="112"/>
    <tableColumn id="11" xr3:uid="{D093F2C9-E790-47B5-ACD3-3F59758513FD}" name="שער***" dataDxfId="111"/>
    <tableColumn id="12" xr3:uid="{0539CE2B-7F92-4033-BCBD-1784B8FC518E}" name="שווי הוגן" dataDxfId="110"/>
    <tableColumn id="13" xr3:uid="{441E322C-E24A-481C-BE9F-1CFCC1891F34}" name="שעור מנכסי אפיק ההשקעה" dataDxfId="109"/>
    <tableColumn id="14" xr3:uid="{9A52E9F6-A63C-4DCB-A484-493E06DBB8E1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DBCDBCF-396F-4522-8F6A-6DA0DFCD3778}" name="RowTitleRegion1.a1.b4.1" displayName="_RowTitleRegion1.a1.b4.1_20" ref="A1:B4" totalsRowShown="0" headerRowDxfId="107" dataDxfId="106" tableBorderDxfId="105" headerRowCellStyle="Normal_2007-16618" dataCellStyle="Normal_2007-16618">
  <autoFilter ref="A1:B4" xr:uid="{DDBCDBCF-396F-4522-8F6A-6DA0DFCD3778}">
    <filterColumn colId="0" hiddenButton="1"/>
    <filterColumn colId="1" hiddenButton="1"/>
  </autoFilter>
  <tableColumns count="2">
    <tableColumn id="1" xr3:uid="{B77E3687-27D7-46EC-B2A4-C74B48FF71F2}" name="תאריך הדיווח" dataDxfId="104" dataCellStyle="Normal_2007-16618"/>
    <tableColumn id="2" xr3:uid="{D5C3817D-1652-4491-902B-B75990B84BDE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22BFE3C-E14E-45F3-A88C-75E806024DBF}" name="TitleRegion1.a5.i8.1" displayName="TitleRegion1.a5.i8.1" ref="A5:I8" totalsRowShown="0" headerRowDxfId="102" headerRowBorderDxfId="101">
  <autoFilter ref="A5:I8" xr:uid="{022BFE3C-E14E-45F3-A88C-75E806024D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C9C9E23-CBB4-4D6F-A6C5-ADD406F1D9C9}" name="שם המנפיק/שם נייר ערך"/>
    <tableColumn id="2" xr3:uid="{A4092D62-DB89-4DD8-B7BE-416E76E82124}" name="תאריך שערוך אחרון"/>
    <tableColumn id="3" xr3:uid="{7F1E0A0D-828C-4493-80C6-86A5539FE979}" name="אופי הנכס"/>
    <tableColumn id="4" xr3:uid="{E72EAA80-58AD-449E-917C-52C8D3FD61B4}" name="שעור תשואה במהלך התקופה"/>
    <tableColumn id="5" xr3:uid="{2ECC3361-E749-4506-859F-82E9329D0FCB}" name="סוג מטבע"/>
    <tableColumn id="6" xr3:uid="{2950592D-FCFF-4031-947B-9C89B7CA36AA}" name="שווי משוערך"/>
    <tableColumn id="7" xr3:uid="{E359E8A2-B00C-4FF6-A418-458EFE2EE8A5}" name="שעור מנכסי אפיק ההשקעה"/>
    <tableColumn id="8" xr3:uid="{F892444E-2F88-457E-A449-0944FA90E645}" name="שעור מסך נכסי השקעה"/>
    <tableColumn id="9" xr3:uid="{DA3B27B5-0EEC-4E77-8921-CF8B8A47F753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CDAAF30-F8A1-4375-AFA1-EA53B8A4B0F0}" name="RowTitleRegion1.a1.b4.1" displayName="_RowTitleRegion1.a1.b4.1_21" ref="A1:B4" totalsRowShown="0" headerRowDxfId="100" dataDxfId="99" tableBorderDxfId="98" headerRowCellStyle="Normal_2007-16618" dataCellStyle="Normal_2007-16618">
  <autoFilter ref="A1:B4" xr:uid="{BCDAAF30-F8A1-4375-AFA1-EA53B8A4B0F0}">
    <filterColumn colId="0" hiddenButton="1"/>
    <filterColumn colId="1" hiddenButton="1"/>
  </autoFilter>
  <tableColumns count="2">
    <tableColumn id="1" xr3:uid="{387C73D4-984B-44C8-A0CD-6990ECE91A86}" name="תאריך הדיווח" dataDxfId="97" dataCellStyle="Normal_2007-16618"/>
    <tableColumn id="2" xr3:uid="{A56BFEC7-6565-4117-A47A-E24EDDAA55E8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FB67203-3557-4DE2-86C9-BE3D51F57FEC}" name="TitleRegion1.a5.j8.1" displayName="TitleRegion1.a5.j8.1" ref="A5:J8" totalsRowShown="0" headerRowDxfId="95" headerRowBorderDxfId="94">
  <autoFilter ref="A5:J8" xr:uid="{7FB67203-3557-4DE2-86C9-BE3D51F57F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1BDEF8D-E636-40B2-A485-AB4FC6475AA5}" name="שם המנפיק/שם נייר ערך"/>
    <tableColumn id="2" xr3:uid="{1987985D-8889-4976-AD28-D5A55D506E78}" name="מספר מנפיק"/>
    <tableColumn id="3" xr3:uid="{46745801-FC49-4BE3-8A9E-08F811E76B44}" name="דירוג"/>
    <tableColumn id="4" xr3:uid="{A917006C-6D54-4E3A-9746-AE0CA45C9479}" name="שם המדרג"/>
    <tableColumn id="5" xr3:uid="{5DD4983C-0175-49B2-82CE-7C8981B91AF6}" name="שעור הריבית"/>
    <tableColumn id="6" xr3:uid="{769FB384-DF69-49D0-9C44-759A60F4CCA8}" name="סוג מטבע"/>
    <tableColumn id="7" xr3:uid="{F3D01920-616A-42C6-91D2-0422B0EB078F}" name="תשואה לפדיון"/>
    <tableColumn id="8" xr3:uid="{66A62EAF-24A4-4107-88AF-8ED1B5EABFD0}" name="שווי הוגן"/>
    <tableColumn id="9" xr3:uid="{18A21018-2615-4637-9754-8BD4ACF950B9}" name="שעור מנכסי אפיק ההשקעה"/>
    <tableColumn id="10" xr3:uid="{B93E51C0-2956-42DD-B772-0564DD2712B6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7BD4940-9544-4BB4-A9E2-3B7BB1726241}" name="RowTitleRegion1.a1.b4.1" displayName="_RowTitleRegion1.a1.b4.1_22" ref="A1:B4" totalsRowShown="0" headerRowDxfId="93" dataDxfId="92" tableBorderDxfId="91" headerRowCellStyle="Normal_2007-16618" dataCellStyle="Normal_2007-16618">
  <autoFilter ref="A1:B4" xr:uid="{17BD4940-9544-4BB4-A9E2-3B7BB1726241}">
    <filterColumn colId="0" hiddenButton="1"/>
    <filterColumn colId="1" hiddenButton="1"/>
  </autoFilter>
  <tableColumns count="2">
    <tableColumn id="1" xr3:uid="{030FFF7F-EE71-49D4-89D0-45BA3905FD8E}" name="תאריך הדיווח" dataDxfId="90" dataCellStyle="Normal_2007-16618"/>
    <tableColumn id="2" xr3:uid="{A3583A9F-2FB6-4FF9-9C72-8D2508A4464A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89DC340-B037-4375-ADD9-9811BD935600}" name="TitleRegion1.a5.j8.1" displayName="TitleRegion1.a5.j8.1_" ref="A5:J8" totalsRowShown="0" headerRowDxfId="88" headerRowBorderDxfId="87">
  <autoFilter ref="A5:J8" xr:uid="{989DC340-B037-4375-ADD9-9811BD9356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35A009A-8B5E-4E07-9E7D-BBC7EFC7C85E}" name="שם המנפיק/שם נייר ערך"/>
    <tableColumn id="2" xr3:uid="{E1E9BA65-F7EE-4873-B9DF-CF14510B6FEF}" name="מספר ני&quot;ע"/>
    <tableColumn id="3" xr3:uid="{7AF468F6-65B3-46C5-B12A-4F8B68E3BFE2}" name="דירוג"/>
    <tableColumn id="4" xr3:uid="{20DA7DCE-25D8-4969-B70A-66A22B42D9CE}" name="שם המדרג"/>
    <tableColumn id="5" xr3:uid="{64656D6B-FA67-4B14-8874-A84266734EED}" name="שעור הריבית"/>
    <tableColumn id="6" xr3:uid="{87595CE9-E587-48FA-8B2E-C4064A30D131}" name="סוג מטבע"/>
    <tableColumn id="7" xr3:uid="{78629D21-0AC3-4A1C-9A1D-0E6B18E258EF}" name="תשואה לפדיון"/>
    <tableColumn id="8" xr3:uid="{9BCAFF55-5844-439A-8921-EB0D96A0A10F}" name="שווי הוגן"/>
    <tableColumn id="9" xr3:uid="{7A95135F-95A2-4140-AC24-4D9A01B301F9}" name="שעור מנכסי אפיק ההשקעה"/>
    <tableColumn id="10" xr3:uid="{03A3A52C-1F4C-4DE4-A3E0-3D6D81C80E72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1C28906-0CEA-422D-997C-8AA8524CD782}" name="RowTitleRegion1.a1.b4.1" displayName="_RowTitleRegion1.a1.b4.1_23" ref="A1:B4" totalsRowShown="0" headerRowDxfId="86" dataDxfId="85" tableBorderDxfId="84" headerRowCellStyle="Normal_2007-16618" dataCellStyle="Normal_2007-16618">
  <autoFilter ref="A1:B4" xr:uid="{31C28906-0CEA-422D-997C-8AA8524CD782}">
    <filterColumn colId="0" hiddenButton="1"/>
    <filterColumn colId="1" hiddenButton="1"/>
  </autoFilter>
  <tableColumns count="2">
    <tableColumn id="1" xr3:uid="{A0D99F53-397C-4361-871E-2FFADDFF9E73}" name="תאריך הדיווח" dataDxfId="83" dataCellStyle="Normal_2007-16618"/>
    <tableColumn id="2" xr3:uid="{36A896A1-BB7F-4DC0-A7EF-10A0EBBE96AC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6CCF03E-39B9-4BC4-B88E-2A9067411B23}" name="TitleRegion1.a5.c8.1" displayName="TitleRegion1.a5.c8.1" ref="A5:C8" totalsRowShown="0" headerRowBorderDxfId="81">
  <autoFilter ref="A5:C8" xr:uid="{06CCF03E-39B9-4BC4-B88E-2A9067411B23}">
    <filterColumn colId="0" hiddenButton="1"/>
    <filterColumn colId="1" hiddenButton="1"/>
    <filterColumn colId="2" hiddenButton="1"/>
  </autoFilter>
  <tableColumns count="3">
    <tableColumn id="1" xr3:uid="{B58203A9-F244-42AC-8A11-EA0A9BA92016}" name="שם המנפיק/שם נייר ערך"/>
    <tableColumn id="2" xr3:uid="{6BAC11E3-14C8-4972-99E2-DE41E1C84B86}" name="סכום ההתחייבות"/>
    <tableColumn id="3" xr3:uid="{8BC1F5CA-46CF-40EC-A970-A355625B4852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4696B12-A68D-43C8-A7E8-D98F233AF3C1}" name="RowTitleRegion1.a1.b4.1" displayName="_RowTitleRegion1.a1.b4.1_24" ref="A1:B4" totalsRowShown="0" headerRowDxfId="80" dataDxfId="79" tableBorderDxfId="78" headerRowCellStyle="Normal_2007-16618" dataCellStyle="Normal_2007-16618">
  <autoFilter ref="A1:B4" xr:uid="{44696B12-A68D-43C8-A7E8-D98F233AF3C1}">
    <filterColumn colId="0" hiddenButton="1"/>
    <filterColumn colId="1" hiddenButton="1"/>
  </autoFilter>
  <tableColumns count="2">
    <tableColumn id="1" xr3:uid="{E6906903-4B1A-4909-B135-0E76A1EA2D9E}" name="תאריך הדיווח" dataDxfId="77" dataCellStyle="Normal_2007-16618"/>
    <tableColumn id="2" xr3:uid="{BF88B467-57D8-42F9-8433-922B32D43E8A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5CBC032-5037-43D1-B8C8-3D096E88E35F}" name="TitleRegion1.a5.o11.1" displayName="TitleRegion1.a5.o11.1" ref="A5:O11" totalsRowShown="0" headerRowDxfId="75" dataDxfId="73" headerRowBorderDxfId="74" tableBorderDxfId="72">
  <autoFilter ref="A5:O11" xr:uid="{65CBC032-5037-43D1-B8C8-3D096E88E3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8AE26ED-3E8C-4BFF-B950-4891FEF91AB7}" name="שם המנפיק/שם נייר ערך" dataDxfId="71"/>
    <tableColumn id="2" xr3:uid="{6F66DD91-BB61-407A-A1F2-0951640ABA1F}" name="מספר ני&quot;ע" dataDxfId="70"/>
    <tableColumn id="3" xr3:uid="{B92C0A92-51D5-4D06-9FD4-D6C160CE75A2}" name="ענף מסחר" dataDxfId="69"/>
    <tableColumn id="4" xr3:uid="{06D525D9-3CA4-49F4-902E-475C490F11DB}" name="דירוג" dataDxfId="68"/>
    <tableColumn id="5" xr3:uid="{21429279-D963-459B-89A3-F17F0C471EA6}" name="שם מדרג" dataDxfId="67"/>
    <tableColumn id="6" xr3:uid="{E18862F0-F03B-4B56-ACE1-72B11C71F13A}" name="תאריך רכישה" dataDxfId="66"/>
    <tableColumn id="7" xr3:uid="{8D123B47-053B-4056-9618-3DFB0C0636C8}" name="מח&quot;מ" dataDxfId="65"/>
    <tableColumn id="8" xr3:uid="{D3A374DB-F14D-4FE7-990A-AB741CEC9DC4}" name="סוג מטבע" dataDxfId="64"/>
    <tableColumn id="9" xr3:uid="{584A8C40-861F-4884-9E22-B9001339117E}" name="שיעור ריבית" dataDxfId="63"/>
    <tableColumn id="10" xr3:uid="{6EAB7E9B-BAEC-45E6-A2B7-A0ACBA0F462F}" name="ריבית אפקטיבית" dataDxfId="62"/>
    <tableColumn id="11" xr3:uid="{E15A5499-9647-4A37-AB94-A6B9ECDAF7F6}" name="ערך נקוב ****" dataDxfId="61"/>
    <tableColumn id="12" xr3:uid="{C1BDCB0A-60BC-4028-B075-EB1B994FB8D5}" name="עלות מתואמת" dataDxfId="60"/>
    <tableColumn id="13" xr3:uid="{65E51796-509C-4656-9447-DC3ED6AD6330}" name="שעור מערך נקוב מונפק" dataDxfId="59"/>
    <tableColumn id="14" xr3:uid="{94B5B58D-95B1-420C-8496-F9626A6889A1}" name="שעור מנכסי אפיק ההשקעה" dataDxfId="58"/>
    <tableColumn id="15" xr3:uid="{D5C1F327-CBC8-4848-B4FB-BA4A633F4846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8B1C046-6B6A-43E3-8414-31AF31FDEF3F}" name="RowTitleRegion1.a1.b4.1" displayName="_RowTitleRegion1.a1.b4.1_25" ref="A1:B4" totalsRowShown="0" headerRowDxfId="56" dataDxfId="55" tableBorderDxfId="54" headerRowCellStyle="Normal_2007-16618" dataCellStyle="Normal_2007-16618">
  <autoFilter ref="A1:B4" xr:uid="{38B1C046-6B6A-43E3-8414-31AF31FDEF3F}">
    <filterColumn colId="0" hiddenButton="1"/>
    <filterColumn colId="1" hiddenButton="1"/>
  </autoFilter>
  <tableColumns count="2">
    <tableColumn id="1" xr3:uid="{1CA89CDF-7133-4D2D-B49B-BA2DD39998A5}" name="תאריך הדיווח" dataDxfId="53" dataCellStyle="Normal_2007-16618"/>
    <tableColumn id="2" xr3:uid="{8D4A8F36-EAA2-45CC-8CBA-17A12F48336D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2C0066A-D269-441D-B8A3-63654843B2A2}" name="TitleRegion1.a5.o11.1" displayName="TitleRegion1.a5.o11.1_" ref="A5:O11" totalsRowShown="0" headerRowDxfId="51" dataDxfId="49" headerRowBorderDxfId="50" tableBorderDxfId="48">
  <autoFilter ref="A5:O11" xr:uid="{82C0066A-D269-441D-B8A3-63654843B2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E18650B-C840-4387-A7BA-23958F88C4C9}" name="שם המנפיק/שם נייר ערך" dataDxfId="47"/>
    <tableColumn id="2" xr3:uid="{030E26AD-E0D8-4D04-9B91-A5D04D024393}" name="מספר ני&quot;ע" dataDxfId="46"/>
    <tableColumn id="3" xr3:uid="{D768D405-B7B7-4472-931B-37E7DA111E2A}" name="ענף מסחר" dataDxfId="45"/>
    <tableColumn id="4" xr3:uid="{FA0A5E08-8B7F-47A1-B1EB-0803490A7F0A}" name="דירוג" dataDxfId="44"/>
    <tableColumn id="5" xr3:uid="{B2285DA9-C8EC-4FF0-A0FD-C82F0E7B30E2}" name="שם מדרג" dataDxfId="43"/>
    <tableColumn id="6" xr3:uid="{B56FAC49-2BE4-48BF-BCE6-3FDFFCB73460}" name="תאריך רכישה" dataDxfId="42"/>
    <tableColumn id="7" xr3:uid="{675EBEC9-9D6A-4A18-A250-0614E8F473B3}" name="מח&quot;מ" dataDxfId="41"/>
    <tableColumn id="8" xr3:uid="{94EB4A58-662A-4786-A5A3-FC603ACA5A48}" name="סוג מטבע" dataDxfId="40"/>
    <tableColumn id="9" xr3:uid="{C476D35F-7F7D-4420-B131-650AD4876C3A}" name="שיעור ריבית" dataDxfId="39"/>
    <tableColumn id="10" xr3:uid="{19C32DFA-71DA-4DA0-8357-EE613E7D1410}" name="ריבית אפקטיבית" dataDxfId="38"/>
    <tableColumn id="11" xr3:uid="{CCDA933B-EAC1-490E-97FB-2D9E4C950F70}" name="ערך נקוב****" dataDxfId="37"/>
    <tableColumn id="12" xr3:uid="{0129BA7F-0791-4385-8B84-72E62C5F0F07}" name="עלות מתואמת" dataDxfId="36"/>
    <tableColumn id="13" xr3:uid="{C5430514-63A2-4364-B0B3-F27D09CCAFC2}" name="שעור מערך נקוב מונפק" dataDxfId="35"/>
    <tableColumn id="14" xr3:uid="{7039A504-515F-44D3-939E-04803965D9F8}" name="שעור מנכסי אפיק ההשקעה" dataDxfId="34"/>
    <tableColumn id="15" xr3:uid="{9E2359C2-AEAA-45F5-83DE-1B3E1965AD68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D0B02EA-2CE9-409E-A547-DB116D7E0F7F}" name="RowTitleRegion1.a1.b4.1" displayName="_RowTitleRegion1.a1.b4.1_26" ref="A1:B4" totalsRowShown="0" headerRowDxfId="32" dataDxfId="31" tableBorderDxfId="30" headerRowCellStyle="Normal_2007-16618" dataCellStyle="Normal_2007-16618">
  <autoFilter ref="A1:B4" xr:uid="{7D0B02EA-2CE9-409E-A547-DB116D7E0F7F}">
    <filterColumn colId="0" hiddenButton="1"/>
    <filterColumn colId="1" hiddenButton="1"/>
  </autoFilter>
  <tableColumns count="2">
    <tableColumn id="1" xr3:uid="{25819A2A-AAC3-4AC7-89E5-A8943812FFC2}" name="תאריך הדיווח" dataDxfId="29" dataCellStyle="Normal_2007-16618"/>
    <tableColumn id="2" xr3:uid="{744A63F5-D7E4-4633-9C55-B7D495CC4E35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8C6BC29-BFC2-4EF0-A7D7-5E840E60426B}" name="TitleRegion1.a5.o11.1" displayName="_TitleRegion1.a5.o11.1" ref="A5:O11" totalsRowShown="0" headerRowDxfId="27" dataDxfId="25" headerRowBorderDxfId="26" tableBorderDxfId="24">
  <autoFilter ref="A5:O11" xr:uid="{D8C6BC29-BFC2-4EF0-A7D7-5E840E6042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1A30838-C4F9-486C-B8D1-156EDC014C97}" name="שם המנפיק/שם נייר ערך" dataDxfId="23"/>
    <tableColumn id="2" xr3:uid="{2D074756-73DE-4925-81A2-E2CF9D895860}" name="מספר ני&quot;ע" dataDxfId="22"/>
    <tableColumn id="3" xr3:uid="{6A1FCE87-9703-4FD1-ABAD-EA10C0150458}" name="ענף מסחר" dataDxfId="21"/>
    <tableColumn id="4" xr3:uid="{18718139-7049-4752-91C7-DCBF1935DC2A}" name="דירוג" dataDxfId="20"/>
    <tableColumn id="5" xr3:uid="{222FF5CB-5EB9-440D-A024-F3024B189501}" name="שם מדרג" dataDxfId="19"/>
    <tableColumn id="6" xr3:uid="{A2B991EA-241F-442F-AA10-014AA3744ECD}" name="תאריך רכישה" dataDxfId="18"/>
    <tableColumn id="7" xr3:uid="{79BEFAA4-CBC3-4D3D-A10A-EA1B26E248E1}" name="מח&quot;מ" dataDxfId="17"/>
    <tableColumn id="8" xr3:uid="{17E9B6A5-4A9D-40C8-A04F-1E13DA496E5D}" name="סוג מטבע" dataDxfId="16"/>
    <tableColumn id="9" xr3:uid="{E7634D21-245C-453C-B8A7-0C4607F13CA2}" name="שיעור ריבית" dataDxfId="15"/>
    <tableColumn id="10" xr3:uid="{1BE32D31-11DB-4E57-A6BC-B06FDEA8C20C}" name="ריבית אפקטיבית" dataDxfId="14"/>
    <tableColumn id="11" xr3:uid="{186ED13B-26DA-4274-9C3B-E99FBD69DD65}" name="ערך נקוב****" dataDxfId="13"/>
    <tableColumn id="12" xr3:uid="{3BE35D51-0246-48B2-8765-89577A186930}" name="עלות מתואמת" dataDxfId="12"/>
    <tableColumn id="13" xr3:uid="{E3541092-5BEE-4F69-A577-6289909608E5}" name="שעור מערך נקוב מונפק" dataDxfId="11"/>
    <tableColumn id="14" xr3:uid="{9A6DDC69-D04C-48A7-9B23-E57496726C64}" name="שעור מנכסי אפיק ההשקעה" dataDxfId="10"/>
    <tableColumn id="15" xr3:uid="{21BEDCD4-2FBF-4576-A4E9-B20B74542083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22.42578125" style="8" customWidth="1"/>
    <col min="4" max="4" width="46.42578125" style="8" customWidth="1"/>
    <col min="5" max="52" width="0" style="8" hidden="1" customWidth="1"/>
    <col min="53" max="16384" width="9.140625" style="8" hidden="1"/>
  </cols>
  <sheetData>
    <row r="1" spans="1:4">
      <c r="B1" s="36" t="s">
        <v>114</v>
      </c>
      <c r="C1" s="36" t="s" vm="1">
        <v>172</v>
      </c>
    </row>
    <row r="2" spans="1:4">
      <c r="B2" s="36" t="s">
        <v>113</v>
      </c>
      <c r="C2" s="36" t="s">
        <v>173</v>
      </c>
    </row>
    <row r="3" spans="1:4">
      <c r="B3" s="36" t="s">
        <v>115</v>
      </c>
      <c r="C3" s="36" t="s">
        <v>174</v>
      </c>
    </row>
    <row r="4" spans="1:4">
      <c r="B4" s="36" t="s">
        <v>116</v>
      </c>
      <c r="C4" s="36">
        <v>8604</v>
      </c>
    </row>
    <row r="5" spans="1:4" ht="18.75">
      <c r="A5" s="85" t="s">
        <v>329</v>
      </c>
      <c r="B5" s="84" t="s">
        <v>123</v>
      </c>
      <c r="C5" s="86" t="s">
        <v>330</v>
      </c>
      <c r="D5" s="87" t="s">
        <v>331</v>
      </c>
    </row>
    <row r="6" spans="1:4" s="9" customFormat="1">
      <c r="A6" s="88" t="s">
        <v>329</v>
      </c>
      <c r="B6" s="89" t="s">
        <v>329</v>
      </c>
      <c r="C6" s="18" t="s">
        <v>85</v>
      </c>
      <c r="D6" s="19" t="s">
        <v>83</v>
      </c>
    </row>
    <row r="7" spans="1:4" s="9" customFormat="1">
      <c r="A7" s="88" t="s">
        <v>329</v>
      </c>
      <c r="B7" s="89" t="s">
        <v>329</v>
      </c>
      <c r="C7" s="20" t="s">
        <v>151</v>
      </c>
      <c r="D7" s="21" t="s">
        <v>19</v>
      </c>
    </row>
    <row r="8" spans="1:4" s="10" customFormat="1" ht="20.25">
      <c r="A8" s="90" t="s">
        <v>329</v>
      </c>
      <c r="B8" s="91" t="s">
        <v>329</v>
      </c>
      <c r="C8" s="14" t="s">
        <v>0</v>
      </c>
      <c r="D8" s="22" t="s">
        <v>1</v>
      </c>
    </row>
    <row r="9" spans="1:4" s="10" customFormat="1" ht="20.25">
      <c r="A9" s="90" t="s">
        <v>329</v>
      </c>
      <c r="B9" s="44" t="s">
        <v>122</v>
      </c>
      <c r="C9" s="55">
        <f>C10+C22+C11</f>
        <v>981.90308000400012</v>
      </c>
      <c r="D9" s="56">
        <f>C9/$C$41</f>
        <v>1</v>
      </c>
    </row>
    <row r="10" spans="1:4">
      <c r="A10" s="32" t="s">
        <v>99</v>
      </c>
      <c r="B10" s="23" t="s">
        <v>124</v>
      </c>
      <c r="C10" s="55">
        <f>מזומנים!I8</f>
        <v>44.273389999999999</v>
      </c>
      <c r="D10" s="56">
        <f t="shared" ref="D10:D12" si="0">C10/$C$41</f>
        <v>4.508936869799781E-2</v>
      </c>
    </row>
    <row r="11" spans="1:4">
      <c r="A11" s="85" t="s">
        <v>329</v>
      </c>
      <c r="B11" s="23" t="s">
        <v>125</v>
      </c>
      <c r="C11" s="55" vm="2">
        <v>936.5816700040001</v>
      </c>
      <c r="D11" s="56">
        <f t="shared" si="0"/>
        <v>0.95384329581712346</v>
      </c>
    </row>
    <row r="12" spans="1:4">
      <c r="A12" s="34" t="s">
        <v>99</v>
      </c>
      <c r="B12" s="24" t="s">
        <v>46</v>
      </c>
      <c r="C12" s="55" vm="3">
        <v>336.62396000000001</v>
      </c>
      <c r="D12" s="56">
        <f t="shared" si="0"/>
        <v>0.34282809256350294</v>
      </c>
    </row>
    <row r="13" spans="1:4">
      <c r="A13" s="34" t="s">
        <v>99</v>
      </c>
      <c r="B13" s="24" t="s">
        <v>47</v>
      </c>
      <c r="C13" s="55" t="s" vm="4">
        <v>296</v>
      </c>
      <c r="D13" s="56" t="s" vm="5">
        <v>296</v>
      </c>
    </row>
    <row r="14" spans="1:4">
      <c r="A14" s="34" t="s">
        <v>99</v>
      </c>
      <c r="B14" s="24" t="s">
        <v>48</v>
      </c>
      <c r="C14" s="55" t="s" vm="6">
        <v>296</v>
      </c>
      <c r="D14" s="56" t="s" vm="7">
        <v>296</v>
      </c>
    </row>
    <row r="15" spans="1:4">
      <c r="A15" s="34" t="s">
        <v>99</v>
      </c>
      <c r="B15" s="24" t="s">
        <v>49</v>
      </c>
      <c r="C15" s="55" t="s" vm="8">
        <v>296</v>
      </c>
      <c r="D15" s="56" t="s" vm="9">
        <v>296</v>
      </c>
    </row>
    <row r="16" spans="1:4">
      <c r="A16" s="34" t="s">
        <v>99</v>
      </c>
      <c r="B16" s="24" t="s">
        <v>164</v>
      </c>
      <c r="C16" s="55" vm="10">
        <v>599.95771000400009</v>
      </c>
      <c r="D16" s="56">
        <f>C16/$C$41</f>
        <v>0.61101520325362046</v>
      </c>
    </row>
    <row r="17" spans="1:4">
      <c r="A17" s="34" t="s">
        <v>99</v>
      </c>
      <c r="B17" s="24" t="s">
        <v>50</v>
      </c>
      <c r="C17" s="55" t="s" vm="11">
        <v>296</v>
      </c>
      <c r="D17" s="56" t="s" vm="12">
        <v>296</v>
      </c>
    </row>
    <row r="18" spans="1:4">
      <c r="A18" s="34" t="s">
        <v>99</v>
      </c>
      <c r="B18" s="24" t="s">
        <v>51</v>
      </c>
      <c r="C18" s="55" t="s" vm="13">
        <v>296</v>
      </c>
      <c r="D18" s="56" t="s" vm="14">
        <v>296</v>
      </c>
    </row>
    <row r="19" spans="1:4">
      <c r="A19" s="34" t="s">
        <v>99</v>
      </c>
      <c r="B19" s="24" t="s">
        <v>52</v>
      </c>
      <c r="C19" s="55" t="s" vm="15">
        <v>296</v>
      </c>
      <c r="D19" s="56" t="s" vm="16">
        <v>296</v>
      </c>
    </row>
    <row r="20" spans="1:4">
      <c r="A20" s="34" t="s">
        <v>99</v>
      </c>
      <c r="B20" s="24" t="s">
        <v>53</v>
      </c>
      <c r="C20" s="55" t="s" vm="17">
        <v>296</v>
      </c>
      <c r="D20" s="56" t="s" vm="18">
        <v>296</v>
      </c>
    </row>
    <row r="21" spans="1:4">
      <c r="A21" s="34" t="s">
        <v>99</v>
      </c>
      <c r="B21" s="24" t="s">
        <v>54</v>
      </c>
      <c r="C21" s="55" t="s" vm="19">
        <v>296</v>
      </c>
      <c r="D21" s="56" t="s" vm="20">
        <v>296</v>
      </c>
    </row>
    <row r="22" spans="1:4">
      <c r="A22" s="85" t="s">
        <v>329</v>
      </c>
      <c r="B22" s="23" t="s">
        <v>126</v>
      </c>
      <c r="C22" s="55" vm="21">
        <v>1.04802</v>
      </c>
      <c r="D22" s="56">
        <f>C22/$C$41</f>
        <v>1.0673354848787424E-3</v>
      </c>
    </row>
    <row r="23" spans="1:4">
      <c r="A23" s="34" t="s">
        <v>99</v>
      </c>
      <c r="B23" s="24" t="s">
        <v>55</v>
      </c>
      <c r="C23" s="55" t="s" vm="22">
        <v>296</v>
      </c>
      <c r="D23" s="56" t="s" vm="23">
        <v>296</v>
      </c>
    </row>
    <row r="24" spans="1:4">
      <c r="A24" s="34" t="s">
        <v>99</v>
      </c>
      <c r="B24" s="24" t="s">
        <v>56</v>
      </c>
      <c r="C24" s="55" t="s" vm="24">
        <v>296</v>
      </c>
      <c r="D24" s="56" t="s" vm="25">
        <v>296</v>
      </c>
    </row>
    <row r="25" spans="1:4">
      <c r="A25" s="34" t="s">
        <v>99</v>
      </c>
      <c r="B25" s="24" t="s">
        <v>48</v>
      </c>
      <c r="C25" s="55" t="s" vm="26">
        <v>296</v>
      </c>
      <c r="D25" s="56" t="s" vm="27">
        <v>296</v>
      </c>
    </row>
    <row r="26" spans="1:4">
      <c r="A26" s="34" t="s">
        <v>99</v>
      </c>
      <c r="B26" s="24" t="s">
        <v>57</v>
      </c>
      <c r="C26" s="55" t="s" vm="28">
        <v>296</v>
      </c>
      <c r="D26" s="56" t="s" vm="29">
        <v>296</v>
      </c>
    </row>
    <row r="27" spans="1:4">
      <c r="A27" s="34" t="s">
        <v>99</v>
      </c>
      <c r="B27" s="24" t="s">
        <v>58</v>
      </c>
      <c r="C27" s="55" t="s" vm="30">
        <v>296</v>
      </c>
      <c r="D27" s="56" t="s" vm="31">
        <v>296</v>
      </c>
    </row>
    <row r="28" spans="1:4">
      <c r="A28" s="34" t="s">
        <v>99</v>
      </c>
      <c r="B28" s="24" t="s">
        <v>59</v>
      </c>
      <c r="C28" s="55" t="s" vm="32">
        <v>296</v>
      </c>
      <c r="D28" s="56" t="s" vm="33">
        <v>296</v>
      </c>
    </row>
    <row r="29" spans="1:4">
      <c r="A29" s="34" t="s">
        <v>99</v>
      </c>
      <c r="B29" s="24" t="s">
        <v>138</v>
      </c>
      <c r="C29" s="55" t="s" vm="34">
        <v>296</v>
      </c>
      <c r="D29" s="56" t="s" vm="35">
        <v>296</v>
      </c>
    </row>
    <row r="30" spans="1:4">
      <c r="A30" s="34" t="s">
        <v>99</v>
      </c>
      <c r="B30" s="24" t="s">
        <v>80</v>
      </c>
      <c r="C30" s="55" vm="36">
        <v>1.04802</v>
      </c>
      <c r="D30" s="56" vm="37">
        <v>1.0673354848787426E-3</v>
      </c>
    </row>
    <row r="31" spans="1:4">
      <c r="A31" s="34" t="s">
        <v>99</v>
      </c>
      <c r="B31" s="24" t="s">
        <v>60</v>
      </c>
      <c r="C31" s="55" t="s" vm="38">
        <v>296</v>
      </c>
      <c r="D31" s="56" t="s" vm="39">
        <v>296</v>
      </c>
    </row>
    <row r="32" spans="1:4">
      <c r="A32" s="34" t="s">
        <v>99</v>
      </c>
      <c r="B32" s="23" t="s">
        <v>127</v>
      </c>
      <c r="C32" s="55" t="s" vm="40">
        <v>296</v>
      </c>
      <c r="D32" s="56" t="s" vm="41">
        <v>296</v>
      </c>
    </row>
    <row r="33" spans="1:4">
      <c r="A33" s="34" t="s">
        <v>99</v>
      </c>
      <c r="B33" s="23" t="s">
        <v>128</v>
      </c>
      <c r="C33" s="55" t="s" vm="42">
        <v>296</v>
      </c>
      <c r="D33" s="56" t="s" vm="43">
        <v>296</v>
      </c>
    </row>
    <row r="34" spans="1:4">
      <c r="A34" s="34" t="s">
        <v>99</v>
      </c>
      <c r="B34" s="23" t="s">
        <v>129</v>
      </c>
      <c r="C34" s="55" t="s" vm="44">
        <v>296</v>
      </c>
      <c r="D34" s="56" t="s" vm="45">
        <v>296</v>
      </c>
    </row>
    <row r="35" spans="1:4">
      <c r="A35" s="34" t="s">
        <v>99</v>
      </c>
      <c r="B35" s="35" t="s">
        <v>130</v>
      </c>
      <c r="C35" s="55" t="s" vm="46">
        <v>296</v>
      </c>
      <c r="D35" s="56" t="s" vm="47">
        <v>296</v>
      </c>
    </row>
    <row r="36" spans="1:4">
      <c r="A36" s="34" t="s">
        <v>99</v>
      </c>
      <c r="B36" s="23" t="s">
        <v>131</v>
      </c>
      <c r="C36" s="55" t="s" vm="48">
        <v>296</v>
      </c>
      <c r="D36" s="56" t="s" vm="49">
        <v>296</v>
      </c>
    </row>
    <row r="37" spans="1:4">
      <c r="A37" s="92" t="s">
        <v>329</v>
      </c>
      <c r="B37" s="45" t="s">
        <v>133</v>
      </c>
      <c r="C37" s="55">
        <v>0</v>
      </c>
      <c r="D37" s="56">
        <v>0</v>
      </c>
    </row>
    <row r="38" spans="1:4">
      <c r="A38" s="34" t="s">
        <v>99</v>
      </c>
      <c r="B38" s="46" t="s">
        <v>134</v>
      </c>
      <c r="C38" s="55" t="s" vm="50">
        <v>296</v>
      </c>
      <c r="D38" s="56" t="s" vm="51">
        <v>296</v>
      </c>
    </row>
    <row r="39" spans="1:4">
      <c r="A39" s="34" t="s">
        <v>99</v>
      </c>
      <c r="B39" s="46" t="s">
        <v>149</v>
      </c>
      <c r="C39" s="55" t="s" vm="52">
        <v>296</v>
      </c>
      <c r="D39" s="56" t="s" vm="53">
        <v>296</v>
      </c>
    </row>
    <row r="40" spans="1:4">
      <c r="A40" s="34" t="s">
        <v>99</v>
      </c>
      <c r="B40" s="46" t="s">
        <v>135</v>
      </c>
      <c r="C40" s="55" t="s" vm="54">
        <v>296</v>
      </c>
      <c r="D40" s="56" t="s" vm="55">
        <v>296</v>
      </c>
    </row>
    <row r="41" spans="1:4">
      <c r="A41" s="85" t="s">
        <v>329</v>
      </c>
      <c r="B41" s="46" t="s">
        <v>61</v>
      </c>
      <c r="C41" s="55">
        <f>C9</f>
        <v>981.90308000400012</v>
      </c>
      <c r="D41" s="56" vm="56">
        <v>1.0000000000000004</v>
      </c>
    </row>
    <row r="42" spans="1:4">
      <c r="A42" s="34" t="s">
        <v>99</v>
      </c>
      <c r="B42" s="46" t="s">
        <v>132</v>
      </c>
      <c r="C42" s="93" t="s">
        <v>329</v>
      </c>
      <c r="D42" s="94" t="s">
        <v>329</v>
      </c>
    </row>
    <row r="43" spans="1:4">
      <c r="A43" s="85" t="s">
        <v>329</v>
      </c>
      <c r="B43" s="5" t="s">
        <v>84</v>
      </c>
      <c r="C43" s="85" t="s">
        <v>329</v>
      </c>
      <c r="D43" s="85" t="s">
        <v>329</v>
      </c>
    </row>
    <row r="44" spans="1:4">
      <c r="A44" s="85" t="s">
        <v>329</v>
      </c>
      <c r="B44" s="95" t="s">
        <v>329</v>
      </c>
      <c r="C44" s="49" t="s">
        <v>121</v>
      </c>
      <c r="D44" s="29" t="s">
        <v>79</v>
      </c>
    </row>
    <row r="45" spans="1:4">
      <c r="A45" s="85" t="s">
        <v>329</v>
      </c>
      <c r="B45" s="95" t="s">
        <v>329</v>
      </c>
      <c r="C45" s="50" t="s">
        <v>0</v>
      </c>
      <c r="D45" s="19" t="s">
        <v>1</v>
      </c>
    </row>
    <row r="46" spans="1:4">
      <c r="A46" s="85" t="s">
        <v>329</v>
      </c>
      <c r="B46" s="95" t="s">
        <v>329</v>
      </c>
      <c r="C46" s="57" t="s">
        <v>104</v>
      </c>
      <c r="D46" s="58" vm="57">
        <v>2.4752999999999998</v>
      </c>
    </row>
    <row r="47" spans="1:4">
      <c r="A47" s="85" t="s">
        <v>329</v>
      </c>
      <c r="B47" s="95" t="s">
        <v>329</v>
      </c>
      <c r="C47" s="57" t="s">
        <v>111</v>
      </c>
      <c r="D47" s="58">
        <v>0.74744976816074182</v>
      </c>
    </row>
    <row r="48" spans="1:4">
      <c r="A48" s="85" t="s">
        <v>329</v>
      </c>
      <c r="B48" s="95" t="s">
        <v>329</v>
      </c>
      <c r="C48" s="57" t="s">
        <v>108</v>
      </c>
      <c r="D48" s="58" vm="58">
        <v>2.7391000000000001</v>
      </c>
    </row>
    <row r="49" spans="1:4">
      <c r="A49" s="85" t="s">
        <v>329</v>
      </c>
      <c r="B49" s="96" t="s">
        <v>329</v>
      </c>
      <c r="C49" s="57" t="s">
        <v>297</v>
      </c>
      <c r="D49" s="58" vm="59">
        <v>4.3135000000000003</v>
      </c>
    </row>
    <row r="50" spans="1:4">
      <c r="A50" s="85" t="s">
        <v>329</v>
      </c>
      <c r="B50" s="95" t="s">
        <v>329</v>
      </c>
      <c r="C50" s="57" t="s">
        <v>102</v>
      </c>
      <c r="D50" s="58" vm="60">
        <v>4.0115999999999996</v>
      </c>
    </row>
    <row r="51" spans="1:4">
      <c r="A51" s="85" t="s">
        <v>329</v>
      </c>
      <c r="B51" s="95" t="s">
        <v>329</v>
      </c>
      <c r="C51" s="57" t="s">
        <v>103</v>
      </c>
      <c r="D51" s="58" vm="61">
        <v>4.6208999999999998</v>
      </c>
    </row>
    <row r="52" spans="1:4">
      <c r="A52" s="85" t="s">
        <v>329</v>
      </c>
      <c r="B52" s="95" t="s">
        <v>329</v>
      </c>
      <c r="C52" s="57" t="s">
        <v>105</v>
      </c>
      <c r="D52" s="58">
        <v>0.46448192400783739</v>
      </c>
    </row>
    <row r="53" spans="1:4">
      <c r="A53" s="85" t="s">
        <v>329</v>
      </c>
      <c r="B53" s="95" t="s">
        <v>329</v>
      </c>
      <c r="C53" s="57" t="s">
        <v>109</v>
      </c>
      <c r="D53" s="58">
        <v>2.5637E-2</v>
      </c>
    </row>
    <row r="54" spans="1:4">
      <c r="A54" s="85" t="s">
        <v>329</v>
      </c>
      <c r="B54" s="95" t="s">
        <v>329</v>
      </c>
      <c r="C54" s="57" t="s">
        <v>110</v>
      </c>
      <c r="D54" s="58">
        <v>0.2137704222363675</v>
      </c>
    </row>
    <row r="55" spans="1:4">
      <c r="A55" s="85" t="s">
        <v>329</v>
      </c>
      <c r="B55" s="95" t="s">
        <v>329</v>
      </c>
      <c r="C55" s="57" t="s">
        <v>107</v>
      </c>
      <c r="D55" s="58" vm="62">
        <v>0.53820000000000001</v>
      </c>
    </row>
    <row r="56" spans="1:4">
      <c r="A56" s="85" t="s">
        <v>329</v>
      </c>
      <c r="B56" s="95" t="s">
        <v>329</v>
      </c>
      <c r="C56" s="57" t="s">
        <v>298</v>
      </c>
      <c r="D56" s="58">
        <v>2.2929893999999997</v>
      </c>
    </row>
    <row r="57" spans="1:4">
      <c r="A57" s="85" t="s">
        <v>329</v>
      </c>
      <c r="B57" s="95" t="s">
        <v>329</v>
      </c>
      <c r="C57" s="57" t="s">
        <v>106</v>
      </c>
      <c r="D57" s="58" vm="63">
        <v>0.36270000000000002</v>
      </c>
    </row>
    <row r="58" spans="1:4">
      <c r="A58" s="85" t="s">
        <v>329</v>
      </c>
      <c r="B58" s="95" t="s">
        <v>329</v>
      </c>
      <c r="C58" s="57" t="s">
        <v>100</v>
      </c>
      <c r="D58" s="58" vm="64">
        <v>3.6269999999999998</v>
      </c>
    </row>
    <row r="59" spans="1:4">
      <c r="A59" s="85" t="s">
        <v>329</v>
      </c>
      <c r="B59" s="95" t="s">
        <v>329</v>
      </c>
      <c r="C59" s="57" t="s">
        <v>112</v>
      </c>
      <c r="D59" s="58" vm="65">
        <v>0.19539999999999999</v>
      </c>
    </row>
    <row r="60" spans="1:4">
      <c r="A60" s="85" t="s">
        <v>329</v>
      </c>
      <c r="B60" s="95" t="s">
        <v>329</v>
      </c>
      <c r="C60" s="57" t="s">
        <v>299</v>
      </c>
      <c r="D60" s="58" vm="66">
        <v>0.35589999999999999</v>
      </c>
    </row>
    <row r="61" spans="1:4">
      <c r="A61" s="85" t="s">
        <v>329</v>
      </c>
      <c r="B61" s="95" t="s">
        <v>329</v>
      </c>
      <c r="C61" s="57" t="s">
        <v>300</v>
      </c>
      <c r="D61" s="58">
        <v>4.0537957812358541E-2</v>
      </c>
    </row>
    <row r="62" spans="1:4">
      <c r="A62" s="85" t="s">
        <v>329</v>
      </c>
      <c r="B62" s="95" t="s">
        <v>329</v>
      </c>
      <c r="C62" s="57" t="s">
        <v>301</v>
      </c>
      <c r="D62" s="58">
        <v>0.51084507042253524</v>
      </c>
    </row>
    <row r="63" spans="1:4">
      <c r="A63" s="85" t="s">
        <v>329</v>
      </c>
      <c r="B63" s="95" t="s">
        <v>329</v>
      </c>
      <c r="C63" s="57" t="s">
        <v>101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43.1406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114</v>
      </c>
      <c r="B1" s="36" t="s" vm="1">
        <v>172</v>
      </c>
    </row>
    <row r="2" spans="1:11">
      <c r="A2" s="36" t="s">
        <v>113</v>
      </c>
      <c r="B2" s="36" t="s">
        <v>173</v>
      </c>
    </row>
    <row r="3" spans="1:11">
      <c r="A3" s="36" t="s">
        <v>115</v>
      </c>
      <c r="B3" s="36" t="s">
        <v>174</v>
      </c>
    </row>
    <row r="4" spans="1:11">
      <c r="A4" s="36" t="s">
        <v>116</v>
      </c>
      <c r="B4" s="36">
        <v>8604</v>
      </c>
    </row>
    <row r="5" spans="1:11" s="3" customFormat="1">
      <c r="A5" s="53" t="s">
        <v>89</v>
      </c>
      <c r="B5" s="39" t="s">
        <v>33</v>
      </c>
      <c r="C5" s="39" t="s">
        <v>91</v>
      </c>
      <c r="D5" s="39" t="s">
        <v>14</v>
      </c>
      <c r="E5" s="39" t="s">
        <v>45</v>
      </c>
      <c r="F5" s="39" t="s">
        <v>77</v>
      </c>
      <c r="G5" s="39" t="s">
        <v>16</v>
      </c>
      <c r="H5" s="39" t="s">
        <v>18</v>
      </c>
      <c r="I5" s="39" t="s">
        <v>43</v>
      </c>
      <c r="J5" s="39" t="s">
        <v>117</v>
      </c>
      <c r="K5" s="41" t="s">
        <v>118</v>
      </c>
    </row>
    <row r="6" spans="1:11" s="3" customFormat="1">
      <c r="A6" s="97" t="s">
        <v>329</v>
      </c>
      <c r="B6" s="98" t="s">
        <v>329</v>
      </c>
      <c r="C6" s="98" t="s">
        <v>329</v>
      </c>
      <c r="D6" s="98" t="s">
        <v>329</v>
      </c>
      <c r="E6" s="98" t="s">
        <v>329</v>
      </c>
      <c r="F6" s="98" t="s">
        <v>329</v>
      </c>
      <c r="G6" s="12" t="s">
        <v>19</v>
      </c>
      <c r="H6" s="12" t="s">
        <v>19</v>
      </c>
      <c r="I6" s="12" t="s">
        <v>151</v>
      </c>
      <c r="J6" s="12" t="s">
        <v>19</v>
      </c>
      <c r="K6" s="13" t="s">
        <v>19</v>
      </c>
    </row>
    <row r="7" spans="1:11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32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100" t="s">
        <v>329</v>
      </c>
      <c r="I8" s="61">
        <f>I9</f>
        <v>44.273389999999999</v>
      </c>
      <c r="J8" s="62">
        <f>IFERROR(I8/$I$8,0)</f>
        <v>1</v>
      </c>
      <c r="K8" s="62">
        <f>I8/'סכום נכסי הקרן'!$C$41</f>
        <v>4.508936869799781E-2</v>
      </c>
    </row>
    <row r="9" spans="1:11">
      <c r="A9" s="63" t="s">
        <v>145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61">
        <f>I10+I13</f>
        <v>44.273389999999999</v>
      </c>
      <c r="J9" s="62">
        <f t="shared" ref="J9:J18" si="0">IFERROR(I9/$I$8,0)</f>
        <v>1</v>
      </c>
      <c r="K9" s="62">
        <f>I9/'סכום נכסי הקרן'!$C$41</f>
        <v>4.508936869799781E-2</v>
      </c>
    </row>
    <row r="10" spans="1:11">
      <c r="A10" s="64" t="s">
        <v>30</v>
      </c>
      <c r="B10" s="101" t="s">
        <v>329</v>
      </c>
      <c r="C10" s="101" t="s">
        <v>329</v>
      </c>
      <c r="D10" s="101" t="s">
        <v>329</v>
      </c>
      <c r="E10" s="101" t="s">
        <v>329</v>
      </c>
      <c r="F10" s="101" t="s">
        <v>329</v>
      </c>
      <c r="G10" s="101" t="s">
        <v>329</v>
      </c>
      <c r="H10" s="101" t="s">
        <v>329</v>
      </c>
      <c r="I10" s="65">
        <f>I11</f>
        <v>19.41534</v>
      </c>
      <c r="J10" s="66">
        <f t="shared" si="0"/>
        <v>0.43853294269989268</v>
      </c>
      <c r="K10" s="66">
        <f>I10/'סכום נכסי הקרן'!$C$41</f>
        <v>1.9773173539613408E-2</v>
      </c>
    </row>
    <row r="11" spans="1:11">
      <c r="A11" s="67" t="s">
        <v>302</v>
      </c>
      <c r="B11" s="54" t="s">
        <v>303</v>
      </c>
      <c r="C11" s="54">
        <v>10</v>
      </c>
      <c r="D11" s="54" t="s">
        <v>306</v>
      </c>
      <c r="E11" s="54" t="s">
        <v>304</v>
      </c>
      <c r="F11" s="59" t="s">
        <v>101</v>
      </c>
      <c r="G11" s="100" t="s">
        <v>329</v>
      </c>
      <c r="H11" s="100" t="s">
        <v>329</v>
      </c>
      <c r="I11" s="61">
        <v>19.41534</v>
      </c>
      <c r="J11" s="62">
        <f t="shared" si="0"/>
        <v>0.43853294269989268</v>
      </c>
      <c r="K11" s="62">
        <f>I11/'סכום נכסי הקרן'!$C$41</f>
        <v>1.9773173539613408E-2</v>
      </c>
    </row>
    <row r="12" spans="1:11">
      <c r="A12" s="102" t="s">
        <v>329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3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</row>
    <row r="13" spans="1:11">
      <c r="A13" s="64" t="s">
        <v>31</v>
      </c>
      <c r="B13" s="101" t="s">
        <v>329</v>
      </c>
      <c r="C13" s="101" t="s">
        <v>329</v>
      </c>
      <c r="D13" s="101" t="s">
        <v>329</v>
      </c>
      <c r="E13" s="101" t="s">
        <v>329</v>
      </c>
      <c r="F13" s="103" t="s">
        <v>329</v>
      </c>
      <c r="G13" s="101" t="s">
        <v>329</v>
      </c>
      <c r="H13" s="101" t="s">
        <v>329</v>
      </c>
      <c r="I13" s="65">
        <f>SUM(I14:I18)</f>
        <v>24.858049999999999</v>
      </c>
      <c r="J13" s="66">
        <f t="shared" si="0"/>
        <v>0.56146705730010738</v>
      </c>
      <c r="K13" s="66">
        <f>I13/'סכום נכסי הקרן'!$C$41</f>
        <v>2.5316195158384399E-2</v>
      </c>
    </row>
    <row r="14" spans="1:11">
      <c r="A14" s="67" t="s">
        <v>302</v>
      </c>
      <c r="B14" s="54" t="s">
        <v>305</v>
      </c>
      <c r="C14" s="54">
        <v>10</v>
      </c>
      <c r="D14" s="54" t="s">
        <v>306</v>
      </c>
      <c r="E14" s="54" t="s">
        <v>304</v>
      </c>
      <c r="F14" s="59" t="s">
        <v>102</v>
      </c>
      <c r="G14" s="100" t="s">
        <v>329</v>
      </c>
      <c r="H14" s="100" t="s">
        <v>329</v>
      </c>
      <c r="I14" s="61">
        <v>4.2658999999999994</v>
      </c>
      <c r="J14" s="62">
        <f t="shared" si="0"/>
        <v>9.6353588464764037E-2</v>
      </c>
      <c r="K14" s="62">
        <f>I14/'סכום נכסי הקרן'!$C$41</f>
        <v>4.3445224756628945E-3</v>
      </c>
    </row>
    <row r="15" spans="1:11">
      <c r="A15" s="67" t="s">
        <v>302</v>
      </c>
      <c r="B15" s="54" t="s">
        <v>307</v>
      </c>
      <c r="C15" s="54">
        <v>10</v>
      </c>
      <c r="D15" s="54" t="s">
        <v>306</v>
      </c>
      <c r="E15" s="54" t="s">
        <v>304</v>
      </c>
      <c r="F15" s="59" t="s">
        <v>104</v>
      </c>
      <c r="G15" s="100" t="s">
        <v>329</v>
      </c>
      <c r="H15" s="100" t="s">
        <v>329</v>
      </c>
      <c r="I15" s="61">
        <v>2.7280000000000002E-2</v>
      </c>
      <c r="J15" s="62">
        <f t="shared" si="0"/>
        <v>6.161714745584199E-4</v>
      </c>
      <c r="K15" s="62">
        <f>I15/'סכום נכסי הקרן'!$C$41</f>
        <v>2.778278279755357E-5</v>
      </c>
    </row>
    <row r="16" spans="1:11">
      <c r="A16" s="67" t="s">
        <v>302</v>
      </c>
      <c r="B16" s="54" t="s">
        <v>308</v>
      </c>
      <c r="C16" s="54">
        <v>10</v>
      </c>
      <c r="D16" s="54" t="s">
        <v>306</v>
      </c>
      <c r="E16" s="54" t="s">
        <v>304</v>
      </c>
      <c r="F16" s="59" t="s">
        <v>109</v>
      </c>
      <c r="G16" s="100" t="s">
        <v>329</v>
      </c>
      <c r="H16" s="100" t="s">
        <v>329</v>
      </c>
      <c r="I16" s="61">
        <v>2.16866</v>
      </c>
      <c r="J16" s="62">
        <f t="shared" si="0"/>
        <v>4.8983373534305825E-2</v>
      </c>
      <c r="K16" s="62">
        <f>I16/'סכום נכסי הקרן'!$C$41</f>
        <v>2.208629389360063E-3</v>
      </c>
    </row>
    <row r="17" spans="1:11">
      <c r="A17" s="67" t="s">
        <v>302</v>
      </c>
      <c r="B17" s="54" t="s">
        <v>309</v>
      </c>
      <c r="C17" s="54">
        <v>10</v>
      </c>
      <c r="D17" s="54" t="s">
        <v>306</v>
      </c>
      <c r="E17" s="54" t="s">
        <v>304</v>
      </c>
      <c r="F17" s="59" t="s">
        <v>108</v>
      </c>
      <c r="G17" s="100" t="s">
        <v>329</v>
      </c>
      <c r="H17" s="100" t="s">
        <v>329</v>
      </c>
      <c r="I17" s="61">
        <v>1.3796300000000001</v>
      </c>
      <c r="J17" s="62">
        <f t="shared" si="0"/>
        <v>3.1161607457662496E-2</v>
      </c>
      <c r="K17" s="62">
        <f>I17/'סכום נכסי הקרן'!$C$41</f>
        <v>1.4050572078808223E-3</v>
      </c>
    </row>
    <row r="18" spans="1:11">
      <c r="A18" s="67" t="s">
        <v>302</v>
      </c>
      <c r="B18" s="54" t="s">
        <v>310</v>
      </c>
      <c r="C18" s="54">
        <v>10</v>
      </c>
      <c r="D18" s="54" t="s">
        <v>306</v>
      </c>
      <c r="E18" s="54" t="s">
        <v>304</v>
      </c>
      <c r="F18" s="59" t="s">
        <v>100</v>
      </c>
      <c r="G18" s="100" t="s">
        <v>329</v>
      </c>
      <c r="H18" s="100" t="s">
        <v>329</v>
      </c>
      <c r="I18" s="61">
        <v>17.016580000000001</v>
      </c>
      <c r="J18" s="62">
        <f t="shared" si="0"/>
        <v>0.38435231636881662</v>
      </c>
      <c r="K18" s="62">
        <f>I18/'סכום נכסי הקרן'!$C$41</f>
        <v>1.7330203302683068E-2</v>
      </c>
    </row>
    <row r="19" spans="1:11">
      <c r="A19" s="102" t="s">
        <v>329</v>
      </c>
      <c r="B19" s="100" t="s">
        <v>329</v>
      </c>
      <c r="C19" s="100" t="s">
        <v>329</v>
      </c>
      <c r="D19" s="100" t="s">
        <v>329</v>
      </c>
      <c r="E19" s="100" t="s">
        <v>329</v>
      </c>
      <c r="F19" s="100" t="s">
        <v>329</v>
      </c>
      <c r="G19" s="100" t="s">
        <v>329</v>
      </c>
      <c r="H19" s="100" t="s">
        <v>329</v>
      </c>
      <c r="I19" s="100" t="s">
        <v>329</v>
      </c>
      <c r="J19" s="100" t="s">
        <v>329</v>
      </c>
      <c r="K19" s="100" t="s">
        <v>329</v>
      </c>
    </row>
    <row r="20" spans="1:11">
      <c r="A20" s="100" t="s">
        <v>329</v>
      </c>
      <c r="B20" s="100" t="s">
        <v>329</v>
      </c>
      <c r="C20" s="100" t="s">
        <v>329</v>
      </c>
      <c r="D20" s="100" t="s">
        <v>329</v>
      </c>
      <c r="E20" s="100" t="s">
        <v>329</v>
      </c>
      <c r="F20" s="100" t="s">
        <v>329</v>
      </c>
      <c r="G20" s="100" t="s">
        <v>329</v>
      </c>
      <c r="H20" s="100" t="s">
        <v>329</v>
      </c>
      <c r="I20" s="100" t="s">
        <v>329</v>
      </c>
      <c r="J20" s="100" t="s">
        <v>329</v>
      </c>
      <c r="K20" s="100" t="s">
        <v>329</v>
      </c>
    </row>
    <row r="21" spans="1:11">
      <c r="A21" s="100" t="s">
        <v>329</v>
      </c>
      <c r="B21" s="100" t="s">
        <v>329</v>
      </c>
      <c r="C21" s="100" t="s">
        <v>329</v>
      </c>
      <c r="D21" s="100" t="s">
        <v>329</v>
      </c>
      <c r="E21" s="100" t="s">
        <v>329</v>
      </c>
      <c r="F21" s="100" t="s">
        <v>329</v>
      </c>
      <c r="G21" s="100" t="s">
        <v>329</v>
      </c>
      <c r="H21" s="100" t="s">
        <v>329</v>
      </c>
      <c r="I21" s="100" t="s">
        <v>329</v>
      </c>
      <c r="J21" s="100" t="s">
        <v>329</v>
      </c>
      <c r="K21" s="100" t="s">
        <v>329</v>
      </c>
    </row>
    <row r="22" spans="1:11">
      <c r="A22" s="69" t="s">
        <v>163</v>
      </c>
      <c r="B22" s="100" t="s">
        <v>329</v>
      </c>
      <c r="C22" s="100" t="s">
        <v>329</v>
      </c>
      <c r="D22" s="100" t="s">
        <v>329</v>
      </c>
      <c r="E22" s="100" t="s">
        <v>329</v>
      </c>
      <c r="F22" s="100" t="s">
        <v>329</v>
      </c>
      <c r="G22" s="100" t="s">
        <v>329</v>
      </c>
      <c r="H22" s="100" t="s">
        <v>329</v>
      </c>
      <c r="I22" s="100" t="s">
        <v>329</v>
      </c>
      <c r="J22" s="100" t="s">
        <v>329</v>
      </c>
      <c r="K22" s="100" t="s">
        <v>329</v>
      </c>
    </row>
    <row r="23" spans="1:11" hidden="1">
      <c r="A23" s="70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C119" s="1"/>
    </row>
    <row r="120" spans="1:11" hidden="1">
      <c r="C120" s="1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4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114</v>
      </c>
      <c r="B1" s="36" t="s" vm="1">
        <v>172</v>
      </c>
    </row>
    <row r="2" spans="1:17">
      <c r="A2" s="36" t="s">
        <v>113</v>
      </c>
      <c r="B2" s="36" t="s">
        <v>173</v>
      </c>
    </row>
    <row r="3" spans="1:17">
      <c r="A3" s="36" t="s">
        <v>115</v>
      </c>
      <c r="B3" s="36" t="s">
        <v>174</v>
      </c>
    </row>
    <row r="4" spans="1:17">
      <c r="A4" s="36" t="s">
        <v>116</v>
      </c>
      <c r="B4" s="36">
        <v>8604</v>
      </c>
    </row>
    <row r="5" spans="1:17">
      <c r="A5" s="119" t="s">
        <v>63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</row>
    <row r="6" spans="1:17" s="3" customFormat="1">
      <c r="A6" s="37" t="s">
        <v>89</v>
      </c>
      <c r="B6" s="38" t="s">
        <v>33</v>
      </c>
      <c r="C6" s="38" t="s">
        <v>93</v>
      </c>
      <c r="D6" s="38" t="s">
        <v>14</v>
      </c>
      <c r="E6" s="38" t="s">
        <v>45</v>
      </c>
      <c r="F6" s="38" t="s">
        <v>78</v>
      </c>
      <c r="G6" s="38" t="s">
        <v>17</v>
      </c>
      <c r="H6" s="38" t="s">
        <v>77</v>
      </c>
      <c r="I6" s="38" t="s">
        <v>16</v>
      </c>
      <c r="J6" s="38" t="s">
        <v>18</v>
      </c>
      <c r="K6" s="38" t="s">
        <v>148</v>
      </c>
      <c r="L6" s="38" t="s">
        <v>147</v>
      </c>
      <c r="M6" s="38" t="s">
        <v>162</v>
      </c>
      <c r="N6" s="38" t="s">
        <v>43</v>
      </c>
      <c r="O6" s="38" t="s">
        <v>150</v>
      </c>
      <c r="P6" s="38" t="s">
        <v>117</v>
      </c>
      <c r="Q6" s="104" t="s">
        <v>119</v>
      </c>
    </row>
    <row r="7" spans="1:17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26" t="s">
        <v>21</v>
      </c>
      <c r="G7" s="26" t="s">
        <v>20</v>
      </c>
      <c r="H7" s="98" t="s">
        <v>329</v>
      </c>
      <c r="I7" s="26" t="s">
        <v>19</v>
      </c>
      <c r="J7" s="26" t="s">
        <v>19</v>
      </c>
      <c r="K7" s="26" t="s">
        <v>155</v>
      </c>
      <c r="L7" s="98" t="s">
        <v>329</v>
      </c>
      <c r="M7" s="12" t="s">
        <v>151</v>
      </c>
      <c r="N7" s="26" t="s">
        <v>156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99" t="s">
        <v>329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87</v>
      </c>
      <c r="Q8" s="15" t="s">
        <v>88</v>
      </c>
    </row>
    <row r="9" spans="1:17" s="4" customFormat="1" ht="20.25">
      <c r="A9" s="54" t="s">
        <v>26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61">
        <v>6.380819513263404</v>
      </c>
      <c r="H9" s="100" t="s">
        <v>329</v>
      </c>
      <c r="I9" s="100" t="s">
        <v>329</v>
      </c>
      <c r="J9" s="62">
        <v>2.9348627328844922E-2</v>
      </c>
      <c r="K9" s="100" t="s">
        <v>329</v>
      </c>
      <c r="L9" s="100" t="s">
        <v>329</v>
      </c>
      <c r="M9" s="100" t="s">
        <v>329</v>
      </c>
      <c r="N9" s="61">
        <v>336.62396000000001</v>
      </c>
      <c r="O9" s="100" t="s">
        <v>329</v>
      </c>
      <c r="P9" s="62">
        <f>IFERROR(N9/$N$9,0)</f>
        <v>1</v>
      </c>
      <c r="Q9" s="62">
        <f>N9/'סכום נכסי הקרן'!$C$41</f>
        <v>0.34282809256350294</v>
      </c>
    </row>
    <row r="10" spans="1:17">
      <c r="A10" s="73" t="s">
        <v>145</v>
      </c>
      <c r="B10" s="101" t="s">
        <v>329</v>
      </c>
      <c r="C10" s="101" t="s">
        <v>329</v>
      </c>
      <c r="D10" s="101" t="s">
        <v>329</v>
      </c>
      <c r="E10" s="101" t="s">
        <v>329</v>
      </c>
      <c r="F10" s="101" t="s">
        <v>329</v>
      </c>
      <c r="G10" s="65">
        <v>6.3808195132634058</v>
      </c>
      <c r="H10" s="101" t="s">
        <v>329</v>
      </c>
      <c r="I10" s="101" t="s">
        <v>329</v>
      </c>
      <c r="J10" s="66">
        <v>2.9348627328844912E-2</v>
      </c>
      <c r="K10" s="101" t="s">
        <v>329</v>
      </c>
      <c r="L10" s="101" t="s">
        <v>329</v>
      </c>
      <c r="M10" s="101" t="s">
        <v>329</v>
      </c>
      <c r="N10" s="65">
        <v>336.62396000000001</v>
      </c>
      <c r="O10" s="101" t="s">
        <v>329</v>
      </c>
      <c r="P10" s="66">
        <f t="shared" ref="P10:P32" si="0">IFERROR(N10/$N$9,0)</f>
        <v>1</v>
      </c>
      <c r="Q10" s="66">
        <f>N10/'סכום נכסי הקרן'!$C$41</f>
        <v>0.34282809256350294</v>
      </c>
    </row>
    <row r="11" spans="1:17">
      <c r="A11" s="68" t="s">
        <v>25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61">
        <v>6.4685210136818361</v>
      </c>
      <c r="H11" s="100" t="s">
        <v>329</v>
      </c>
      <c r="I11" s="100" t="s">
        <v>329</v>
      </c>
      <c r="J11" s="62">
        <v>1.3453491008018483E-2</v>
      </c>
      <c r="K11" s="100" t="s">
        <v>329</v>
      </c>
      <c r="L11" s="100" t="s">
        <v>329</v>
      </c>
      <c r="M11" s="100" t="s">
        <v>329</v>
      </c>
      <c r="N11" s="61">
        <v>128.63405</v>
      </c>
      <c r="O11" s="100" t="s">
        <v>329</v>
      </c>
      <c r="P11" s="62">
        <f t="shared" si="0"/>
        <v>0.382129810367628</v>
      </c>
      <c r="Q11" s="62">
        <f>N11/'סכום נכסי הקרן'!$C$41</f>
        <v>0.13100483399998702</v>
      </c>
    </row>
    <row r="12" spans="1:17">
      <c r="A12" s="74" t="s">
        <v>24</v>
      </c>
      <c r="B12" s="101" t="s">
        <v>329</v>
      </c>
      <c r="C12" s="101" t="s">
        <v>329</v>
      </c>
      <c r="D12" s="101" t="s">
        <v>329</v>
      </c>
      <c r="E12" s="101" t="s">
        <v>329</v>
      </c>
      <c r="F12" s="101" t="s">
        <v>329</v>
      </c>
      <c r="G12" s="65">
        <v>6.4685210136818361</v>
      </c>
      <c r="H12" s="101" t="s">
        <v>329</v>
      </c>
      <c r="I12" s="101" t="s">
        <v>329</v>
      </c>
      <c r="J12" s="66">
        <v>1.3453491008018483E-2</v>
      </c>
      <c r="K12" s="101" t="s">
        <v>329</v>
      </c>
      <c r="L12" s="101" t="s">
        <v>329</v>
      </c>
      <c r="M12" s="101" t="s">
        <v>329</v>
      </c>
      <c r="N12" s="65">
        <v>128.63405</v>
      </c>
      <c r="O12" s="101" t="s">
        <v>329</v>
      </c>
      <c r="P12" s="66">
        <f t="shared" si="0"/>
        <v>0.382129810367628</v>
      </c>
      <c r="Q12" s="66">
        <f>N12/'סכום נכסי הקרן'!$C$41</f>
        <v>0.13100483399998702</v>
      </c>
    </row>
    <row r="13" spans="1:17">
      <c r="A13" s="75" t="s">
        <v>175</v>
      </c>
      <c r="B13" s="54" t="s">
        <v>176</v>
      </c>
      <c r="C13" s="59" t="s">
        <v>94</v>
      </c>
      <c r="D13" s="54" t="s">
        <v>177</v>
      </c>
      <c r="E13" s="100" t="s">
        <v>329</v>
      </c>
      <c r="F13" s="100" t="s">
        <v>329</v>
      </c>
      <c r="G13" s="61">
        <v>3.37</v>
      </c>
      <c r="H13" s="59" t="s">
        <v>101</v>
      </c>
      <c r="I13" s="60">
        <v>7.4999999999999997E-3</v>
      </c>
      <c r="J13" s="62">
        <v>1.1599999999999999E-2</v>
      </c>
      <c r="K13" s="61">
        <v>4700</v>
      </c>
      <c r="L13" s="72">
        <v>111.6</v>
      </c>
      <c r="M13" s="100" t="s">
        <v>329</v>
      </c>
      <c r="N13" s="61">
        <v>5.2452200000000007</v>
      </c>
      <c r="O13" s="62">
        <v>2.2445784775008046E-7</v>
      </c>
      <c r="P13" s="62">
        <f t="shared" si="0"/>
        <v>1.5581837965425872E-2</v>
      </c>
      <c r="Q13" s="62">
        <f>N13/'סכום נכסי הקרן'!$C$41</f>
        <v>5.3418917883205257E-3</v>
      </c>
    </row>
    <row r="14" spans="1:17">
      <c r="A14" s="75" t="s">
        <v>178</v>
      </c>
      <c r="B14" s="54" t="s">
        <v>179</v>
      </c>
      <c r="C14" s="59" t="s">
        <v>94</v>
      </c>
      <c r="D14" s="54" t="s">
        <v>177</v>
      </c>
      <c r="E14" s="100" t="s">
        <v>329</v>
      </c>
      <c r="F14" s="100" t="s">
        <v>329</v>
      </c>
      <c r="G14" s="61">
        <v>5.34</v>
      </c>
      <c r="H14" s="59" t="s">
        <v>101</v>
      </c>
      <c r="I14" s="60">
        <v>5.0000000000000001E-3</v>
      </c>
      <c r="J14" s="62">
        <v>1.26E-2</v>
      </c>
      <c r="K14" s="61">
        <v>22398</v>
      </c>
      <c r="L14" s="72">
        <v>107.42</v>
      </c>
      <c r="M14" s="100" t="s">
        <v>329</v>
      </c>
      <c r="N14" s="61">
        <v>24.059939999999997</v>
      </c>
      <c r="O14" s="62">
        <v>1.101962990269413E-6</v>
      </c>
      <c r="P14" s="62">
        <f t="shared" si="0"/>
        <v>7.1474234929682356E-2</v>
      </c>
      <c r="Q14" s="62">
        <f>N14/'סכום נכסי הקרן'!$C$41</f>
        <v>2.4503375628378701E-2</v>
      </c>
    </row>
    <row r="15" spans="1:17">
      <c r="A15" s="75" t="s">
        <v>180</v>
      </c>
      <c r="B15" s="54" t="s">
        <v>181</v>
      </c>
      <c r="C15" s="59" t="s">
        <v>94</v>
      </c>
      <c r="D15" s="54" t="s">
        <v>177</v>
      </c>
      <c r="E15" s="100" t="s">
        <v>329</v>
      </c>
      <c r="F15" s="100" t="s">
        <v>329</v>
      </c>
      <c r="G15" s="61">
        <v>19.079999999999998</v>
      </c>
      <c r="H15" s="59" t="s">
        <v>101</v>
      </c>
      <c r="I15" s="60">
        <v>0.01</v>
      </c>
      <c r="J15" s="62">
        <v>1.7299999999999999E-2</v>
      </c>
      <c r="K15" s="61">
        <v>3500</v>
      </c>
      <c r="L15" s="72">
        <v>98.46</v>
      </c>
      <c r="M15" s="100" t="s">
        <v>329</v>
      </c>
      <c r="N15" s="61">
        <v>3.44611</v>
      </c>
      <c r="O15" s="62">
        <v>1.9331565286783218E-7</v>
      </c>
      <c r="P15" s="62">
        <f t="shared" si="0"/>
        <v>1.0237268909794775E-2</v>
      </c>
      <c r="Q15" s="62">
        <f>N15/'סכום נכסי הקרן'!$C$41</f>
        <v>3.509623373404594E-3</v>
      </c>
    </row>
    <row r="16" spans="1:17">
      <c r="A16" s="75" t="s">
        <v>182</v>
      </c>
      <c r="B16" s="54" t="s">
        <v>183</v>
      </c>
      <c r="C16" s="59" t="s">
        <v>94</v>
      </c>
      <c r="D16" s="54" t="s">
        <v>177</v>
      </c>
      <c r="E16" s="100" t="s">
        <v>329</v>
      </c>
      <c r="F16" s="100" t="s">
        <v>329</v>
      </c>
      <c r="G16" s="61">
        <v>1.83</v>
      </c>
      <c r="H16" s="59" t="s">
        <v>101</v>
      </c>
      <c r="I16" s="60">
        <v>7.4999999999999997E-3</v>
      </c>
      <c r="J16" s="62">
        <v>1.2500000000000001E-2</v>
      </c>
      <c r="K16" s="61">
        <v>18000</v>
      </c>
      <c r="L16" s="72">
        <v>111.09</v>
      </c>
      <c r="M16" s="100" t="s">
        <v>329</v>
      </c>
      <c r="N16" s="61">
        <v>19.996189999999999</v>
      </c>
      <c r="O16" s="62">
        <v>8.2938882764886575E-7</v>
      </c>
      <c r="P16" s="62">
        <f t="shared" si="0"/>
        <v>5.9402159014468242E-2</v>
      </c>
      <c r="Q16" s="62">
        <f>N16/'סכום נכסי הקרן'!$C$41</f>
        <v>2.0364728869084043E-2</v>
      </c>
    </row>
    <row r="17" spans="1:17">
      <c r="A17" s="75" t="s">
        <v>184</v>
      </c>
      <c r="B17" s="54" t="s">
        <v>185</v>
      </c>
      <c r="C17" s="59" t="s">
        <v>94</v>
      </c>
      <c r="D17" s="54" t="s">
        <v>177</v>
      </c>
      <c r="E17" s="100" t="s">
        <v>329</v>
      </c>
      <c r="F17" s="100" t="s">
        <v>329</v>
      </c>
      <c r="G17" s="61">
        <v>4.7300000000000004</v>
      </c>
      <c r="H17" s="59" t="s">
        <v>101</v>
      </c>
      <c r="I17" s="60">
        <v>1.1000000000000001E-2</v>
      </c>
      <c r="J17" s="62">
        <v>1.21E-2</v>
      </c>
      <c r="K17" s="61">
        <v>25000</v>
      </c>
      <c r="L17" s="72">
        <v>100.55</v>
      </c>
      <c r="M17" s="100" t="s">
        <v>329</v>
      </c>
      <c r="N17" s="61">
        <v>25.137499999999999</v>
      </c>
      <c r="O17" s="62">
        <v>3.6775841390797595E-6</v>
      </c>
      <c r="P17" s="62">
        <f t="shared" si="0"/>
        <v>7.4675314258676059E-2</v>
      </c>
      <c r="Q17" s="62">
        <f>N17/'סכום נכסי הקרן'!$C$41</f>
        <v>2.5600795548882067E-2</v>
      </c>
    </row>
    <row r="18" spans="1:17">
      <c r="A18" s="75" t="s">
        <v>186</v>
      </c>
      <c r="B18" s="54" t="s">
        <v>187</v>
      </c>
      <c r="C18" s="59" t="s">
        <v>94</v>
      </c>
      <c r="D18" s="54" t="s">
        <v>177</v>
      </c>
      <c r="E18" s="100" t="s">
        <v>329</v>
      </c>
      <c r="F18" s="100" t="s">
        <v>329</v>
      </c>
      <c r="G18" s="61">
        <v>7.89</v>
      </c>
      <c r="H18" s="59" t="s">
        <v>101</v>
      </c>
      <c r="I18" s="60">
        <v>1E-3</v>
      </c>
      <c r="J18" s="62">
        <v>1.46E-2</v>
      </c>
      <c r="K18" s="61">
        <v>47000</v>
      </c>
      <c r="L18" s="72">
        <v>100.3</v>
      </c>
      <c r="M18" s="100" t="s">
        <v>329</v>
      </c>
      <c r="N18" s="61">
        <v>47.140999999999998</v>
      </c>
      <c r="O18" s="62">
        <v>1.8216648272373774E-6</v>
      </c>
      <c r="P18" s="62">
        <f t="shared" si="0"/>
        <v>0.14004053662727989</v>
      </c>
      <c r="Q18" s="62">
        <f>N18/'סכום נכסי הקרן'!$C$41</f>
        <v>4.8009830053499736E-2</v>
      </c>
    </row>
    <row r="19" spans="1:17">
      <c r="A19" s="75" t="s">
        <v>188</v>
      </c>
      <c r="B19" s="54" t="s">
        <v>189</v>
      </c>
      <c r="C19" s="59" t="s">
        <v>94</v>
      </c>
      <c r="D19" s="54" t="s">
        <v>177</v>
      </c>
      <c r="E19" s="100" t="s">
        <v>329</v>
      </c>
      <c r="F19" s="100" t="s">
        <v>329</v>
      </c>
      <c r="G19" s="61">
        <v>25.7</v>
      </c>
      <c r="H19" s="59" t="s">
        <v>101</v>
      </c>
      <c r="I19" s="60">
        <v>5.0000000000000001E-3</v>
      </c>
      <c r="J19" s="62">
        <v>1.7899999999999999E-2</v>
      </c>
      <c r="K19" s="61">
        <v>4500</v>
      </c>
      <c r="L19" s="72">
        <v>80.180000000000007</v>
      </c>
      <c r="M19" s="100" t="s">
        <v>329</v>
      </c>
      <c r="N19" s="61">
        <v>3.6080900000000002</v>
      </c>
      <c r="O19" s="62">
        <v>2.8658519537818323E-7</v>
      </c>
      <c r="P19" s="62">
        <f t="shared" si="0"/>
        <v>1.0718458662300806E-2</v>
      </c>
      <c r="Q19" s="62">
        <f>N19/'סכום נכסי הקרן'!$C$41</f>
        <v>3.6745887384173411E-3</v>
      </c>
    </row>
    <row r="20" spans="1:17">
      <c r="A20" s="105" t="s">
        <v>329</v>
      </c>
      <c r="B20" s="100" t="s">
        <v>329</v>
      </c>
      <c r="C20" s="100" t="s">
        <v>329</v>
      </c>
      <c r="D20" s="100" t="s">
        <v>329</v>
      </c>
      <c r="E20" s="100" t="s">
        <v>329</v>
      </c>
      <c r="F20" s="100" t="s">
        <v>329</v>
      </c>
      <c r="G20" s="100" t="s">
        <v>329</v>
      </c>
      <c r="H20" s="100" t="s">
        <v>329</v>
      </c>
      <c r="I20" s="100" t="s">
        <v>329</v>
      </c>
      <c r="J20" s="100" t="s">
        <v>329</v>
      </c>
      <c r="K20" s="100" t="s">
        <v>329</v>
      </c>
      <c r="L20" s="100" t="s">
        <v>329</v>
      </c>
      <c r="M20" s="100" t="s">
        <v>329</v>
      </c>
      <c r="N20" s="100" t="s">
        <v>329</v>
      </c>
      <c r="O20" s="100" t="s">
        <v>329</v>
      </c>
      <c r="P20" s="100" t="s">
        <v>329</v>
      </c>
      <c r="Q20" s="100" t="s">
        <v>329</v>
      </c>
    </row>
    <row r="21" spans="1:17">
      <c r="A21" s="68" t="s">
        <v>34</v>
      </c>
      <c r="B21" s="100" t="s">
        <v>329</v>
      </c>
      <c r="C21" s="100" t="s">
        <v>329</v>
      </c>
      <c r="D21" s="100" t="s">
        <v>329</v>
      </c>
      <c r="E21" s="100" t="s">
        <v>329</v>
      </c>
      <c r="F21" s="100" t="s">
        <v>329</v>
      </c>
      <c r="G21" s="61">
        <v>6.3265793859904056</v>
      </c>
      <c r="H21" s="100" t="s">
        <v>329</v>
      </c>
      <c r="I21" s="100" t="s">
        <v>329</v>
      </c>
      <c r="J21" s="62">
        <v>3.9179179975605535E-2</v>
      </c>
      <c r="K21" s="100" t="s">
        <v>329</v>
      </c>
      <c r="L21" s="100" t="s">
        <v>329</v>
      </c>
      <c r="M21" s="100" t="s">
        <v>329</v>
      </c>
      <c r="N21" s="61">
        <v>207.98991000000001</v>
      </c>
      <c r="O21" s="100" t="s">
        <v>329</v>
      </c>
      <c r="P21" s="62">
        <f t="shared" si="0"/>
        <v>0.61787018963237195</v>
      </c>
      <c r="Q21" s="62">
        <f>N21/'סכום נכסי הקרן'!$C$41</f>
        <v>0.21182325856351594</v>
      </c>
    </row>
    <row r="22" spans="1:17">
      <c r="A22" s="74" t="s">
        <v>22</v>
      </c>
      <c r="B22" s="101" t="s">
        <v>329</v>
      </c>
      <c r="C22" s="101" t="s">
        <v>329</v>
      </c>
      <c r="D22" s="101" t="s">
        <v>329</v>
      </c>
      <c r="E22" s="101" t="s">
        <v>329</v>
      </c>
      <c r="F22" s="101" t="s">
        <v>329</v>
      </c>
      <c r="G22" s="65">
        <v>0.01</v>
      </c>
      <c r="H22" s="101" t="s">
        <v>329</v>
      </c>
      <c r="I22" s="101" t="s">
        <v>329</v>
      </c>
      <c r="J22" s="66">
        <v>3.719999999999999E-2</v>
      </c>
      <c r="K22" s="101" t="s">
        <v>329</v>
      </c>
      <c r="L22" s="101" t="s">
        <v>329</v>
      </c>
      <c r="M22" s="101" t="s">
        <v>329</v>
      </c>
      <c r="N22" s="65">
        <v>17.996400000000001</v>
      </c>
      <c r="O22" s="101" t="s">
        <v>329</v>
      </c>
      <c r="P22" s="66">
        <f t="shared" si="0"/>
        <v>5.3461435127790669E-2</v>
      </c>
      <c r="Q22" s="66">
        <f>N22/'סכום נכסי הקרן'!$C$41</f>
        <v>1.8328081830567926E-2</v>
      </c>
    </row>
    <row r="23" spans="1:17">
      <c r="A23" s="75" t="s">
        <v>190</v>
      </c>
      <c r="B23" s="54" t="s">
        <v>191</v>
      </c>
      <c r="C23" s="59" t="s">
        <v>94</v>
      </c>
      <c r="D23" s="54" t="s">
        <v>177</v>
      </c>
      <c r="E23" s="100" t="s">
        <v>329</v>
      </c>
      <c r="F23" s="100" t="s">
        <v>329</v>
      </c>
      <c r="G23" s="61">
        <v>0.01</v>
      </c>
      <c r="H23" s="59" t="s">
        <v>101</v>
      </c>
      <c r="I23" s="60">
        <v>0</v>
      </c>
      <c r="J23" s="62">
        <v>3.719999999999999E-2</v>
      </c>
      <c r="K23" s="61">
        <v>18000</v>
      </c>
      <c r="L23" s="72">
        <v>99.98</v>
      </c>
      <c r="M23" s="100" t="s">
        <v>329</v>
      </c>
      <c r="N23" s="61">
        <v>17.996400000000001</v>
      </c>
      <c r="O23" s="62">
        <v>3.4615384615384616E-7</v>
      </c>
      <c r="P23" s="62">
        <f t="shared" si="0"/>
        <v>5.3461435127790669E-2</v>
      </c>
      <c r="Q23" s="62">
        <f>N23/'סכום נכסי הקרן'!$C$41</f>
        <v>1.8328081830567926E-2</v>
      </c>
    </row>
    <row r="24" spans="1:17">
      <c r="A24" s="105" t="s">
        <v>329</v>
      </c>
      <c r="B24" s="100" t="s">
        <v>329</v>
      </c>
      <c r="C24" s="100" t="s">
        <v>329</v>
      </c>
      <c r="D24" s="100" t="s">
        <v>329</v>
      </c>
      <c r="E24" s="100" t="s">
        <v>329</v>
      </c>
      <c r="F24" s="100" t="s">
        <v>329</v>
      </c>
      <c r="G24" s="100" t="s">
        <v>329</v>
      </c>
      <c r="H24" s="100" t="s">
        <v>329</v>
      </c>
      <c r="I24" s="100" t="s">
        <v>329</v>
      </c>
      <c r="J24" s="100" t="s">
        <v>329</v>
      </c>
      <c r="K24" s="100" t="s">
        <v>329</v>
      </c>
      <c r="L24" s="100" t="s">
        <v>329</v>
      </c>
      <c r="M24" s="100" t="s">
        <v>329</v>
      </c>
      <c r="N24" s="100" t="s">
        <v>329</v>
      </c>
      <c r="O24" s="100" t="s">
        <v>329</v>
      </c>
      <c r="P24" s="100" t="s">
        <v>329</v>
      </c>
      <c r="Q24" s="100" t="s">
        <v>329</v>
      </c>
    </row>
    <row r="25" spans="1:17">
      <c r="A25" s="74" t="s">
        <v>23</v>
      </c>
      <c r="B25" s="101" t="s">
        <v>329</v>
      </c>
      <c r="C25" s="101" t="s">
        <v>329</v>
      </c>
      <c r="D25" s="101" t="s">
        <v>329</v>
      </c>
      <c r="E25" s="101" t="s">
        <v>329</v>
      </c>
      <c r="F25" s="101" t="s">
        <v>329</v>
      </c>
      <c r="G25" s="65">
        <v>6.92489292450042</v>
      </c>
      <c r="H25" s="101" t="s">
        <v>329</v>
      </c>
      <c r="I25" s="101" t="s">
        <v>329</v>
      </c>
      <c r="J25" s="66">
        <v>3.9366650139786345E-2</v>
      </c>
      <c r="K25" s="101" t="s">
        <v>329</v>
      </c>
      <c r="L25" s="101" t="s">
        <v>329</v>
      </c>
      <c r="M25" s="101" t="s">
        <v>329</v>
      </c>
      <c r="N25" s="65">
        <v>189.99351000000001</v>
      </c>
      <c r="O25" s="101" t="s">
        <v>329</v>
      </c>
      <c r="P25" s="66">
        <f t="shared" si="0"/>
        <v>0.56440875450458139</v>
      </c>
      <c r="Q25" s="66">
        <f>N25/'סכום נכסי הקרן'!$C$41</f>
        <v>0.19349517673294803</v>
      </c>
    </row>
    <row r="26" spans="1:17">
      <c r="A26" s="75" t="s">
        <v>192</v>
      </c>
      <c r="B26" s="54" t="s">
        <v>193</v>
      </c>
      <c r="C26" s="59" t="s">
        <v>94</v>
      </c>
      <c r="D26" s="54" t="s">
        <v>177</v>
      </c>
      <c r="E26" s="100" t="s">
        <v>329</v>
      </c>
      <c r="F26" s="100" t="s">
        <v>329</v>
      </c>
      <c r="G26" s="61">
        <v>2.14</v>
      </c>
      <c r="H26" s="59" t="s">
        <v>101</v>
      </c>
      <c r="I26" s="60">
        <v>5.0000000000000001E-3</v>
      </c>
      <c r="J26" s="62">
        <v>3.7600000000000001E-2</v>
      </c>
      <c r="K26" s="61">
        <v>45000</v>
      </c>
      <c r="L26" s="72">
        <v>93.78</v>
      </c>
      <c r="M26" s="100" t="s">
        <v>329</v>
      </c>
      <c r="N26" s="61">
        <v>42.201000000000001</v>
      </c>
      <c r="O26" s="62">
        <v>1.6840217583095715E-6</v>
      </c>
      <c r="P26" s="62">
        <f t="shared" si="0"/>
        <v>0.12536540773865296</v>
      </c>
      <c r="Q26" s="62">
        <f>N26/'סכום נכסי הקרן'!$C$41</f>
        <v>4.2978783608488204E-2</v>
      </c>
    </row>
    <row r="27" spans="1:17">
      <c r="A27" s="75" t="s">
        <v>194</v>
      </c>
      <c r="B27" s="54" t="s">
        <v>195</v>
      </c>
      <c r="C27" s="59" t="s">
        <v>94</v>
      </c>
      <c r="D27" s="54" t="s">
        <v>177</v>
      </c>
      <c r="E27" s="100" t="s">
        <v>329</v>
      </c>
      <c r="F27" s="100" t="s">
        <v>329</v>
      </c>
      <c r="G27" s="61">
        <v>6.02</v>
      </c>
      <c r="H27" s="59" t="s">
        <v>101</v>
      </c>
      <c r="I27" s="60">
        <v>0.01</v>
      </c>
      <c r="J27" s="62">
        <v>3.8100000000000002E-2</v>
      </c>
      <c r="K27" s="61">
        <v>73500</v>
      </c>
      <c r="L27" s="72">
        <v>85.38</v>
      </c>
      <c r="M27" s="100" t="s">
        <v>329</v>
      </c>
      <c r="N27" s="61">
        <v>62.754300000000001</v>
      </c>
      <c r="O27" s="62">
        <v>1.9467387641447426E-6</v>
      </c>
      <c r="P27" s="62">
        <f t="shared" si="0"/>
        <v>0.18642255886954689</v>
      </c>
      <c r="Q27" s="62">
        <f>N27/'סכום נכסי הקרן'!$C$41</f>
        <v>6.3910890268054105E-2</v>
      </c>
    </row>
    <row r="28" spans="1:17">
      <c r="A28" s="75" t="s">
        <v>196</v>
      </c>
      <c r="B28" s="54" t="s">
        <v>197</v>
      </c>
      <c r="C28" s="59" t="s">
        <v>94</v>
      </c>
      <c r="D28" s="54" t="s">
        <v>177</v>
      </c>
      <c r="E28" s="100" t="s">
        <v>329</v>
      </c>
      <c r="F28" s="100" t="s">
        <v>329</v>
      </c>
      <c r="G28" s="61">
        <v>14.97</v>
      </c>
      <c r="H28" s="59" t="s">
        <v>101</v>
      </c>
      <c r="I28" s="60">
        <v>3.7499999999999999E-2</v>
      </c>
      <c r="J28" s="62">
        <v>4.5100000000000008E-2</v>
      </c>
      <c r="K28" s="61">
        <v>19000</v>
      </c>
      <c r="L28" s="72">
        <v>92</v>
      </c>
      <c r="M28" s="100" t="s">
        <v>329</v>
      </c>
      <c r="N28" s="61">
        <v>17.48001</v>
      </c>
      <c r="O28" s="62">
        <v>7.5334959819609499E-7</v>
      </c>
      <c r="P28" s="62">
        <f t="shared" si="0"/>
        <v>5.1927408851110891E-2</v>
      </c>
      <c r="Q28" s="62">
        <f>N28/'סכום נכסי הקרן'!$C$41</f>
        <v>1.7802174528191508E-2</v>
      </c>
    </row>
    <row r="29" spans="1:17">
      <c r="A29" s="75" t="s">
        <v>198</v>
      </c>
      <c r="B29" s="54" t="s">
        <v>199</v>
      </c>
      <c r="C29" s="59" t="s">
        <v>94</v>
      </c>
      <c r="D29" s="54" t="s">
        <v>177</v>
      </c>
      <c r="E29" s="100" t="s">
        <v>329</v>
      </c>
      <c r="F29" s="100" t="s">
        <v>329</v>
      </c>
      <c r="G29" s="61">
        <v>7.8199999999999985</v>
      </c>
      <c r="H29" s="59" t="s">
        <v>101</v>
      </c>
      <c r="I29" s="60">
        <v>1.3000000000000001E-2</v>
      </c>
      <c r="J29" s="62">
        <v>3.9699999999999999E-2</v>
      </c>
      <c r="K29" s="61">
        <v>53000</v>
      </c>
      <c r="L29" s="72">
        <v>82.23</v>
      </c>
      <c r="M29" s="100" t="s">
        <v>329</v>
      </c>
      <c r="N29" s="61">
        <v>43.581910000000001</v>
      </c>
      <c r="O29" s="62">
        <v>2.4612923465928723E-6</v>
      </c>
      <c r="P29" s="62">
        <f t="shared" si="0"/>
        <v>0.1294676409843197</v>
      </c>
      <c r="Q29" s="62">
        <f>N29/'סכום נכסי הקרן'!$C$41</f>
        <v>4.4385144407350731E-2</v>
      </c>
    </row>
    <row r="30" spans="1:17">
      <c r="A30" s="75" t="s">
        <v>200</v>
      </c>
      <c r="B30" s="54" t="s">
        <v>201</v>
      </c>
      <c r="C30" s="59" t="s">
        <v>94</v>
      </c>
      <c r="D30" s="54" t="s">
        <v>177</v>
      </c>
      <c r="E30" s="100" t="s">
        <v>329</v>
      </c>
      <c r="F30" s="100" t="s">
        <v>329</v>
      </c>
      <c r="G30" s="61">
        <v>11.84</v>
      </c>
      <c r="H30" s="59" t="s">
        <v>101</v>
      </c>
      <c r="I30" s="60">
        <v>1.4999999999999999E-2</v>
      </c>
      <c r="J30" s="62">
        <v>4.3299999999999998E-2</v>
      </c>
      <c r="K30" s="61">
        <v>8000</v>
      </c>
      <c r="L30" s="72">
        <v>72.52</v>
      </c>
      <c r="M30" s="100" t="s">
        <v>329</v>
      </c>
      <c r="N30" s="61">
        <v>5.8016099999999993</v>
      </c>
      <c r="O30" s="62">
        <v>3.1630361272101961E-7</v>
      </c>
      <c r="P30" s="62">
        <f t="shared" si="0"/>
        <v>1.723469119666942E-2</v>
      </c>
      <c r="Q30" s="62">
        <f>N30/'סכום נכסי הקרן'!$C$41</f>
        <v>5.9085363088751735E-3</v>
      </c>
    </row>
    <row r="31" spans="1:17">
      <c r="A31" s="75" t="s">
        <v>202</v>
      </c>
      <c r="B31" s="54" t="s">
        <v>203</v>
      </c>
      <c r="C31" s="59" t="s">
        <v>94</v>
      </c>
      <c r="D31" s="54" t="s">
        <v>177</v>
      </c>
      <c r="E31" s="100" t="s">
        <v>329</v>
      </c>
      <c r="F31" s="100" t="s">
        <v>329</v>
      </c>
      <c r="G31" s="61">
        <v>4.5199999999999996</v>
      </c>
      <c r="H31" s="59" t="s">
        <v>101</v>
      </c>
      <c r="I31" s="60">
        <v>2.2499999999999999E-2</v>
      </c>
      <c r="J31" s="62">
        <v>3.6700000000000003E-2</v>
      </c>
      <c r="K31" s="61">
        <v>12000</v>
      </c>
      <c r="L31" s="72">
        <v>94.49</v>
      </c>
      <c r="M31" s="100" t="s">
        <v>329</v>
      </c>
      <c r="N31" s="61">
        <v>11.338799999999999</v>
      </c>
      <c r="O31" s="62">
        <v>4.4363079106900679E-7</v>
      </c>
      <c r="P31" s="62">
        <f t="shared" si="0"/>
        <v>3.3683876810194968E-2</v>
      </c>
      <c r="Q31" s="62">
        <f>N31/'סכום נכסי הקרן'!$C$41</f>
        <v>1.1547779236983151E-2</v>
      </c>
    </row>
    <row r="32" spans="1:17">
      <c r="A32" s="75" t="s">
        <v>204</v>
      </c>
      <c r="B32" s="54" t="s">
        <v>205</v>
      </c>
      <c r="C32" s="59" t="s">
        <v>94</v>
      </c>
      <c r="D32" s="54" t="s">
        <v>177</v>
      </c>
      <c r="E32" s="100" t="s">
        <v>329</v>
      </c>
      <c r="F32" s="100" t="s">
        <v>329</v>
      </c>
      <c r="G32" s="61">
        <v>18.309999999999999</v>
      </c>
      <c r="H32" s="59" t="s">
        <v>101</v>
      </c>
      <c r="I32" s="60">
        <v>2.7999999999999997E-2</v>
      </c>
      <c r="J32" s="62">
        <v>4.6199999999999998E-2</v>
      </c>
      <c r="K32" s="61">
        <v>9558</v>
      </c>
      <c r="L32" s="72">
        <v>71.52</v>
      </c>
      <c r="M32" s="100" t="s">
        <v>329</v>
      </c>
      <c r="N32" s="61">
        <v>6.8358800000000004</v>
      </c>
      <c r="O32" s="62">
        <v>8.3858847608522541E-7</v>
      </c>
      <c r="P32" s="62">
        <f t="shared" si="0"/>
        <v>2.0307170054086464E-2</v>
      </c>
      <c r="Q32" s="62">
        <f>N32/'סכום נכסי הקרן'!$C$41</f>
        <v>6.9618683750051506E-3</v>
      </c>
    </row>
    <row r="33" spans="1:17">
      <c r="A33" s="105" t="s">
        <v>329</v>
      </c>
      <c r="B33" s="100" t="s">
        <v>329</v>
      </c>
      <c r="C33" s="100" t="s">
        <v>329</v>
      </c>
      <c r="D33" s="100" t="s">
        <v>329</v>
      </c>
      <c r="E33" s="100" t="s">
        <v>329</v>
      </c>
      <c r="F33" s="100" t="s">
        <v>329</v>
      </c>
      <c r="G33" s="100" t="s">
        <v>329</v>
      </c>
      <c r="H33" s="100" t="s">
        <v>329</v>
      </c>
      <c r="I33" s="100" t="s">
        <v>329</v>
      </c>
      <c r="J33" s="100" t="s">
        <v>329</v>
      </c>
      <c r="K33" s="100" t="s">
        <v>329</v>
      </c>
      <c r="L33" s="100" t="s">
        <v>329</v>
      </c>
      <c r="M33" s="100" t="s">
        <v>329</v>
      </c>
      <c r="N33" s="100" t="s">
        <v>329</v>
      </c>
      <c r="O33" s="100" t="s">
        <v>329</v>
      </c>
      <c r="P33" s="100" t="s">
        <v>329</v>
      </c>
      <c r="Q33" s="100" t="s">
        <v>329</v>
      </c>
    </row>
    <row r="34" spans="1:17">
      <c r="A34" s="100" t="s">
        <v>329</v>
      </c>
      <c r="B34" s="100" t="s">
        <v>329</v>
      </c>
      <c r="C34" s="100" t="s">
        <v>329</v>
      </c>
      <c r="D34" s="100" t="s">
        <v>329</v>
      </c>
      <c r="E34" s="100" t="s">
        <v>329</v>
      </c>
      <c r="F34" s="100" t="s">
        <v>329</v>
      </c>
      <c r="G34" s="100" t="s">
        <v>329</v>
      </c>
      <c r="H34" s="100" t="s">
        <v>329</v>
      </c>
      <c r="I34" s="100" t="s">
        <v>329</v>
      </c>
      <c r="J34" s="100" t="s">
        <v>329</v>
      </c>
      <c r="K34" s="100" t="s">
        <v>329</v>
      </c>
      <c r="L34" s="100" t="s">
        <v>329</v>
      </c>
      <c r="M34" s="100" t="s">
        <v>329</v>
      </c>
      <c r="N34" s="100" t="s">
        <v>329</v>
      </c>
      <c r="O34" s="100" t="s">
        <v>329</v>
      </c>
      <c r="P34" s="100" t="s">
        <v>329</v>
      </c>
      <c r="Q34" s="100" t="s">
        <v>329</v>
      </c>
    </row>
    <row r="35" spans="1:17">
      <c r="A35" s="100" t="s">
        <v>329</v>
      </c>
      <c r="B35" s="100" t="s">
        <v>329</v>
      </c>
      <c r="C35" s="100" t="s">
        <v>329</v>
      </c>
      <c r="D35" s="100" t="s">
        <v>329</v>
      </c>
      <c r="E35" s="100" t="s">
        <v>329</v>
      </c>
      <c r="F35" s="100" t="s">
        <v>329</v>
      </c>
      <c r="G35" s="100" t="s">
        <v>329</v>
      </c>
      <c r="H35" s="100" t="s">
        <v>329</v>
      </c>
      <c r="I35" s="100" t="s">
        <v>329</v>
      </c>
      <c r="J35" s="100" t="s">
        <v>329</v>
      </c>
      <c r="K35" s="100" t="s">
        <v>329</v>
      </c>
      <c r="L35" s="100" t="s">
        <v>329</v>
      </c>
      <c r="M35" s="100" t="s">
        <v>329</v>
      </c>
      <c r="N35" s="100" t="s">
        <v>329</v>
      </c>
      <c r="O35" s="100" t="s">
        <v>329</v>
      </c>
      <c r="P35" s="100" t="s">
        <v>329</v>
      </c>
      <c r="Q35" s="100" t="s">
        <v>329</v>
      </c>
    </row>
    <row r="36" spans="1:17">
      <c r="A36" s="69" t="s">
        <v>86</v>
      </c>
      <c r="B36" s="106" t="s">
        <v>329</v>
      </c>
      <c r="C36" s="106" t="s">
        <v>329</v>
      </c>
      <c r="D36" s="100" t="s">
        <v>329</v>
      </c>
      <c r="E36" s="100" t="s">
        <v>329</v>
      </c>
      <c r="F36" s="100" t="s">
        <v>329</v>
      </c>
      <c r="G36" s="100" t="s">
        <v>329</v>
      </c>
      <c r="H36" s="100" t="s">
        <v>329</v>
      </c>
      <c r="I36" s="100" t="s">
        <v>329</v>
      </c>
      <c r="J36" s="100" t="s">
        <v>329</v>
      </c>
      <c r="K36" s="100" t="s">
        <v>329</v>
      </c>
      <c r="L36" s="100" t="s">
        <v>329</v>
      </c>
      <c r="M36" s="100" t="s">
        <v>329</v>
      </c>
      <c r="N36" s="100" t="s">
        <v>329</v>
      </c>
      <c r="O36" s="100" t="s">
        <v>329</v>
      </c>
      <c r="P36" s="100" t="s">
        <v>329</v>
      </c>
      <c r="Q36" s="100" t="s">
        <v>329</v>
      </c>
    </row>
    <row r="37" spans="1:17">
      <c r="A37" s="69" t="s">
        <v>146</v>
      </c>
      <c r="B37" s="106" t="s">
        <v>329</v>
      </c>
      <c r="C37" s="106" t="s">
        <v>329</v>
      </c>
      <c r="D37" s="100" t="s">
        <v>329</v>
      </c>
      <c r="E37" s="100" t="s">
        <v>329</v>
      </c>
      <c r="F37" s="100" t="s">
        <v>329</v>
      </c>
      <c r="G37" s="100" t="s">
        <v>329</v>
      </c>
      <c r="H37" s="100" t="s">
        <v>329</v>
      </c>
      <c r="I37" s="100" t="s">
        <v>329</v>
      </c>
      <c r="J37" s="100" t="s">
        <v>329</v>
      </c>
      <c r="K37" s="100" t="s">
        <v>329</v>
      </c>
      <c r="L37" s="100" t="s">
        <v>329</v>
      </c>
      <c r="M37" s="100" t="s">
        <v>329</v>
      </c>
      <c r="N37" s="100" t="s">
        <v>329</v>
      </c>
      <c r="O37" s="100" t="s">
        <v>329</v>
      </c>
      <c r="P37" s="100" t="s">
        <v>329</v>
      </c>
      <c r="Q37" s="100" t="s">
        <v>329</v>
      </c>
    </row>
    <row r="38" spans="1:17">
      <c r="A38" s="69" t="s">
        <v>154</v>
      </c>
      <c r="B38" s="107" t="s">
        <v>329</v>
      </c>
      <c r="C38" s="107" t="s">
        <v>329</v>
      </c>
      <c r="D38" s="100" t="s">
        <v>329</v>
      </c>
      <c r="E38" s="100" t="s">
        <v>329</v>
      </c>
      <c r="F38" s="100" t="s">
        <v>329</v>
      </c>
      <c r="G38" s="100" t="s">
        <v>329</v>
      </c>
      <c r="H38" s="100" t="s">
        <v>329</v>
      </c>
      <c r="I38" s="100" t="s">
        <v>329</v>
      </c>
      <c r="J38" s="100" t="s">
        <v>329</v>
      </c>
      <c r="K38" s="100" t="s">
        <v>329</v>
      </c>
      <c r="L38" s="100" t="s">
        <v>329</v>
      </c>
      <c r="M38" s="100" t="s">
        <v>329</v>
      </c>
      <c r="N38" s="100" t="s">
        <v>329</v>
      </c>
      <c r="O38" s="100" t="s">
        <v>329</v>
      </c>
      <c r="P38" s="100" t="s">
        <v>329</v>
      </c>
      <c r="Q38" s="100" t="s">
        <v>329</v>
      </c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 hidden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 hidden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 hidden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 hidden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 hidden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idden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 hidden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 hidden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 hidden="1">
      <c r="B133" s="1"/>
      <c r="C133" s="1"/>
    </row>
    <row r="134" spans="1:17" hidden="1">
      <c r="B134" s="1"/>
      <c r="C134" s="1"/>
    </row>
    <row r="135" spans="1:17" hidden="1">
      <c r="B135" s="1"/>
      <c r="C135" s="1"/>
    </row>
    <row r="136" spans="1:17" hidden="1">
      <c r="B136" s="1"/>
      <c r="C136" s="1"/>
    </row>
    <row r="137" spans="1:17" hidden="1">
      <c r="B137" s="1"/>
      <c r="C137" s="1"/>
    </row>
    <row r="138" spans="1:17" hidden="1">
      <c r="B138" s="1"/>
      <c r="C138" s="1"/>
    </row>
    <row r="139" spans="1:17" hidden="1">
      <c r="B139" s="1"/>
      <c r="C139" s="1"/>
    </row>
    <row r="140" spans="1:17" hidden="1">
      <c r="B140" s="1"/>
      <c r="C140" s="1"/>
    </row>
    <row r="141" spans="1:17" hidden="1">
      <c r="B141" s="1"/>
      <c r="C141" s="1"/>
    </row>
    <row r="142" spans="1:17" hidden="1">
      <c r="B142" s="1"/>
      <c r="C142" s="1"/>
    </row>
    <row r="143" spans="1:17" hidden="1">
      <c r="B143" s="1"/>
      <c r="C143" s="1"/>
    </row>
    <row r="144" spans="1:17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6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5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114</v>
      </c>
      <c r="B1" s="36" t="s" vm="1">
        <v>172</v>
      </c>
    </row>
    <row r="2" spans="1:19">
      <c r="A2" s="36" t="s">
        <v>113</v>
      </c>
      <c r="B2" s="36" t="s">
        <v>173</v>
      </c>
    </row>
    <row r="3" spans="1:19">
      <c r="A3" s="36" t="s">
        <v>115</v>
      </c>
      <c r="B3" s="36" t="s">
        <v>174</v>
      </c>
    </row>
    <row r="4" spans="1:19">
      <c r="A4" s="36" t="s">
        <v>116</v>
      </c>
      <c r="B4" s="36">
        <v>8604</v>
      </c>
    </row>
    <row r="5" spans="1:19" ht="18.75">
      <c r="A5" s="119" t="s">
        <v>64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</row>
    <row r="6" spans="1:19" s="3" customFormat="1">
      <c r="A6" s="108" t="s">
        <v>89</v>
      </c>
      <c r="B6" s="39" t="s">
        <v>33</v>
      </c>
      <c r="C6" s="39" t="s">
        <v>93</v>
      </c>
      <c r="D6" s="39" t="s">
        <v>141</v>
      </c>
      <c r="E6" s="39" t="s">
        <v>91</v>
      </c>
      <c r="F6" s="39" t="s">
        <v>44</v>
      </c>
      <c r="G6" s="39" t="s">
        <v>14</v>
      </c>
      <c r="H6" s="39" t="s">
        <v>45</v>
      </c>
      <c r="I6" s="39" t="s">
        <v>78</v>
      </c>
      <c r="J6" s="39" t="s">
        <v>17</v>
      </c>
      <c r="K6" s="39" t="s">
        <v>77</v>
      </c>
      <c r="L6" s="39" t="s">
        <v>16</v>
      </c>
      <c r="M6" s="39" t="s">
        <v>18</v>
      </c>
      <c r="N6" s="39" t="s">
        <v>148</v>
      </c>
      <c r="O6" s="39" t="s">
        <v>147</v>
      </c>
      <c r="P6" s="39" t="s">
        <v>43</v>
      </c>
      <c r="Q6" s="39" t="s">
        <v>42</v>
      </c>
      <c r="R6" s="39" t="s">
        <v>117</v>
      </c>
      <c r="S6" s="109" t="s">
        <v>119</v>
      </c>
    </row>
    <row r="7" spans="1:19" s="3" customFormat="1">
      <c r="A7" s="110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98" t="s">
        <v>329</v>
      </c>
      <c r="H7" s="98" t="s">
        <v>329</v>
      </c>
      <c r="I7" s="12" t="s">
        <v>21</v>
      </c>
      <c r="J7" s="12" t="s">
        <v>20</v>
      </c>
      <c r="K7" s="98" t="s">
        <v>329</v>
      </c>
      <c r="L7" s="12" t="s">
        <v>19</v>
      </c>
      <c r="M7" s="12" t="s">
        <v>19</v>
      </c>
      <c r="N7" s="12" t="s">
        <v>155</v>
      </c>
      <c r="O7" s="98" t="s">
        <v>329</v>
      </c>
      <c r="P7" s="12" t="s">
        <v>151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11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87</v>
      </c>
      <c r="Q8" s="14" t="s">
        <v>88</v>
      </c>
      <c r="R8" s="33" t="s">
        <v>120</v>
      </c>
      <c r="S8" s="47" t="s">
        <v>142</v>
      </c>
    </row>
    <row r="9" spans="1:19" s="4" customFormat="1" ht="20.25">
      <c r="A9" s="76" t="s">
        <v>311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100" t="s">
        <v>329</v>
      </c>
      <c r="P9" s="77">
        <v>0</v>
      </c>
      <c r="Q9" s="100" t="s">
        <v>329</v>
      </c>
      <c r="R9" s="78">
        <v>0</v>
      </c>
      <c r="S9" s="78">
        <v>0</v>
      </c>
    </row>
    <row r="10" spans="1:19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  <c r="Q10" s="100" t="s">
        <v>329</v>
      </c>
      <c r="R10" s="100" t="s">
        <v>329</v>
      </c>
      <c r="S10" s="100" t="s">
        <v>329</v>
      </c>
    </row>
    <row r="11" spans="1:19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  <c r="Q11" s="100" t="s">
        <v>329</v>
      </c>
      <c r="R11" s="100" t="s">
        <v>329</v>
      </c>
      <c r="S11" s="100" t="s">
        <v>329</v>
      </c>
    </row>
    <row r="12" spans="1:19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  <c r="Q12" s="100" t="s">
        <v>329</v>
      </c>
      <c r="R12" s="100" t="s">
        <v>329</v>
      </c>
      <c r="S12" s="100" t="s">
        <v>329</v>
      </c>
    </row>
    <row r="13" spans="1:19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  <c r="O13" s="100" t="s">
        <v>329</v>
      </c>
      <c r="P13" s="100" t="s">
        <v>329</v>
      </c>
      <c r="Q13" s="100" t="s">
        <v>329</v>
      </c>
      <c r="R13" s="100" t="s">
        <v>329</v>
      </c>
      <c r="S13" s="100" t="s">
        <v>329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5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114</v>
      </c>
      <c r="B1" s="36" t="s" vm="1">
        <v>172</v>
      </c>
    </row>
    <row r="2" spans="1:20">
      <c r="A2" s="36" t="s">
        <v>113</v>
      </c>
      <c r="B2" s="36" t="s">
        <v>173</v>
      </c>
    </row>
    <row r="3" spans="1:20">
      <c r="A3" s="36" t="s">
        <v>115</v>
      </c>
      <c r="B3" s="36" t="s">
        <v>174</v>
      </c>
    </row>
    <row r="4" spans="1:20">
      <c r="A4" s="36" t="s">
        <v>116</v>
      </c>
      <c r="B4" s="36">
        <v>8604</v>
      </c>
    </row>
    <row r="5" spans="1:20" ht="18.7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6"/>
    </row>
    <row r="6" spans="1:20" s="3" customFormat="1">
      <c r="A6" s="37" t="s">
        <v>89</v>
      </c>
      <c r="B6" s="38" t="s">
        <v>33</v>
      </c>
      <c r="C6" s="38" t="s">
        <v>93</v>
      </c>
      <c r="D6" s="38" t="s">
        <v>141</v>
      </c>
      <c r="E6" s="38" t="s">
        <v>91</v>
      </c>
      <c r="F6" s="38" t="s">
        <v>44</v>
      </c>
      <c r="G6" s="38" t="s">
        <v>14</v>
      </c>
      <c r="H6" s="38" t="s">
        <v>45</v>
      </c>
      <c r="I6" s="38" t="s">
        <v>78</v>
      </c>
      <c r="J6" s="38" t="s">
        <v>17</v>
      </c>
      <c r="K6" s="38" t="s">
        <v>77</v>
      </c>
      <c r="L6" s="38" t="s">
        <v>16</v>
      </c>
      <c r="M6" s="38" t="s">
        <v>18</v>
      </c>
      <c r="N6" s="39" t="s">
        <v>148</v>
      </c>
      <c r="O6" s="38" t="s">
        <v>147</v>
      </c>
      <c r="P6" s="38" t="s">
        <v>162</v>
      </c>
      <c r="Q6" s="38" t="s">
        <v>43</v>
      </c>
      <c r="R6" s="39" t="s">
        <v>42</v>
      </c>
      <c r="S6" s="38" t="s">
        <v>117</v>
      </c>
      <c r="T6" s="41" t="s">
        <v>119</v>
      </c>
    </row>
    <row r="7" spans="1:20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98" t="s">
        <v>329</v>
      </c>
      <c r="H7" s="98" t="s">
        <v>329</v>
      </c>
      <c r="I7" s="26" t="s">
        <v>21</v>
      </c>
      <c r="J7" s="26" t="s">
        <v>20</v>
      </c>
      <c r="K7" s="98" t="s">
        <v>329</v>
      </c>
      <c r="L7" s="26" t="s">
        <v>19</v>
      </c>
      <c r="M7" s="26" t="s">
        <v>19</v>
      </c>
      <c r="N7" s="26" t="s">
        <v>155</v>
      </c>
      <c r="O7" s="98" t="s">
        <v>329</v>
      </c>
      <c r="P7" s="12" t="s">
        <v>151</v>
      </c>
      <c r="Q7" s="26" t="s">
        <v>151</v>
      </c>
      <c r="R7" s="12" t="s">
        <v>19</v>
      </c>
      <c r="S7" s="26" t="s">
        <v>151</v>
      </c>
      <c r="T7" s="13" t="s">
        <v>19</v>
      </c>
    </row>
    <row r="8" spans="1:20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87</v>
      </c>
      <c r="Q8" s="14" t="s">
        <v>88</v>
      </c>
      <c r="R8" s="14" t="s">
        <v>120</v>
      </c>
      <c r="S8" s="14" t="s">
        <v>142</v>
      </c>
      <c r="T8" s="15" t="s">
        <v>157</v>
      </c>
    </row>
    <row r="9" spans="1:20" s="4" customFormat="1" ht="20.25">
      <c r="A9" s="76" t="s">
        <v>312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100" t="s">
        <v>329</v>
      </c>
      <c r="P9" s="100" t="s">
        <v>329</v>
      </c>
      <c r="Q9" s="77">
        <v>0</v>
      </c>
      <c r="R9" s="100" t="s">
        <v>329</v>
      </c>
      <c r="S9" s="78">
        <v>0</v>
      </c>
      <c r="T9" s="78">
        <v>0</v>
      </c>
    </row>
    <row r="10" spans="1:20">
      <c r="A10" s="69" t="s">
        <v>163</v>
      </c>
      <c r="B10" s="106" t="s">
        <v>329</v>
      </c>
      <c r="C10" s="106" t="s">
        <v>329</v>
      </c>
      <c r="D10" s="106" t="s">
        <v>329</v>
      </c>
      <c r="E10" s="106" t="s">
        <v>329</v>
      </c>
      <c r="F10" s="106" t="s">
        <v>329</v>
      </c>
      <c r="G10" s="106" t="s">
        <v>329</v>
      </c>
      <c r="H10" s="106" t="s">
        <v>329</v>
      </c>
      <c r="I10" s="106" t="s">
        <v>329</v>
      </c>
      <c r="J10" s="106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  <c r="Q10" s="100" t="s">
        <v>329</v>
      </c>
      <c r="R10" s="100" t="s">
        <v>329</v>
      </c>
      <c r="S10" s="100" t="s">
        <v>329</v>
      </c>
      <c r="T10" s="100" t="s">
        <v>329</v>
      </c>
    </row>
    <row r="11" spans="1:20">
      <c r="A11" s="69" t="s">
        <v>86</v>
      </c>
      <c r="B11" s="106" t="s">
        <v>329</v>
      </c>
      <c r="C11" s="106" t="s">
        <v>329</v>
      </c>
      <c r="D11" s="106" t="s">
        <v>329</v>
      </c>
      <c r="E11" s="106" t="s">
        <v>329</v>
      </c>
      <c r="F11" s="106" t="s">
        <v>329</v>
      </c>
      <c r="G11" s="106" t="s">
        <v>329</v>
      </c>
      <c r="H11" s="106" t="s">
        <v>329</v>
      </c>
      <c r="I11" s="106" t="s">
        <v>329</v>
      </c>
      <c r="J11" s="106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  <c r="Q11" s="100" t="s">
        <v>329</v>
      </c>
      <c r="R11" s="100" t="s">
        <v>329</v>
      </c>
      <c r="S11" s="100" t="s">
        <v>329</v>
      </c>
      <c r="T11" s="100" t="s">
        <v>329</v>
      </c>
    </row>
    <row r="12" spans="1:20">
      <c r="A12" s="69" t="s">
        <v>146</v>
      </c>
      <c r="B12" s="106" t="s">
        <v>329</v>
      </c>
      <c r="C12" s="106" t="s">
        <v>329</v>
      </c>
      <c r="D12" s="106" t="s">
        <v>329</v>
      </c>
      <c r="E12" s="106" t="s">
        <v>329</v>
      </c>
      <c r="F12" s="106" t="s">
        <v>329</v>
      </c>
      <c r="G12" s="106" t="s">
        <v>329</v>
      </c>
      <c r="H12" s="106" t="s">
        <v>329</v>
      </c>
      <c r="I12" s="106" t="s">
        <v>329</v>
      </c>
      <c r="J12" s="106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  <c r="Q12" s="100" t="s">
        <v>329</v>
      </c>
      <c r="R12" s="100" t="s">
        <v>329</v>
      </c>
      <c r="S12" s="100" t="s">
        <v>329</v>
      </c>
      <c r="T12" s="100" t="s">
        <v>329</v>
      </c>
    </row>
    <row r="13" spans="1:20">
      <c r="A13" s="69" t="s">
        <v>154</v>
      </c>
      <c r="B13" s="106" t="s">
        <v>329</v>
      </c>
      <c r="C13" s="106" t="s">
        <v>329</v>
      </c>
      <c r="D13" s="106" t="s">
        <v>329</v>
      </c>
      <c r="E13" s="106" t="s">
        <v>329</v>
      </c>
      <c r="F13" s="106" t="s">
        <v>329</v>
      </c>
      <c r="G13" s="106" t="s">
        <v>329</v>
      </c>
      <c r="H13" s="106" t="s">
        <v>329</v>
      </c>
      <c r="I13" s="106" t="s">
        <v>329</v>
      </c>
      <c r="J13" s="106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  <c r="O13" s="100" t="s">
        <v>329</v>
      </c>
      <c r="P13" s="100" t="s">
        <v>329</v>
      </c>
      <c r="Q13" s="100" t="s">
        <v>329</v>
      </c>
      <c r="R13" s="100" t="s">
        <v>329</v>
      </c>
      <c r="S13" s="100" t="s">
        <v>329</v>
      </c>
      <c r="T13" s="100" t="s">
        <v>329</v>
      </c>
    </row>
    <row r="14" spans="1:20">
      <c r="A14" s="69" t="s">
        <v>159</v>
      </c>
      <c r="B14" s="107" t="s">
        <v>329</v>
      </c>
      <c r="C14" s="107" t="s">
        <v>329</v>
      </c>
      <c r="D14" s="107" t="s">
        <v>329</v>
      </c>
      <c r="E14" s="107" t="s">
        <v>329</v>
      </c>
      <c r="F14" s="107" t="s">
        <v>329</v>
      </c>
      <c r="G14" s="107" t="s">
        <v>329</v>
      </c>
      <c r="H14" s="107" t="s">
        <v>329</v>
      </c>
      <c r="I14" s="107" t="s">
        <v>329</v>
      </c>
      <c r="J14" s="107" t="s">
        <v>329</v>
      </c>
      <c r="K14" s="100" t="s">
        <v>329</v>
      </c>
      <c r="L14" s="100" t="s">
        <v>329</v>
      </c>
      <c r="M14" s="100" t="s">
        <v>329</v>
      </c>
      <c r="N14" s="100" t="s">
        <v>329</v>
      </c>
      <c r="O14" s="100" t="s">
        <v>329</v>
      </c>
      <c r="P14" s="100" t="s">
        <v>329</v>
      </c>
      <c r="Q14" s="100" t="s">
        <v>329</v>
      </c>
      <c r="R14" s="100" t="s">
        <v>329</v>
      </c>
      <c r="S14" s="100" t="s">
        <v>329</v>
      </c>
      <c r="T14" s="100" t="s">
        <v>329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108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5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114</v>
      </c>
      <c r="B1" s="36" t="s" vm="1">
        <v>172</v>
      </c>
    </row>
    <row r="2" spans="1:14">
      <c r="A2" s="36" t="s">
        <v>113</v>
      </c>
      <c r="B2" s="36" t="s">
        <v>173</v>
      </c>
    </row>
    <row r="3" spans="1:14">
      <c r="A3" s="36" t="s">
        <v>115</v>
      </c>
      <c r="B3" s="36" t="s">
        <v>174</v>
      </c>
    </row>
    <row r="4" spans="1:14">
      <c r="A4" s="36" t="s">
        <v>116</v>
      </c>
      <c r="B4" s="36">
        <v>8604</v>
      </c>
    </row>
    <row r="5" spans="1:14" ht="18.75">
      <c r="A5" s="124" t="s">
        <v>66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1:14" s="3" customFormat="1">
      <c r="A6" s="37" t="s">
        <v>89</v>
      </c>
      <c r="B6" s="38" t="s">
        <v>33</v>
      </c>
      <c r="C6" s="38" t="s">
        <v>93</v>
      </c>
      <c r="D6" s="38" t="s">
        <v>141</v>
      </c>
      <c r="E6" s="38" t="s">
        <v>91</v>
      </c>
      <c r="F6" s="38" t="s">
        <v>44</v>
      </c>
      <c r="G6" s="38" t="s">
        <v>77</v>
      </c>
      <c r="H6" s="39" t="s">
        <v>148</v>
      </c>
      <c r="I6" s="39" t="s">
        <v>147</v>
      </c>
      <c r="J6" s="38" t="s">
        <v>162</v>
      </c>
      <c r="K6" s="39" t="s">
        <v>43</v>
      </c>
      <c r="L6" s="39" t="s">
        <v>42</v>
      </c>
      <c r="M6" s="39" t="s">
        <v>117</v>
      </c>
      <c r="N6" s="41" t="s">
        <v>119</v>
      </c>
    </row>
    <row r="7" spans="1:14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98" t="s">
        <v>329</v>
      </c>
      <c r="H7" s="12" t="s">
        <v>155</v>
      </c>
      <c r="I7" s="98" t="s">
        <v>329</v>
      </c>
      <c r="J7" s="12" t="s">
        <v>151</v>
      </c>
      <c r="K7" s="12" t="s">
        <v>151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6" t="s">
        <v>313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77">
        <v>0</v>
      </c>
      <c r="L9" s="100" t="s">
        <v>329</v>
      </c>
      <c r="M9" s="78">
        <v>0</v>
      </c>
      <c r="N9" s="78">
        <v>0</v>
      </c>
    </row>
    <row r="10" spans="1:14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</row>
    <row r="11" spans="1:14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</row>
    <row r="12" spans="1:14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</row>
    <row r="13" spans="1:14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</row>
    <row r="14" spans="1:14">
      <c r="A14" s="79" t="s">
        <v>160</v>
      </c>
      <c r="B14" s="100" t="s">
        <v>329</v>
      </c>
      <c r="C14" s="100" t="s">
        <v>329</v>
      </c>
      <c r="D14" s="100" t="s">
        <v>329</v>
      </c>
      <c r="E14" s="100" t="s">
        <v>329</v>
      </c>
      <c r="F14" s="100" t="s">
        <v>329</v>
      </c>
      <c r="G14" s="100" t="s">
        <v>329</v>
      </c>
      <c r="H14" s="100" t="s">
        <v>329</v>
      </c>
      <c r="I14" s="100" t="s">
        <v>329</v>
      </c>
      <c r="J14" s="100" t="s">
        <v>329</v>
      </c>
      <c r="K14" s="100" t="s">
        <v>329</v>
      </c>
      <c r="L14" s="100" t="s">
        <v>329</v>
      </c>
      <c r="M14" s="100" t="s">
        <v>329</v>
      </c>
      <c r="N14" s="100" t="s">
        <v>329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39.1406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114</v>
      </c>
      <c r="B1" s="36" t="s" vm="1">
        <v>172</v>
      </c>
    </row>
    <row r="2" spans="1:13">
      <c r="A2" s="36" t="s">
        <v>113</v>
      </c>
      <c r="B2" s="36" t="s">
        <v>173</v>
      </c>
    </row>
    <row r="3" spans="1:13">
      <c r="A3" s="36" t="s">
        <v>115</v>
      </c>
      <c r="B3" s="36" t="s">
        <v>174</v>
      </c>
    </row>
    <row r="4" spans="1:13">
      <c r="A4" s="36" t="s">
        <v>116</v>
      </c>
      <c r="B4" s="36">
        <v>8604</v>
      </c>
    </row>
    <row r="5" spans="1:13" ht="18.75">
      <c r="A5" s="124" t="s">
        <v>170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s="3" customFormat="1">
      <c r="A6" s="37" t="s">
        <v>89</v>
      </c>
      <c r="B6" s="38" t="s">
        <v>33</v>
      </c>
      <c r="C6" s="38" t="s">
        <v>93</v>
      </c>
      <c r="D6" s="38" t="s">
        <v>91</v>
      </c>
      <c r="E6" s="38" t="s">
        <v>44</v>
      </c>
      <c r="F6" s="38" t="s">
        <v>77</v>
      </c>
      <c r="G6" s="38" t="s">
        <v>148</v>
      </c>
      <c r="H6" s="38" t="s">
        <v>147</v>
      </c>
      <c r="I6" s="38" t="s">
        <v>162</v>
      </c>
      <c r="J6" s="38" t="s">
        <v>43</v>
      </c>
      <c r="K6" s="38" t="s">
        <v>42</v>
      </c>
      <c r="L6" s="38" t="s">
        <v>117</v>
      </c>
      <c r="M6" s="41" t="s">
        <v>119</v>
      </c>
    </row>
    <row r="7" spans="1:13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26" t="s">
        <v>155</v>
      </c>
      <c r="H7" s="98" t="s">
        <v>329</v>
      </c>
      <c r="I7" s="12" t="s">
        <v>151</v>
      </c>
      <c r="J7" s="12" t="s">
        <v>151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80" t="s">
        <v>165</v>
      </c>
      <c r="B9" s="112" t="s">
        <v>329</v>
      </c>
      <c r="C9" s="112" t="s">
        <v>329</v>
      </c>
      <c r="D9" s="112" t="s">
        <v>329</v>
      </c>
      <c r="E9" s="112" t="s">
        <v>329</v>
      </c>
      <c r="F9" s="112" t="s">
        <v>329</v>
      </c>
      <c r="G9" s="112" t="s">
        <v>329</v>
      </c>
      <c r="H9" s="112" t="s">
        <v>329</v>
      </c>
      <c r="I9" s="81">
        <v>5.8110000000000002E-2</v>
      </c>
      <c r="J9" s="81">
        <v>599.95771000400009</v>
      </c>
      <c r="K9" s="112" t="s">
        <v>329</v>
      </c>
      <c r="L9" s="82">
        <f>IFERROR(J9/$J$9,0)</f>
        <v>1</v>
      </c>
      <c r="M9" s="82">
        <f>J9/'סכום נכסי הקרן'!$C$41</f>
        <v>0.61101520325362046</v>
      </c>
    </row>
    <row r="10" spans="1:13">
      <c r="A10" s="73" t="s">
        <v>145</v>
      </c>
      <c r="B10" s="101" t="s">
        <v>329</v>
      </c>
      <c r="C10" s="101" t="s">
        <v>329</v>
      </c>
      <c r="D10" s="101" t="s">
        <v>329</v>
      </c>
      <c r="E10" s="101" t="s">
        <v>329</v>
      </c>
      <c r="F10" s="101" t="s">
        <v>329</v>
      </c>
      <c r="G10" s="101" t="s">
        <v>329</v>
      </c>
      <c r="H10" s="101" t="s">
        <v>329</v>
      </c>
      <c r="I10" s="101" t="s">
        <v>329</v>
      </c>
      <c r="J10" s="65">
        <v>414.74513000000002</v>
      </c>
      <c r="K10" s="101" t="s">
        <v>329</v>
      </c>
      <c r="L10" s="66">
        <f t="shared" ref="L10:L47" si="0">IFERROR(J10/$J$9,0)</f>
        <v>0.69129060779506413</v>
      </c>
      <c r="M10" s="66">
        <f>J10/'סכום נכסי הקרן'!$C$41</f>
        <v>0.42238907122921993</v>
      </c>
    </row>
    <row r="11" spans="1:13">
      <c r="A11" s="64" t="s">
        <v>166</v>
      </c>
      <c r="B11" s="101" t="s">
        <v>329</v>
      </c>
      <c r="C11" s="101" t="s">
        <v>329</v>
      </c>
      <c r="D11" s="101" t="s">
        <v>329</v>
      </c>
      <c r="E11" s="101" t="s">
        <v>329</v>
      </c>
      <c r="F11" s="101" t="s">
        <v>329</v>
      </c>
      <c r="G11" s="101" t="s">
        <v>329</v>
      </c>
      <c r="H11" s="101" t="s">
        <v>329</v>
      </c>
      <c r="I11" s="101" t="s">
        <v>329</v>
      </c>
      <c r="J11" s="65">
        <v>74.290549999999996</v>
      </c>
      <c r="K11" s="101" t="s">
        <v>329</v>
      </c>
      <c r="L11" s="66">
        <f t="shared" si="0"/>
        <v>0.12382631102366312</v>
      </c>
      <c r="M11" s="66">
        <f>J11/'סכום נכסי הקרן'!$C$41</f>
        <v>7.5659758598269539E-2</v>
      </c>
    </row>
    <row r="12" spans="1:13">
      <c r="A12" s="67" t="s">
        <v>206</v>
      </c>
      <c r="B12" s="54" t="s">
        <v>207</v>
      </c>
      <c r="C12" s="59" t="s">
        <v>94</v>
      </c>
      <c r="D12" s="54" t="s">
        <v>208</v>
      </c>
      <c r="E12" s="59" t="s">
        <v>209</v>
      </c>
      <c r="F12" s="59" t="s">
        <v>101</v>
      </c>
      <c r="G12" s="61">
        <v>206</v>
      </c>
      <c r="H12" s="72">
        <v>1859</v>
      </c>
      <c r="I12" s="100" t="s">
        <v>329</v>
      </c>
      <c r="J12" s="61">
        <v>3.8295400000000002</v>
      </c>
      <c r="K12" s="62">
        <v>3.5953286557991169E-5</v>
      </c>
      <c r="L12" s="62">
        <f t="shared" si="0"/>
        <v>6.383016562908188E-3</v>
      </c>
      <c r="M12" s="62">
        <f>J12/'סכום נכסי הקרן'!$C$41</f>
        <v>3.9001201625565723E-3</v>
      </c>
    </row>
    <row r="13" spans="1:13">
      <c r="A13" s="67" t="s">
        <v>210</v>
      </c>
      <c r="B13" s="54" t="s">
        <v>211</v>
      </c>
      <c r="C13" s="59" t="s">
        <v>94</v>
      </c>
      <c r="D13" s="54" t="s">
        <v>208</v>
      </c>
      <c r="E13" s="59" t="s">
        <v>209</v>
      </c>
      <c r="F13" s="59" t="s">
        <v>101</v>
      </c>
      <c r="G13" s="61">
        <v>1441</v>
      </c>
      <c r="H13" s="72">
        <v>1851</v>
      </c>
      <c r="I13" s="100" t="s">
        <v>329</v>
      </c>
      <c r="J13" s="61">
        <v>26.672909999999998</v>
      </c>
      <c r="K13" s="62">
        <v>9.4114075664581873E-5</v>
      </c>
      <c r="L13" s="62">
        <f t="shared" si="0"/>
        <v>4.4457983546577241E-2</v>
      </c>
      <c r="M13" s="62">
        <f>J13/'סכום נכסי הקרן'!$C$41</f>
        <v>2.7164503852958009E-2</v>
      </c>
    </row>
    <row r="14" spans="1:13">
      <c r="A14" s="67" t="s">
        <v>212</v>
      </c>
      <c r="B14" s="54" t="s">
        <v>213</v>
      </c>
      <c r="C14" s="59" t="s">
        <v>94</v>
      </c>
      <c r="D14" s="54" t="s">
        <v>214</v>
      </c>
      <c r="E14" s="59" t="s">
        <v>209</v>
      </c>
      <c r="F14" s="59" t="s">
        <v>101</v>
      </c>
      <c r="G14" s="61">
        <v>983</v>
      </c>
      <c r="H14" s="72">
        <v>1850</v>
      </c>
      <c r="I14" s="100" t="s">
        <v>329</v>
      </c>
      <c r="J14" s="61">
        <v>18.185500000000001</v>
      </c>
      <c r="K14" s="62">
        <v>7.0155740748630981E-5</v>
      </c>
      <c r="L14" s="62">
        <f t="shared" si="0"/>
        <v>3.0311303108145327E-2</v>
      </c>
      <c r="M14" s="62">
        <f>J14/'סכום נכסי הקרן'!$C$41</f>
        <v>1.8520667029505514E-2</v>
      </c>
    </row>
    <row r="15" spans="1:13">
      <c r="A15" s="67" t="s">
        <v>215</v>
      </c>
      <c r="B15" s="54" t="s">
        <v>216</v>
      </c>
      <c r="C15" s="59" t="s">
        <v>94</v>
      </c>
      <c r="D15" s="54" t="s">
        <v>217</v>
      </c>
      <c r="E15" s="59" t="s">
        <v>209</v>
      </c>
      <c r="F15" s="59" t="s">
        <v>101</v>
      </c>
      <c r="G15" s="61">
        <v>40</v>
      </c>
      <c r="H15" s="72">
        <v>18510</v>
      </c>
      <c r="I15" s="100" t="s">
        <v>329</v>
      </c>
      <c r="J15" s="61">
        <v>7.4039999999999999</v>
      </c>
      <c r="K15" s="62">
        <v>2.3155920389945699E-5</v>
      </c>
      <c r="L15" s="62">
        <f t="shared" si="0"/>
        <v>1.2340869825559264E-2</v>
      </c>
      <c r="M15" s="62">
        <f>J15/'סכום נכסי הקרן'!$C$41</f>
        <v>7.5404590847905654E-3</v>
      </c>
    </row>
    <row r="16" spans="1:13">
      <c r="A16" s="67" t="s">
        <v>218</v>
      </c>
      <c r="B16" s="54" t="s">
        <v>219</v>
      </c>
      <c r="C16" s="59" t="s">
        <v>94</v>
      </c>
      <c r="D16" s="54" t="s">
        <v>220</v>
      </c>
      <c r="E16" s="59" t="s">
        <v>209</v>
      </c>
      <c r="F16" s="59" t="s">
        <v>101</v>
      </c>
      <c r="G16" s="61">
        <v>980</v>
      </c>
      <c r="H16" s="72">
        <v>1857</v>
      </c>
      <c r="I16" s="100" t="s">
        <v>329</v>
      </c>
      <c r="J16" s="61">
        <v>18.198599999999999</v>
      </c>
      <c r="K16" s="62">
        <v>5.7584193820405122E-5</v>
      </c>
      <c r="L16" s="62">
        <f t="shared" si="0"/>
        <v>3.0333137980473098E-2</v>
      </c>
      <c r="M16" s="62">
        <f>J16/'סכום נכסי הקרן'!$C$41</f>
        <v>1.8534008468458884E-2</v>
      </c>
    </row>
    <row r="17" spans="1:13">
      <c r="A17" s="102" t="s">
        <v>329</v>
      </c>
      <c r="B17" s="100" t="s">
        <v>329</v>
      </c>
      <c r="C17" s="100" t="s">
        <v>329</v>
      </c>
      <c r="D17" s="100" t="s">
        <v>329</v>
      </c>
      <c r="E17" s="100" t="s">
        <v>329</v>
      </c>
      <c r="F17" s="100" t="s">
        <v>329</v>
      </c>
      <c r="G17" s="100" t="s">
        <v>329</v>
      </c>
      <c r="H17" s="100" t="s">
        <v>329</v>
      </c>
      <c r="I17" s="100" t="s">
        <v>329</v>
      </c>
      <c r="J17" s="100" t="s">
        <v>329</v>
      </c>
      <c r="K17" s="100" t="s">
        <v>329</v>
      </c>
      <c r="L17" s="100" t="s">
        <v>329</v>
      </c>
      <c r="M17" s="100" t="s">
        <v>329</v>
      </c>
    </row>
    <row r="18" spans="1:13">
      <c r="A18" s="64" t="s">
        <v>167</v>
      </c>
      <c r="B18" s="101" t="s">
        <v>329</v>
      </c>
      <c r="C18" s="101" t="s">
        <v>329</v>
      </c>
      <c r="D18" s="101" t="s">
        <v>329</v>
      </c>
      <c r="E18" s="101" t="s">
        <v>329</v>
      </c>
      <c r="F18" s="101" t="s">
        <v>329</v>
      </c>
      <c r="G18" s="101" t="s">
        <v>329</v>
      </c>
      <c r="H18" s="101" t="s">
        <v>329</v>
      </c>
      <c r="I18" s="101" t="s">
        <v>329</v>
      </c>
      <c r="J18" s="65">
        <v>340.45458000000002</v>
      </c>
      <c r="K18" s="101" t="s">
        <v>329</v>
      </c>
      <c r="L18" s="66">
        <f t="shared" si="0"/>
        <v>0.56746429677140098</v>
      </c>
      <c r="M18" s="66">
        <f>J18/'סכום נכסי הקרן'!$C$41</f>
        <v>0.34672931263095036</v>
      </c>
    </row>
    <row r="19" spans="1:13">
      <c r="A19" s="67" t="s">
        <v>221</v>
      </c>
      <c r="B19" s="54" t="s">
        <v>222</v>
      </c>
      <c r="C19" s="59" t="s">
        <v>94</v>
      </c>
      <c r="D19" s="54" t="s">
        <v>223</v>
      </c>
      <c r="E19" s="59" t="s">
        <v>224</v>
      </c>
      <c r="F19" s="59" t="s">
        <v>101</v>
      </c>
      <c r="G19" s="61">
        <v>16000</v>
      </c>
      <c r="H19" s="72">
        <v>449.6</v>
      </c>
      <c r="I19" s="100" t="s">
        <v>329</v>
      </c>
      <c r="J19" s="61">
        <v>71.936000000000007</v>
      </c>
      <c r="K19" s="62">
        <v>5.3972637424539089E-4</v>
      </c>
      <c r="L19" s="62">
        <f t="shared" si="0"/>
        <v>0.11990178440997182</v>
      </c>
      <c r="M19" s="62">
        <f>J19/'סכום נכסי הקרן'!$C$41</f>
        <v>7.3261813171730708E-2</v>
      </c>
    </row>
    <row r="20" spans="1:13">
      <c r="A20" s="67" t="s">
        <v>225</v>
      </c>
      <c r="B20" s="54" t="s">
        <v>226</v>
      </c>
      <c r="C20" s="59" t="s">
        <v>94</v>
      </c>
      <c r="D20" s="54" t="s">
        <v>208</v>
      </c>
      <c r="E20" s="59" t="s">
        <v>224</v>
      </c>
      <c r="F20" s="59" t="s">
        <v>101</v>
      </c>
      <c r="G20" s="61">
        <v>19159</v>
      </c>
      <c r="H20" s="72">
        <v>363.77</v>
      </c>
      <c r="I20" s="100" t="s">
        <v>329</v>
      </c>
      <c r="J20" s="61">
        <v>69.694690000000008</v>
      </c>
      <c r="K20" s="62">
        <v>1.6636754692341563E-4</v>
      </c>
      <c r="L20" s="62">
        <f t="shared" si="0"/>
        <v>0.11616600443310468</v>
      </c>
      <c r="M20" s="62">
        <f>J20/'סכום נכסי הקרן'!$C$41</f>
        <v>7.0979194809854429E-2</v>
      </c>
    </row>
    <row r="21" spans="1:13">
      <c r="A21" s="67" t="s">
        <v>227</v>
      </c>
      <c r="B21" s="54" t="s">
        <v>228</v>
      </c>
      <c r="C21" s="59" t="s">
        <v>94</v>
      </c>
      <c r="D21" s="54" t="s">
        <v>214</v>
      </c>
      <c r="E21" s="59" t="s">
        <v>224</v>
      </c>
      <c r="F21" s="59" t="s">
        <v>101</v>
      </c>
      <c r="G21" s="61">
        <v>20182</v>
      </c>
      <c r="H21" s="72">
        <v>352.68</v>
      </c>
      <c r="I21" s="100" t="s">
        <v>329</v>
      </c>
      <c r="J21" s="61">
        <v>71.177880000000002</v>
      </c>
      <c r="K21" s="62">
        <v>1.8804027512988656E-4</v>
      </c>
      <c r="L21" s="62">
        <f t="shared" si="0"/>
        <v>0.11863816201232823</v>
      </c>
      <c r="M21" s="62">
        <f>J21/'סכום נכסי הקרן'!$C$41</f>
        <v>7.2489720675598696E-2</v>
      </c>
    </row>
    <row r="22" spans="1:13">
      <c r="A22" s="67" t="s">
        <v>229</v>
      </c>
      <c r="B22" s="54" t="s">
        <v>230</v>
      </c>
      <c r="C22" s="59" t="s">
        <v>94</v>
      </c>
      <c r="D22" s="54" t="s">
        <v>217</v>
      </c>
      <c r="E22" s="59" t="s">
        <v>224</v>
      </c>
      <c r="F22" s="59" t="s">
        <v>101</v>
      </c>
      <c r="G22" s="61">
        <v>19874</v>
      </c>
      <c r="H22" s="72">
        <v>107.73</v>
      </c>
      <c r="I22" s="100" t="s">
        <v>329</v>
      </c>
      <c r="J22" s="61">
        <v>21.410259999999997</v>
      </c>
      <c r="K22" s="62">
        <v>1.0179723703223878E-4</v>
      </c>
      <c r="L22" s="62">
        <f t="shared" si="0"/>
        <v>3.568628195453518E-2</v>
      </c>
      <c r="M22" s="62">
        <f>J22/'סכום נכסי הקרן'!$C$41</f>
        <v>2.1804860821816319E-2</v>
      </c>
    </row>
    <row r="23" spans="1:13">
      <c r="A23" s="67" t="s">
        <v>231</v>
      </c>
      <c r="B23" s="54" t="s">
        <v>232</v>
      </c>
      <c r="C23" s="59" t="s">
        <v>94</v>
      </c>
      <c r="D23" s="54" t="s">
        <v>220</v>
      </c>
      <c r="E23" s="59" t="s">
        <v>224</v>
      </c>
      <c r="F23" s="59" t="s">
        <v>101</v>
      </c>
      <c r="G23" s="61">
        <v>19750</v>
      </c>
      <c r="H23" s="72">
        <v>382.52</v>
      </c>
      <c r="I23" s="100" t="s">
        <v>329</v>
      </c>
      <c r="J23" s="61">
        <v>75.547699999999992</v>
      </c>
      <c r="K23" s="62">
        <v>5.3453173815349783E-4</v>
      </c>
      <c r="L23" s="62">
        <f t="shared" si="0"/>
        <v>0.12592170871426303</v>
      </c>
      <c r="M23" s="62">
        <f>J23/'סכום נכסי הקרן'!$C$41</f>
        <v>7.6940078444088622E-2</v>
      </c>
    </row>
    <row r="24" spans="1:13">
      <c r="A24" s="67" t="s">
        <v>233</v>
      </c>
      <c r="B24" s="54" t="s">
        <v>234</v>
      </c>
      <c r="C24" s="59" t="s">
        <v>94</v>
      </c>
      <c r="D24" s="54" t="s">
        <v>220</v>
      </c>
      <c r="E24" s="59" t="s">
        <v>224</v>
      </c>
      <c r="F24" s="59" t="s">
        <v>101</v>
      </c>
      <c r="G24" s="61">
        <v>806</v>
      </c>
      <c r="H24" s="72">
        <v>3807.45</v>
      </c>
      <c r="I24" s="100" t="s">
        <v>329</v>
      </c>
      <c r="J24" s="61">
        <v>30.68805</v>
      </c>
      <c r="K24" s="62">
        <v>2.5963851618198661E-4</v>
      </c>
      <c r="L24" s="62">
        <f t="shared" si="0"/>
        <v>5.1150355247198E-2</v>
      </c>
      <c r="M24" s="62">
        <f>J24/'סכום נכסי הקרן'!$C$41</f>
        <v>3.1253644707861579E-2</v>
      </c>
    </row>
    <row r="25" spans="1:13">
      <c r="A25" s="102" t="s">
        <v>329</v>
      </c>
      <c r="B25" s="100" t="s">
        <v>329</v>
      </c>
      <c r="C25" s="100" t="s">
        <v>329</v>
      </c>
      <c r="D25" s="100" t="s">
        <v>329</v>
      </c>
      <c r="E25" s="100" t="s">
        <v>329</v>
      </c>
      <c r="F25" s="100" t="s">
        <v>329</v>
      </c>
      <c r="G25" s="100" t="s">
        <v>329</v>
      </c>
      <c r="H25" s="100" t="s">
        <v>329</v>
      </c>
      <c r="I25" s="100" t="s">
        <v>329</v>
      </c>
      <c r="J25" s="100" t="s">
        <v>329</v>
      </c>
      <c r="K25" s="100" t="s">
        <v>329</v>
      </c>
      <c r="L25" s="100" t="s">
        <v>329</v>
      </c>
      <c r="M25" s="100" t="s">
        <v>329</v>
      </c>
    </row>
    <row r="26" spans="1:13">
      <c r="A26" s="73" t="s">
        <v>144</v>
      </c>
      <c r="B26" s="101" t="s">
        <v>329</v>
      </c>
      <c r="C26" s="101" t="s">
        <v>329</v>
      </c>
      <c r="D26" s="101" t="s">
        <v>329</v>
      </c>
      <c r="E26" s="101" t="s">
        <v>329</v>
      </c>
      <c r="F26" s="101" t="s">
        <v>329</v>
      </c>
      <c r="G26" s="101" t="s">
        <v>329</v>
      </c>
      <c r="H26" s="101" t="s">
        <v>329</v>
      </c>
      <c r="I26" s="65">
        <v>5.8110000000000002E-2</v>
      </c>
      <c r="J26" s="65">
        <v>185.21258000399999</v>
      </c>
      <c r="K26" s="101" t="s">
        <v>329</v>
      </c>
      <c r="L26" s="66">
        <f t="shared" si="0"/>
        <v>0.30870939220493576</v>
      </c>
      <c r="M26" s="66">
        <f>J26/'סכום נכסי הקרן'!$C$41</f>
        <v>0.18862613202440048</v>
      </c>
    </row>
    <row r="27" spans="1:13">
      <c r="A27" s="64" t="s">
        <v>168</v>
      </c>
      <c r="B27" s="101" t="s">
        <v>329</v>
      </c>
      <c r="C27" s="101" t="s">
        <v>329</v>
      </c>
      <c r="D27" s="101" t="s">
        <v>329</v>
      </c>
      <c r="E27" s="101" t="s">
        <v>329</v>
      </c>
      <c r="F27" s="101" t="s">
        <v>329</v>
      </c>
      <c r="G27" s="101" t="s">
        <v>329</v>
      </c>
      <c r="H27" s="101" t="s">
        <v>329</v>
      </c>
      <c r="I27" s="65">
        <v>2.7640000000000001E-2</v>
      </c>
      <c r="J27" s="65">
        <v>119.484650004</v>
      </c>
      <c r="K27" s="101" t="s">
        <v>329</v>
      </c>
      <c r="L27" s="66">
        <f t="shared" si="0"/>
        <v>0.19915512045541237</v>
      </c>
      <c r="M27" s="66">
        <f>J27/'סכום נכסי הקרן'!$C$41</f>
        <v>0.12168680640406306</v>
      </c>
    </row>
    <row r="28" spans="1:13">
      <c r="A28" s="67" t="s">
        <v>235</v>
      </c>
      <c r="B28" s="54" t="s">
        <v>236</v>
      </c>
      <c r="C28" s="59" t="s">
        <v>96</v>
      </c>
      <c r="D28" s="100" t="s">
        <v>329</v>
      </c>
      <c r="E28" s="59" t="s">
        <v>209</v>
      </c>
      <c r="F28" s="59" t="s">
        <v>109</v>
      </c>
      <c r="G28" s="61">
        <v>101</v>
      </c>
      <c r="H28" s="72">
        <v>249950</v>
      </c>
      <c r="I28" s="100" t="s">
        <v>329</v>
      </c>
      <c r="J28" s="61">
        <v>6.4720600000000008</v>
      </c>
      <c r="K28" s="62">
        <v>2.7877193823541634E-8</v>
      </c>
      <c r="L28" s="62">
        <f t="shared" si="0"/>
        <v>1.0787527007456658E-2</v>
      </c>
      <c r="M28" s="62">
        <f>J28/'סכום נכסי הקרן'!$C$41</f>
        <v>6.5913430070650503E-3</v>
      </c>
    </row>
    <row r="29" spans="1:13">
      <c r="A29" s="67" t="s">
        <v>237</v>
      </c>
      <c r="B29" s="54" t="s">
        <v>238</v>
      </c>
      <c r="C29" s="59" t="s">
        <v>27</v>
      </c>
      <c r="D29" s="100" t="s">
        <v>329</v>
      </c>
      <c r="E29" s="59" t="s">
        <v>209</v>
      </c>
      <c r="F29" s="59" t="s">
        <v>108</v>
      </c>
      <c r="G29" s="61">
        <v>7</v>
      </c>
      <c r="H29" s="72">
        <v>5340</v>
      </c>
      <c r="I29" s="100" t="s">
        <v>329</v>
      </c>
      <c r="J29" s="61">
        <v>1.0238700000000001</v>
      </c>
      <c r="K29" s="62">
        <v>1.0025481623421083E-7</v>
      </c>
      <c r="L29" s="62">
        <f t="shared" si="0"/>
        <v>1.7065702847508595E-3</v>
      </c>
      <c r="M29" s="62">
        <f>J29/'סכום נכסי הקרן'!$C$41</f>
        <v>1.0427403894036353E-3</v>
      </c>
    </row>
    <row r="30" spans="1:13">
      <c r="A30" s="67" t="s">
        <v>239</v>
      </c>
      <c r="B30" s="54" t="s">
        <v>240</v>
      </c>
      <c r="C30" s="59" t="s">
        <v>27</v>
      </c>
      <c r="D30" s="100" t="s">
        <v>329</v>
      </c>
      <c r="E30" s="59" t="s">
        <v>209</v>
      </c>
      <c r="F30" s="59" t="s">
        <v>102</v>
      </c>
      <c r="G30" s="61">
        <v>123.99999999999999</v>
      </c>
      <c r="H30" s="72">
        <v>2972.5</v>
      </c>
      <c r="I30" s="100" t="s">
        <v>329</v>
      </c>
      <c r="J30" s="61">
        <v>14.786360000999998</v>
      </c>
      <c r="K30" s="62">
        <v>5.1352761571161424E-7</v>
      </c>
      <c r="L30" s="62">
        <f t="shared" si="0"/>
        <v>2.4645670443840806E-2</v>
      </c>
      <c r="M30" s="62">
        <f>J30/'סכום נכסי הקרן'!$C$41</f>
        <v>1.5058879335565137E-2</v>
      </c>
    </row>
    <row r="31" spans="1:13">
      <c r="A31" s="67" t="s">
        <v>241</v>
      </c>
      <c r="B31" s="54" t="s">
        <v>242</v>
      </c>
      <c r="C31" s="59" t="s">
        <v>27</v>
      </c>
      <c r="D31" s="100" t="s">
        <v>329</v>
      </c>
      <c r="E31" s="59" t="s">
        <v>209</v>
      </c>
      <c r="F31" s="59" t="s">
        <v>100</v>
      </c>
      <c r="G31" s="61">
        <v>521</v>
      </c>
      <c r="H31" s="72">
        <v>772.45</v>
      </c>
      <c r="I31" s="100" t="s">
        <v>329</v>
      </c>
      <c r="J31" s="61">
        <v>14.596719999999999</v>
      </c>
      <c r="K31" s="62">
        <v>1.1068016235560424E-6</v>
      </c>
      <c r="L31" s="62">
        <f t="shared" si="0"/>
        <v>2.4329581496506943E-2</v>
      </c>
      <c r="M31" s="62">
        <f>J31/'סכום נכסי הקרן'!$C$41</f>
        <v>1.4865744183163714E-2</v>
      </c>
    </row>
    <row r="32" spans="1:13">
      <c r="A32" s="67" t="s">
        <v>243</v>
      </c>
      <c r="B32" s="54" t="s">
        <v>244</v>
      </c>
      <c r="C32" s="59" t="s">
        <v>27</v>
      </c>
      <c r="D32" s="100" t="s">
        <v>329</v>
      </c>
      <c r="E32" s="59" t="s">
        <v>209</v>
      </c>
      <c r="F32" s="59" t="s">
        <v>102</v>
      </c>
      <c r="G32" s="61">
        <v>2</v>
      </c>
      <c r="H32" s="72">
        <v>21775</v>
      </c>
      <c r="I32" s="100" t="s">
        <v>329</v>
      </c>
      <c r="J32" s="61">
        <v>1.7470499999999998</v>
      </c>
      <c r="K32" s="62">
        <v>6.4978763153285517E-8</v>
      </c>
      <c r="L32" s="62">
        <f t="shared" si="0"/>
        <v>2.9119552442927214E-3</v>
      </c>
      <c r="M32" s="62">
        <f>J32/'סכום נכסי הקרן'!$C$41</f>
        <v>1.7792489254569632E-3</v>
      </c>
    </row>
    <row r="33" spans="1:13">
      <c r="A33" s="67" t="s">
        <v>245</v>
      </c>
      <c r="B33" s="54" t="s">
        <v>246</v>
      </c>
      <c r="C33" s="59" t="s">
        <v>95</v>
      </c>
      <c r="D33" s="100" t="s">
        <v>329</v>
      </c>
      <c r="E33" s="59" t="s">
        <v>209</v>
      </c>
      <c r="F33" s="59" t="s">
        <v>100</v>
      </c>
      <c r="G33" s="61">
        <v>17</v>
      </c>
      <c r="H33" s="72">
        <v>93137</v>
      </c>
      <c r="I33" s="100" t="s">
        <v>329</v>
      </c>
      <c r="J33" s="61">
        <v>57.427339999999994</v>
      </c>
      <c r="K33" s="62">
        <v>8.9125480340465622E-7</v>
      </c>
      <c r="L33" s="62">
        <f t="shared" si="0"/>
        <v>9.571897992546359E-2</v>
      </c>
      <c r="M33" s="62">
        <f>J33/'סכום נכסי הקרן'!$C$41</f>
        <v>5.8485751974386359E-2</v>
      </c>
    </row>
    <row r="34" spans="1:13">
      <c r="A34" s="67" t="s">
        <v>247</v>
      </c>
      <c r="B34" s="54" t="s">
        <v>248</v>
      </c>
      <c r="C34" s="59" t="s">
        <v>249</v>
      </c>
      <c r="D34" s="100" t="s">
        <v>329</v>
      </c>
      <c r="E34" s="59" t="s">
        <v>209</v>
      </c>
      <c r="F34" s="59" t="s">
        <v>100</v>
      </c>
      <c r="G34" s="61">
        <v>4</v>
      </c>
      <c r="H34" s="72">
        <v>47531</v>
      </c>
      <c r="I34" s="61">
        <v>2.7640000000000001E-2</v>
      </c>
      <c r="J34" s="61">
        <v>6.9234300000000006</v>
      </c>
      <c r="K34" s="62">
        <v>3.8239743682975025E-9</v>
      </c>
      <c r="L34" s="62">
        <f t="shared" si="0"/>
        <v>1.1539863367959452E-2</v>
      </c>
      <c r="M34" s="62">
        <f>J34/'סכום נכסי הקרן'!$C$41</f>
        <v>7.0510319612927539E-3</v>
      </c>
    </row>
    <row r="35" spans="1:13">
      <c r="A35" s="67" t="s">
        <v>250</v>
      </c>
      <c r="B35" s="54" t="s">
        <v>251</v>
      </c>
      <c r="C35" s="59" t="s">
        <v>98</v>
      </c>
      <c r="D35" s="100" t="s">
        <v>329</v>
      </c>
      <c r="E35" s="59" t="s">
        <v>209</v>
      </c>
      <c r="F35" s="59" t="s">
        <v>100</v>
      </c>
      <c r="G35" s="61">
        <v>41.000000000000007</v>
      </c>
      <c r="H35" s="72">
        <v>10158</v>
      </c>
      <c r="I35" s="100" t="s">
        <v>329</v>
      </c>
      <c r="J35" s="61">
        <v>15.105660002999999</v>
      </c>
      <c r="K35" s="62">
        <v>2.8388427076881751E-6</v>
      </c>
      <c r="L35" s="62">
        <f t="shared" si="0"/>
        <v>2.5177874625361987E-2</v>
      </c>
      <c r="M35" s="62">
        <f>J35/'סכום נכסי הקרן'!$C$41</f>
        <v>1.5384064181709727E-2</v>
      </c>
    </row>
    <row r="36" spans="1:13">
      <c r="A36" s="67" t="s">
        <v>252</v>
      </c>
      <c r="B36" s="54" t="s">
        <v>253</v>
      </c>
      <c r="C36" s="59" t="s">
        <v>97</v>
      </c>
      <c r="D36" s="100" t="s">
        <v>329</v>
      </c>
      <c r="E36" s="59" t="s">
        <v>209</v>
      </c>
      <c r="F36" s="59" t="s">
        <v>104</v>
      </c>
      <c r="G36" s="61">
        <v>6</v>
      </c>
      <c r="H36" s="72">
        <v>9441</v>
      </c>
      <c r="I36" s="100" t="s">
        <v>329</v>
      </c>
      <c r="J36" s="61">
        <v>1.4021600000000001</v>
      </c>
      <c r="K36" s="62">
        <v>4.0091778902098263E-8</v>
      </c>
      <c r="L36" s="62">
        <f t="shared" si="0"/>
        <v>2.3370980597793327E-3</v>
      </c>
      <c r="M36" s="62">
        <f>J36/'סכום נכסי הקרן'!$C$41</f>
        <v>1.428002446019711E-3</v>
      </c>
    </row>
    <row r="37" spans="1:13">
      <c r="A37" s="102" t="s">
        <v>329</v>
      </c>
      <c r="B37" s="100" t="s">
        <v>329</v>
      </c>
      <c r="C37" s="100" t="s">
        <v>329</v>
      </c>
      <c r="D37" s="100" t="s">
        <v>329</v>
      </c>
      <c r="E37" s="100" t="s">
        <v>329</v>
      </c>
      <c r="F37" s="100" t="s">
        <v>329</v>
      </c>
      <c r="G37" s="100" t="s">
        <v>329</v>
      </c>
      <c r="H37" s="100" t="s">
        <v>329</v>
      </c>
      <c r="I37" s="100" t="s">
        <v>329</v>
      </c>
      <c r="J37" s="100" t="s">
        <v>329</v>
      </c>
      <c r="K37" s="100" t="s">
        <v>329</v>
      </c>
      <c r="L37" s="100" t="s">
        <v>329</v>
      </c>
      <c r="M37" s="100" t="s">
        <v>329</v>
      </c>
    </row>
    <row r="38" spans="1:13">
      <c r="A38" s="64" t="s">
        <v>169</v>
      </c>
      <c r="B38" s="101" t="s">
        <v>329</v>
      </c>
      <c r="C38" s="101" t="s">
        <v>329</v>
      </c>
      <c r="D38" s="101" t="s">
        <v>329</v>
      </c>
      <c r="E38" s="101" t="s">
        <v>329</v>
      </c>
      <c r="F38" s="101" t="s">
        <v>329</v>
      </c>
      <c r="G38" s="101" t="s">
        <v>329</v>
      </c>
      <c r="H38" s="101" t="s">
        <v>329</v>
      </c>
      <c r="I38" s="65">
        <v>3.0470000000000001E-2</v>
      </c>
      <c r="J38" s="65">
        <v>65.727929999999986</v>
      </c>
      <c r="K38" s="101" t="s">
        <v>329</v>
      </c>
      <c r="L38" s="66">
        <f t="shared" si="0"/>
        <v>0.10955427174952341</v>
      </c>
      <c r="M38" s="66">
        <f>J38/'סכום נכסי הקרן'!$C$41</f>
        <v>6.6939325620337414E-2</v>
      </c>
    </row>
    <row r="39" spans="1:13">
      <c r="A39" s="67" t="s">
        <v>254</v>
      </c>
      <c r="B39" s="54" t="s">
        <v>255</v>
      </c>
      <c r="C39" s="59" t="s">
        <v>27</v>
      </c>
      <c r="D39" s="100" t="s">
        <v>329</v>
      </c>
      <c r="E39" s="59" t="s">
        <v>224</v>
      </c>
      <c r="F39" s="59" t="s">
        <v>102</v>
      </c>
      <c r="G39" s="61">
        <v>4</v>
      </c>
      <c r="H39" s="72">
        <v>23861.64</v>
      </c>
      <c r="I39" s="100" t="s">
        <v>329</v>
      </c>
      <c r="J39" s="61">
        <v>3.8289499999999999</v>
      </c>
      <c r="K39" s="62">
        <v>4.1174375539126982E-6</v>
      </c>
      <c r="L39" s="62">
        <f t="shared" si="0"/>
        <v>6.3820331602613646E-3</v>
      </c>
      <c r="M39" s="62">
        <f>J39/'סכום נכסי הקרן'!$C$41</f>
        <v>3.8995192885884432E-3</v>
      </c>
    </row>
    <row r="40" spans="1:13">
      <c r="A40" s="67" t="s">
        <v>256</v>
      </c>
      <c r="B40" s="54" t="s">
        <v>257</v>
      </c>
      <c r="C40" s="59" t="s">
        <v>95</v>
      </c>
      <c r="D40" s="100" t="s">
        <v>329</v>
      </c>
      <c r="E40" s="59" t="s">
        <v>224</v>
      </c>
      <c r="F40" s="59" t="s">
        <v>100</v>
      </c>
      <c r="G40" s="61">
        <v>10</v>
      </c>
      <c r="H40" s="72">
        <v>8748</v>
      </c>
      <c r="I40" s="100" t="s">
        <v>329</v>
      </c>
      <c r="J40" s="61">
        <v>3.1729000000000003</v>
      </c>
      <c r="K40" s="62">
        <v>1.24852221788985E-6</v>
      </c>
      <c r="L40" s="62">
        <f t="shared" si="0"/>
        <v>5.2885394205182323E-3</v>
      </c>
      <c r="M40" s="62">
        <f>J40/'סכום נכסי הקרן'!$C$41</f>
        <v>3.2313779889427321E-3</v>
      </c>
    </row>
    <row r="41" spans="1:13">
      <c r="A41" s="67" t="s">
        <v>258</v>
      </c>
      <c r="B41" s="54" t="s">
        <v>259</v>
      </c>
      <c r="C41" s="59" t="s">
        <v>95</v>
      </c>
      <c r="D41" s="100" t="s">
        <v>329</v>
      </c>
      <c r="E41" s="59" t="s">
        <v>224</v>
      </c>
      <c r="F41" s="59" t="s">
        <v>100</v>
      </c>
      <c r="G41" s="61">
        <v>14</v>
      </c>
      <c r="H41" s="72">
        <v>9324</v>
      </c>
      <c r="I41" s="100" t="s">
        <v>329</v>
      </c>
      <c r="J41" s="61">
        <v>4.73454</v>
      </c>
      <c r="K41" s="62">
        <v>3.7530224899604635E-7</v>
      </c>
      <c r="L41" s="62">
        <f t="shared" si="0"/>
        <v>7.8914562160863535E-3</v>
      </c>
      <c r="M41" s="62">
        <f>J41/'סכום נכסי הקרן'!$C$41</f>
        <v>4.8217997238390493E-3</v>
      </c>
    </row>
    <row r="42" spans="1:13">
      <c r="A42" s="67" t="s">
        <v>260</v>
      </c>
      <c r="B42" s="54" t="s">
        <v>261</v>
      </c>
      <c r="C42" s="59" t="s">
        <v>95</v>
      </c>
      <c r="D42" s="100" t="s">
        <v>329</v>
      </c>
      <c r="E42" s="59" t="s">
        <v>224</v>
      </c>
      <c r="F42" s="59" t="s">
        <v>102</v>
      </c>
      <c r="G42" s="61">
        <v>3</v>
      </c>
      <c r="H42" s="72">
        <v>9430</v>
      </c>
      <c r="I42" s="100" t="s">
        <v>329</v>
      </c>
      <c r="J42" s="61">
        <v>1.1348800000000001</v>
      </c>
      <c r="K42" s="62">
        <v>5.0279159109220224E-8</v>
      </c>
      <c r="L42" s="62">
        <f t="shared" si="0"/>
        <v>1.8915999929268908E-3</v>
      </c>
      <c r="M42" s="62">
        <f>J42/'סכום נכסי הקרן'!$C$41</f>
        <v>1.1557963541527711E-3</v>
      </c>
    </row>
    <row r="43" spans="1:13">
      <c r="A43" s="67" t="s">
        <v>262</v>
      </c>
      <c r="B43" s="54" t="s">
        <v>263</v>
      </c>
      <c r="C43" s="59" t="s">
        <v>95</v>
      </c>
      <c r="D43" s="100" t="s">
        <v>329</v>
      </c>
      <c r="E43" s="59" t="s">
        <v>224</v>
      </c>
      <c r="F43" s="59" t="s">
        <v>100</v>
      </c>
      <c r="G43" s="61">
        <v>29</v>
      </c>
      <c r="H43" s="72">
        <v>10445</v>
      </c>
      <c r="I43" s="100" t="s">
        <v>329</v>
      </c>
      <c r="J43" s="61">
        <v>10.986360000000001</v>
      </c>
      <c r="K43" s="62">
        <v>6.2050327694199556E-7</v>
      </c>
      <c r="L43" s="62">
        <f t="shared" si="0"/>
        <v>1.8311890682972891E-2</v>
      </c>
      <c r="M43" s="62">
        <f>J43/'סכום נכסי הקרן'!$C$41</f>
        <v>1.1188843607614761E-2</v>
      </c>
    </row>
    <row r="44" spans="1:13">
      <c r="A44" s="67" t="s">
        <v>264</v>
      </c>
      <c r="B44" s="54" t="s">
        <v>265</v>
      </c>
      <c r="C44" s="59" t="s">
        <v>95</v>
      </c>
      <c r="D44" s="100" t="s">
        <v>329</v>
      </c>
      <c r="E44" s="59" t="s">
        <v>224</v>
      </c>
      <c r="F44" s="59" t="s">
        <v>100</v>
      </c>
      <c r="G44" s="61">
        <v>25</v>
      </c>
      <c r="H44" s="72">
        <v>17604</v>
      </c>
      <c r="I44" s="100" t="s">
        <v>329</v>
      </c>
      <c r="J44" s="61">
        <v>15.96242</v>
      </c>
      <c r="K44" s="62">
        <v>9.6498859267684835E-7</v>
      </c>
      <c r="L44" s="62">
        <f t="shared" si="0"/>
        <v>2.6605908606280888E-2</v>
      </c>
      <c r="M44" s="62">
        <f>J44/'סכום נכסי הקרן'!$C$41</f>
        <v>1.6256614654813966E-2</v>
      </c>
    </row>
    <row r="45" spans="1:13">
      <c r="A45" s="67" t="s">
        <v>266</v>
      </c>
      <c r="B45" s="54" t="s">
        <v>267</v>
      </c>
      <c r="C45" s="59" t="s">
        <v>249</v>
      </c>
      <c r="D45" s="100" t="s">
        <v>329</v>
      </c>
      <c r="E45" s="59" t="s">
        <v>224</v>
      </c>
      <c r="F45" s="59" t="s">
        <v>100</v>
      </c>
      <c r="G45" s="61">
        <v>24</v>
      </c>
      <c r="H45" s="72">
        <v>9726</v>
      </c>
      <c r="I45" s="61">
        <v>3.0470000000000001E-2</v>
      </c>
      <c r="J45" s="61">
        <v>8.4967600000000001</v>
      </c>
      <c r="K45" s="62">
        <v>2.257761053621825E-6</v>
      </c>
      <c r="L45" s="62">
        <f t="shared" si="0"/>
        <v>1.4162264870207851E-2</v>
      </c>
      <c r="M45" s="62">
        <f>J45/'סכום נכסי הקרן'!$C$41</f>
        <v>8.6533591482016586E-3</v>
      </c>
    </row>
    <row r="46" spans="1:13">
      <c r="A46" s="67" t="s">
        <v>268</v>
      </c>
      <c r="B46" s="54" t="s">
        <v>269</v>
      </c>
      <c r="C46" s="59" t="s">
        <v>249</v>
      </c>
      <c r="D46" s="100" t="s">
        <v>329</v>
      </c>
      <c r="E46" s="59" t="s">
        <v>224</v>
      </c>
      <c r="F46" s="59" t="s">
        <v>100</v>
      </c>
      <c r="G46" s="61">
        <v>33</v>
      </c>
      <c r="H46" s="72">
        <v>9473</v>
      </c>
      <c r="I46" s="100" t="s">
        <v>329</v>
      </c>
      <c r="J46" s="61">
        <v>11.338329999999999</v>
      </c>
      <c r="K46" s="62">
        <v>3.7553511620336727E-7</v>
      </c>
      <c r="L46" s="62">
        <f t="shared" si="0"/>
        <v>1.8898548699248157E-2</v>
      </c>
      <c r="M46" s="62">
        <f>J46/'סכום נכסי הקרן'!$C$41</f>
        <v>1.1547300574669558E-2</v>
      </c>
    </row>
    <row r="47" spans="1:13">
      <c r="A47" s="67" t="s">
        <v>270</v>
      </c>
      <c r="B47" s="54" t="s">
        <v>271</v>
      </c>
      <c r="C47" s="59" t="s">
        <v>249</v>
      </c>
      <c r="D47" s="100" t="s">
        <v>329</v>
      </c>
      <c r="E47" s="59" t="s">
        <v>224</v>
      </c>
      <c r="F47" s="59" t="s">
        <v>100</v>
      </c>
      <c r="G47" s="61">
        <v>51</v>
      </c>
      <c r="H47" s="72">
        <v>3283</v>
      </c>
      <c r="I47" s="100" t="s">
        <v>329</v>
      </c>
      <c r="J47" s="61">
        <v>6.0727900000000004</v>
      </c>
      <c r="K47" s="62">
        <v>2.2251301910585788E-7</v>
      </c>
      <c r="L47" s="62">
        <f t="shared" si="0"/>
        <v>1.0122030101020805E-2</v>
      </c>
      <c r="M47" s="62">
        <f>J47/'סכום נכסי הקרן'!$C$41</f>
        <v>6.1847142795144923E-3</v>
      </c>
    </row>
    <row r="48" spans="1:13">
      <c r="A48" s="113" t="s">
        <v>329</v>
      </c>
      <c r="B48" s="113" t="s">
        <v>329</v>
      </c>
      <c r="C48" s="103" t="s">
        <v>329</v>
      </c>
      <c r="D48" s="103" t="s">
        <v>329</v>
      </c>
      <c r="E48" s="103" t="s">
        <v>329</v>
      </c>
      <c r="F48" s="103" t="s">
        <v>329</v>
      </c>
      <c r="G48" s="103" t="s">
        <v>329</v>
      </c>
      <c r="H48" s="103" t="s">
        <v>329</v>
      </c>
      <c r="I48" s="103" t="s">
        <v>329</v>
      </c>
      <c r="J48" s="103" t="s">
        <v>329</v>
      </c>
      <c r="K48" s="103" t="s">
        <v>329</v>
      </c>
      <c r="L48" s="103" t="s">
        <v>329</v>
      </c>
      <c r="M48" s="103" t="s">
        <v>329</v>
      </c>
    </row>
    <row r="49" spans="1:13">
      <c r="A49" s="113" t="s">
        <v>329</v>
      </c>
      <c r="B49" s="113" t="s">
        <v>329</v>
      </c>
      <c r="C49" s="103" t="s">
        <v>329</v>
      </c>
      <c r="D49" s="103" t="s">
        <v>329</v>
      </c>
      <c r="E49" s="103" t="s">
        <v>329</v>
      </c>
      <c r="F49" s="103" t="s">
        <v>329</v>
      </c>
      <c r="G49" s="103" t="s">
        <v>329</v>
      </c>
      <c r="H49" s="103" t="s">
        <v>329</v>
      </c>
      <c r="I49" s="103" t="s">
        <v>329</v>
      </c>
      <c r="J49" s="103" t="s">
        <v>329</v>
      </c>
      <c r="K49" s="103" t="s">
        <v>329</v>
      </c>
      <c r="L49" s="103" t="s">
        <v>329</v>
      </c>
      <c r="M49" s="103" t="s">
        <v>329</v>
      </c>
    </row>
    <row r="50" spans="1:13">
      <c r="A50" s="113" t="s">
        <v>329</v>
      </c>
      <c r="B50" s="113" t="s">
        <v>329</v>
      </c>
      <c r="C50" s="103" t="s">
        <v>329</v>
      </c>
      <c r="D50" s="103" t="s">
        <v>329</v>
      </c>
      <c r="E50" s="103" t="s">
        <v>329</v>
      </c>
      <c r="F50" s="103" t="s">
        <v>329</v>
      </c>
      <c r="G50" s="103" t="s">
        <v>329</v>
      </c>
      <c r="H50" s="103" t="s">
        <v>329</v>
      </c>
      <c r="I50" s="103" t="s">
        <v>329</v>
      </c>
      <c r="J50" s="103" t="s">
        <v>329</v>
      </c>
      <c r="K50" s="103" t="s">
        <v>329</v>
      </c>
      <c r="L50" s="103" t="s">
        <v>329</v>
      </c>
      <c r="M50" s="103" t="s">
        <v>329</v>
      </c>
    </row>
    <row r="51" spans="1:13">
      <c r="A51" s="79" t="s">
        <v>163</v>
      </c>
      <c r="B51" s="113" t="s">
        <v>329</v>
      </c>
      <c r="C51" s="103" t="s">
        <v>329</v>
      </c>
      <c r="D51" s="103" t="s">
        <v>329</v>
      </c>
      <c r="E51" s="103" t="s">
        <v>329</v>
      </c>
      <c r="F51" s="103" t="s">
        <v>329</v>
      </c>
      <c r="G51" s="103" t="s">
        <v>329</v>
      </c>
      <c r="H51" s="103" t="s">
        <v>329</v>
      </c>
      <c r="I51" s="103" t="s">
        <v>329</v>
      </c>
      <c r="J51" s="103" t="s">
        <v>329</v>
      </c>
      <c r="K51" s="103" t="s">
        <v>329</v>
      </c>
      <c r="L51" s="103" t="s">
        <v>329</v>
      </c>
      <c r="M51" s="103" t="s">
        <v>329</v>
      </c>
    </row>
    <row r="52" spans="1:13">
      <c r="A52" s="79" t="s">
        <v>86</v>
      </c>
      <c r="B52" s="113" t="s">
        <v>329</v>
      </c>
      <c r="C52" s="103" t="s">
        <v>329</v>
      </c>
      <c r="D52" s="103" t="s">
        <v>329</v>
      </c>
      <c r="E52" s="103" t="s">
        <v>329</v>
      </c>
      <c r="F52" s="103" t="s">
        <v>329</v>
      </c>
      <c r="G52" s="103" t="s">
        <v>329</v>
      </c>
      <c r="H52" s="103" t="s">
        <v>329</v>
      </c>
      <c r="I52" s="103" t="s">
        <v>329</v>
      </c>
      <c r="J52" s="103" t="s">
        <v>329</v>
      </c>
      <c r="K52" s="103" t="s">
        <v>329</v>
      </c>
      <c r="L52" s="103" t="s">
        <v>329</v>
      </c>
      <c r="M52" s="103" t="s">
        <v>329</v>
      </c>
    </row>
    <row r="53" spans="1:13">
      <c r="A53" s="79" t="s">
        <v>146</v>
      </c>
      <c r="B53" s="113" t="s">
        <v>329</v>
      </c>
      <c r="C53" s="103" t="s">
        <v>329</v>
      </c>
      <c r="D53" s="103" t="s">
        <v>329</v>
      </c>
      <c r="E53" s="103" t="s">
        <v>329</v>
      </c>
      <c r="F53" s="103" t="s">
        <v>329</v>
      </c>
      <c r="G53" s="103" t="s">
        <v>329</v>
      </c>
      <c r="H53" s="103" t="s">
        <v>329</v>
      </c>
      <c r="I53" s="103" t="s">
        <v>329</v>
      </c>
      <c r="J53" s="103" t="s">
        <v>329</v>
      </c>
      <c r="K53" s="103" t="s">
        <v>329</v>
      </c>
      <c r="L53" s="103" t="s">
        <v>329</v>
      </c>
      <c r="M53" s="103" t="s">
        <v>329</v>
      </c>
    </row>
    <row r="54" spans="1:13">
      <c r="A54" s="79" t="s">
        <v>154</v>
      </c>
      <c r="B54" s="113" t="s">
        <v>329</v>
      </c>
      <c r="C54" s="103" t="s">
        <v>329</v>
      </c>
      <c r="D54" s="103" t="s">
        <v>329</v>
      </c>
      <c r="E54" s="103" t="s">
        <v>329</v>
      </c>
      <c r="F54" s="103" t="s">
        <v>329</v>
      </c>
      <c r="G54" s="103" t="s">
        <v>329</v>
      </c>
      <c r="H54" s="103" t="s">
        <v>329</v>
      </c>
      <c r="I54" s="103" t="s">
        <v>329</v>
      </c>
      <c r="J54" s="103" t="s">
        <v>329</v>
      </c>
      <c r="K54" s="103" t="s">
        <v>329</v>
      </c>
      <c r="L54" s="103" t="s">
        <v>329</v>
      </c>
      <c r="M54" s="103" t="s">
        <v>329</v>
      </c>
    </row>
    <row r="55" spans="1:13">
      <c r="A55" s="79" t="s">
        <v>161</v>
      </c>
      <c r="B55" s="113" t="s">
        <v>329</v>
      </c>
      <c r="C55" s="103" t="s">
        <v>329</v>
      </c>
      <c r="D55" s="103" t="s">
        <v>329</v>
      </c>
      <c r="E55" s="103" t="s">
        <v>329</v>
      </c>
      <c r="F55" s="103" t="s">
        <v>329</v>
      </c>
      <c r="G55" s="103" t="s">
        <v>329</v>
      </c>
      <c r="H55" s="103" t="s">
        <v>329</v>
      </c>
      <c r="I55" s="103" t="s">
        <v>329</v>
      </c>
      <c r="J55" s="103" t="s">
        <v>329</v>
      </c>
      <c r="K55" s="103" t="s">
        <v>329</v>
      </c>
      <c r="L55" s="103" t="s">
        <v>329</v>
      </c>
      <c r="M55" s="103" t="s">
        <v>329</v>
      </c>
    </row>
    <row r="56" spans="1:13" hidden="1">
      <c r="C56" s="1"/>
      <c r="D56" s="1"/>
      <c r="E56" s="1"/>
      <c r="F56" s="1"/>
    </row>
    <row r="57" spans="1:13" hidden="1">
      <c r="C57" s="1"/>
      <c r="D57" s="1"/>
      <c r="E57" s="1"/>
      <c r="F57" s="1"/>
    </row>
    <row r="58" spans="1:13" hidden="1">
      <c r="C58" s="1"/>
      <c r="D58" s="1"/>
      <c r="E58" s="1"/>
      <c r="F58" s="1"/>
    </row>
    <row r="59" spans="1:13" hidden="1">
      <c r="C59" s="1"/>
      <c r="D59" s="1"/>
      <c r="E59" s="1"/>
      <c r="F59" s="1"/>
    </row>
    <row r="60" spans="1:13" hidden="1">
      <c r="C60" s="1"/>
      <c r="D60" s="1"/>
      <c r="E60" s="1"/>
      <c r="F60" s="1"/>
    </row>
    <row r="61" spans="1:13" hidden="1">
      <c r="C61" s="1"/>
      <c r="D61" s="1"/>
      <c r="E61" s="1"/>
      <c r="F61" s="1"/>
    </row>
    <row r="62" spans="1:13" hidden="1">
      <c r="C62" s="1"/>
      <c r="D62" s="1"/>
      <c r="E62" s="1"/>
      <c r="F62" s="1"/>
    </row>
    <row r="63" spans="1:13" hidden="1">
      <c r="C63" s="1"/>
      <c r="D63" s="1"/>
      <c r="E63" s="1"/>
      <c r="F63" s="1"/>
    </row>
    <row r="64" spans="1:13" hidden="1">
      <c r="C64" s="1"/>
      <c r="D64" s="1"/>
      <c r="E64" s="1"/>
      <c r="F64" s="1"/>
    </row>
    <row r="65" spans="3:6" hidden="1">
      <c r="C65" s="1"/>
      <c r="D65" s="1"/>
      <c r="E65" s="1"/>
      <c r="F65" s="1"/>
    </row>
    <row r="66" spans="3:6" hidden="1">
      <c r="C66" s="1"/>
      <c r="D66" s="1"/>
      <c r="E66" s="1"/>
      <c r="F66" s="1"/>
    </row>
    <row r="67" spans="3:6" hidden="1">
      <c r="C67" s="1"/>
      <c r="D67" s="1"/>
      <c r="E67" s="1"/>
      <c r="F67" s="1"/>
    </row>
    <row r="68" spans="3:6" hidden="1">
      <c r="C68" s="1"/>
      <c r="D68" s="1"/>
      <c r="E68" s="1"/>
      <c r="F68" s="1"/>
    </row>
    <row r="69" spans="3:6" hidden="1">
      <c r="C69" s="1"/>
      <c r="D69" s="1"/>
      <c r="E69" s="1"/>
      <c r="F69" s="1"/>
    </row>
    <row r="70" spans="3:6" hidden="1">
      <c r="C70" s="1"/>
      <c r="D70" s="1"/>
      <c r="E70" s="1"/>
      <c r="F70" s="1"/>
    </row>
    <row r="71" spans="3:6" hidden="1">
      <c r="C71" s="1"/>
      <c r="D71" s="1"/>
      <c r="E71" s="1"/>
      <c r="F71" s="1"/>
    </row>
    <row r="72" spans="3:6" hidden="1">
      <c r="C72" s="1"/>
      <c r="D72" s="1"/>
      <c r="E72" s="1"/>
      <c r="F72" s="1"/>
    </row>
    <row r="73" spans="3:6" hidden="1">
      <c r="C73" s="1"/>
      <c r="D73" s="1"/>
      <c r="E73" s="1"/>
      <c r="F73" s="1"/>
    </row>
    <row r="74" spans="3:6" hidden="1">
      <c r="C74" s="1"/>
      <c r="D74" s="1"/>
      <c r="E74" s="1"/>
      <c r="F74" s="1"/>
    </row>
    <row r="75" spans="3:6" hidden="1">
      <c r="C75" s="1"/>
      <c r="D75" s="1"/>
      <c r="E75" s="1"/>
      <c r="F75" s="1"/>
    </row>
    <row r="76" spans="3:6" hidden="1">
      <c r="C76" s="1"/>
      <c r="D76" s="1"/>
      <c r="E76" s="1"/>
      <c r="F76" s="1"/>
    </row>
    <row r="77" spans="3:6" hidden="1">
      <c r="C77" s="1"/>
      <c r="D77" s="1"/>
      <c r="E77" s="1"/>
      <c r="F77" s="1"/>
    </row>
    <row r="78" spans="3:6" hidden="1">
      <c r="C78" s="1"/>
      <c r="D78" s="1"/>
      <c r="E78" s="1"/>
      <c r="F78" s="1"/>
    </row>
    <row r="79" spans="3:6" hidden="1">
      <c r="C79" s="1"/>
      <c r="D79" s="1"/>
      <c r="E79" s="1"/>
      <c r="F79" s="1"/>
    </row>
    <row r="80" spans="3:6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5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114</v>
      </c>
      <c r="B1" s="36" t="s" vm="1">
        <v>172</v>
      </c>
    </row>
    <row r="2" spans="1:14">
      <c r="A2" s="36" t="s">
        <v>113</v>
      </c>
      <c r="B2" s="36" t="s">
        <v>173</v>
      </c>
    </row>
    <row r="3" spans="1:14">
      <c r="A3" s="36" t="s">
        <v>115</v>
      </c>
      <c r="B3" s="36" t="s">
        <v>174</v>
      </c>
    </row>
    <row r="4" spans="1:14">
      <c r="A4" s="36" t="s">
        <v>116</v>
      </c>
      <c r="B4" s="36">
        <v>8604</v>
      </c>
    </row>
    <row r="5" spans="1:14" ht="18.75">
      <c r="A5" s="124" t="s">
        <v>67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1:14" s="3" customFormat="1">
      <c r="A6" s="37" t="s">
        <v>89</v>
      </c>
      <c r="B6" s="38" t="s">
        <v>33</v>
      </c>
      <c r="C6" s="38" t="s">
        <v>93</v>
      </c>
      <c r="D6" s="38" t="s">
        <v>91</v>
      </c>
      <c r="E6" s="38" t="s">
        <v>44</v>
      </c>
      <c r="F6" s="38" t="s">
        <v>14</v>
      </c>
      <c r="G6" s="38" t="s">
        <v>45</v>
      </c>
      <c r="H6" s="38" t="s">
        <v>77</v>
      </c>
      <c r="I6" s="38" t="s">
        <v>148</v>
      </c>
      <c r="J6" s="38" t="s">
        <v>147</v>
      </c>
      <c r="K6" s="38" t="s">
        <v>43</v>
      </c>
      <c r="L6" s="38" t="s">
        <v>42</v>
      </c>
      <c r="M6" s="38" t="s">
        <v>117</v>
      </c>
      <c r="N6" s="114" t="s">
        <v>119</v>
      </c>
    </row>
    <row r="7" spans="1:14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98" t="s">
        <v>329</v>
      </c>
      <c r="H7" s="98" t="s">
        <v>329</v>
      </c>
      <c r="I7" s="26" t="s">
        <v>155</v>
      </c>
      <c r="J7" s="98" t="s">
        <v>329</v>
      </c>
      <c r="K7" s="26" t="s">
        <v>151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6" t="s">
        <v>314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77">
        <v>0</v>
      </c>
      <c r="L9" s="100" t="s">
        <v>329</v>
      </c>
      <c r="M9" s="78">
        <v>0</v>
      </c>
      <c r="N9" s="78">
        <v>0</v>
      </c>
    </row>
    <row r="10" spans="1:14" s="4" customFormat="1" ht="20.25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</row>
    <row r="11" spans="1:14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</row>
    <row r="12" spans="1:14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</row>
    <row r="13" spans="1:14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114</v>
      </c>
      <c r="B1" s="36" t="s" vm="1">
        <v>172</v>
      </c>
    </row>
    <row r="2" spans="1:11">
      <c r="A2" s="36" t="s">
        <v>113</v>
      </c>
      <c r="B2" s="36" t="s">
        <v>173</v>
      </c>
    </row>
    <row r="3" spans="1:11">
      <c r="A3" s="36" t="s">
        <v>115</v>
      </c>
      <c r="B3" s="36" t="s">
        <v>174</v>
      </c>
    </row>
    <row r="4" spans="1:11">
      <c r="A4" s="36" t="s">
        <v>116</v>
      </c>
      <c r="B4" s="36">
        <v>8604</v>
      </c>
    </row>
    <row r="5" spans="1:11" ht="18.75">
      <c r="A5" s="127" t="s">
        <v>68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 s="3" customFormat="1">
      <c r="A6" s="17" t="s">
        <v>90</v>
      </c>
      <c r="B6" s="25" t="s">
        <v>33</v>
      </c>
      <c r="C6" s="25" t="s">
        <v>93</v>
      </c>
      <c r="D6" s="25" t="s">
        <v>44</v>
      </c>
      <c r="E6" s="25" t="s">
        <v>77</v>
      </c>
      <c r="F6" s="25" t="s">
        <v>148</v>
      </c>
      <c r="G6" s="25" t="s">
        <v>147</v>
      </c>
      <c r="H6" s="25" t="s">
        <v>43</v>
      </c>
      <c r="I6" s="25" t="s">
        <v>42</v>
      </c>
      <c r="J6" s="25" t="s">
        <v>117</v>
      </c>
      <c r="K6" s="52" t="s">
        <v>119</v>
      </c>
    </row>
    <row r="7" spans="1:11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12" t="s">
        <v>155</v>
      </c>
      <c r="G7" s="98" t="s">
        <v>329</v>
      </c>
      <c r="H7" s="12" t="s">
        <v>151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76" t="s">
        <v>315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77">
        <v>0</v>
      </c>
      <c r="I9" s="100" t="s">
        <v>329</v>
      </c>
      <c r="J9" s="78">
        <v>0</v>
      </c>
      <c r="K9" s="78">
        <v>0</v>
      </c>
    </row>
    <row r="10" spans="1:11" s="4" customFormat="1" ht="20.25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</row>
    <row r="11" spans="1:11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</row>
    <row r="12" spans="1:11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</row>
    <row r="13" spans="1:11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114</v>
      </c>
      <c r="B1" s="36" t="s" vm="1">
        <v>172</v>
      </c>
    </row>
    <row r="2" spans="1:12">
      <c r="A2" s="36" t="s">
        <v>113</v>
      </c>
      <c r="B2" s="36" t="s">
        <v>173</v>
      </c>
    </row>
    <row r="3" spans="1:12">
      <c r="A3" s="36" t="s">
        <v>115</v>
      </c>
      <c r="B3" s="36" t="s">
        <v>174</v>
      </c>
    </row>
    <row r="4" spans="1:12">
      <c r="A4" s="36" t="s">
        <v>116</v>
      </c>
      <c r="B4" s="36">
        <v>8604</v>
      </c>
    </row>
    <row r="5" spans="1:12" ht="18.75">
      <c r="A5" s="124" t="s">
        <v>69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3"/>
    </row>
    <row r="6" spans="1:12" s="3" customFormat="1">
      <c r="A6" s="37" t="s">
        <v>90</v>
      </c>
      <c r="B6" s="38" t="s">
        <v>33</v>
      </c>
      <c r="C6" s="38" t="s">
        <v>93</v>
      </c>
      <c r="D6" s="38" t="s">
        <v>44</v>
      </c>
      <c r="E6" s="38" t="s">
        <v>77</v>
      </c>
      <c r="F6" s="38" t="s">
        <v>148</v>
      </c>
      <c r="G6" s="38" t="s">
        <v>147</v>
      </c>
      <c r="H6" s="38" t="s">
        <v>43</v>
      </c>
      <c r="I6" s="38" t="s">
        <v>42</v>
      </c>
      <c r="J6" s="38" t="s">
        <v>117</v>
      </c>
      <c r="K6" s="40" t="s">
        <v>119</v>
      </c>
    </row>
    <row r="7" spans="1:12" s="3" customFormat="1">
      <c r="A7" s="97" t="s">
        <v>329</v>
      </c>
      <c r="B7" s="115" t="s">
        <v>329</v>
      </c>
      <c r="C7" s="115" t="s">
        <v>329</v>
      </c>
      <c r="D7" s="115" t="s">
        <v>329</v>
      </c>
      <c r="E7" s="115" t="s">
        <v>329</v>
      </c>
      <c r="F7" s="12" t="s">
        <v>155</v>
      </c>
      <c r="G7" s="98" t="s">
        <v>329</v>
      </c>
      <c r="H7" s="12" t="s">
        <v>151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76" t="s">
        <v>316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77">
        <v>0</v>
      </c>
      <c r="I9" s="100" t="s">
        <v>329</v>
      </c>
      <c r="J9" s="78">
        <v>0</v>
      </c>
      <c r="K9" s="78">
        <v>0</v>
      </c>
    </row>
    <row r="10" spans="1:12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</row>
    <row r="11" spans="1:12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</row>
    <row r="12" spans="1:12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</row>
    <row r="13" spans="1:12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114</v>
      </c>
      <c r="B1" s="36" t="s" vm="1">
        <v>172</v>
      </c>
    </row>
    <row r="2" spans="1:10">
      <c r="A2" s="36" t="s">
        <v>113</v>
      </c>
      <c r="B2" s="36" t="s">
        <v>173</v>
      </c>
    </row>
    <row r="3" spans="1:10">
      <c r="A3" s="36" t="s">
        <v>115</v>
      </c>
      <c r="B3" s="36" t="s">
        <v>174</v>
      </c>
    </row>
    <row r="4" spans="1:10">
      <c r="A4" s="36" t="s">
        <v>116</v>
      </c>
      <c r="B4" s="36">
        <v>8604</v>
      </c>
    </row>
    <row r="5" spans="1:10" ht="18.75">
      <c r="A5" s="124" t="s">
        <v>70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10" s="3" customFormat="1">
      <c r="A6" s="37" t="s">
        <v>90</v>
      </c>
      <c r="B6" s="38" t="s">
        <v>33</v>
      </c>
      <c r="C6" s="38" t="s">
        <v>93</v>
      </c>
      <c r="D6" s="38" t="s">
        <v>44</v>
      </c>
      <c r="E6" s="38" t="s">
        <v>77</v>
      </c>
      <c r="F6" s="38" t="s">
        <v>148</v>
      </c>
      <c r="G6" s="38" t="s">
        <v>147</v>
      </c>
      <c r="H6" s="38" t="s">
        <v>43</v>
      </c>
      <c r="I6" s="38" t="s">
        <v>117</v>
      </c>
      <c r="J6" s="40" t="s">
        <v>119</v>
      </c>
    </row>
    <row r="7" spans="1:10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12" t="s">
        <v>155</v>
      </c>
      <c r="G7" s="98" t="s">
        <v>329</v>
      </c>
      <c r="H7" s="12" t="s">
        <v>151</v>
      </c>
      <c r="I7" s="26" t="s">
        <v>19</v>
      </c>
      <c r="J7" s="27" t="s">
        <v>19</v>
      </c>
    </row>
    <row r="8" spans="1:10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76" t="s">
        <v>35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77">
        <v>0</v>
      </c>
      <c r="I9" s="78">
        <v>0</v>
      </c>
      <c r="J9" s="78">
        <v>0</v>
      </c>
    </row>
    <row r="10" spans="1:10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</row>
    <row r="11" spans="1:10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</row>
    <row r="12" spans="1:10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</row>
    <row r="13" spans="1:10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114</v>
      </c>
      <c r="B1" s="36" t="s" vm="1">
        <v>172</v>
      </c>
    </row>
    <row r="2" spans="1:34">
      <c r="A2" s="36" t="s">
        <v>113</v>
      </c>
      <c r="B2" s="36" t="s">
        <v>173</v>
      </c>
    </row>
    <row r="3" spans="1:34">
      <c r="A3" s="36" t="s">
        <v>115</v>
      </c>
      <c r="B3" s="36" t="s">
        <v>174</v>
      </c>
      <c r="D3" s="2"/>
    </row>
    <row r="4" spans="1:34">
      <c r="A4" s="36" t="s">
        <v>116</v>
      </c>
      <c r="B4" s="36">
        <v>8604</v>
      </c>
    </row>
    <row r="5" spans="1:34" ht="18.75">
      <c r="A5" s="124" t="s">
        <v>71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</row>
    <row r="6" spans="1:34" s="3" customFormat="1">
      <c r="A6" s="37" t="s">
        <v>90</v>
      </c>
      <c r="B6" s="38" t="s">
        <v>33</v>
      </c>
      <c r="C6" s="39" t="s">
        <v>36</v>
      </c>
      <c r="D6" s="38" t="s">
        <v>14</v>
      </c>
      <c r="E6" s="38" t="s">
        <v>45</v>
      </c>
      <c r="F6" s="38" t="s">
        <v>78</v>
      </c>
      <c r="G6" s="38" t="s">
        <v>17</v>
      </c>
      <c r="H6" s="38" t="s">
        <v>77</v>
      </c>
      <c r="I6" s="38" t="s">
        <v>16</v>
      </c>
      <c r="J6" s="38" t="s">
        <v>18</v>
      </c>
      <c r="K6" s="38" t="s">
        <v>148</v>
      </c>
      <c r="L6" s="38" t="s">
        <v>147</v>
      </c>
      <c r="M6" s="38" t="s">
        <v>43</v>
      </c>
      <c r="N6" s="38" t="s">
        <v>42</v>
      </c>
      <c r="O6" s="38" t="s">
        <v>117</v>
      </c>
      <c r="P6" s="40" t="s">
        <v>119</v>
      </c>
    </row>
    <row r="7" spans="1:34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26" t="s">
        <v>21</v>
      </c>
      <c r="G7" s="26" t="s">
        <v>20</v>
      </c>
      <c r="H7" s="98" t="s">
        <v>329</v>
      </c>
      <c r="I7" s="26" t="s">
        <v>19</v>
      </c>
      <c r="J7" s="26" t="s">
        <v>19</v>
      </c>
      <c r="K7" s="26" t="s">
        <v>155</v>
      </c>
      <c r="L7" s="98" t="s">
        <v>329</v>
      </c>
      <c r="M7" s="26" t="s">
        <v>151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87</v>
      </c>
    </row>
    <row r="9" spans="1:34" s="4" customFormat="1" ht="20.25">
      <c r="A9" s="76" t="s">
        <v>317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77">
        <v>0</v>
      </c>
      <c r="N9" s="100" t="s">
        <v>329</v>
      </c>
      <c r="O9" s="78">
        <v>0</v>
      </c>
      <c r="P9" s="78">
        <v>0</v>
      </c>
      <c r="AH9" s="1"/>
    </row>
    <row r="10" spans="1:34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</row>
    <row r="11" spans="1:34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</row>
    <row r="12" spans="1:34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</row>
    <row r="13" spans="1:34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  <c r="O13" s="100" t="s">
        <v>329</v>
      </c>
      <c r="P13" s="100" t="s">
        <v>329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114</v>
      </c>
      <c r="B1" s="36" t="s" vm="1">
        <v>172</v>
      </c>
    </row>
    <row r="2" spans="1:15">
      <c r="A2" s="36" t="s">
        <v>113</v>
      </c>
      <c r="B2" s="36" t="s">
        <v>173</v>
      </c>
    </row>
    <row r="3" spans="1:15">
      <c r="A3" s="36" t="s">
        <v>115</v>
      </c>
      <c r="B3" s="36" t="s">
        <v>174</v>
      </c>
    </row>
    <row r="4" spans="1:15">
      <c r="A4" s="36" t="s">
        <v>116</v>
      </c>
      <c r="B4" s="36">
        <v>8604</v>
      </c>
    </row>
    <row r="5" spans="1:15" ht="18.75">
      <c r="A5" s="124" t="s">
        <v>63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5" s="3" customFormat="1">
      <c r="A6" s="37" t="s">
        <v>90</v>
      </c>
      <c r="B6" s="38" t="s">
        <v>33</v>
      </c>
      <c r="C6" s="38" t="s">
        <v>14</v>
      </c>
      <c r="D6" s="38" t="s">
        <v>45</v>
      </c>
      <c r="E6" s="38" t="s">
        <v>78</v>
      </c>
      <c r="F6" s="38" t="s">
        <v>17</v>
      </c>
      <c r="G6" s="38" t="s">
        <v>77</v>
      </c>
      <c r="H6" s="38" t="s">
        <v>16</v>
      </c>
      <c r="I6" s="38" t="s">
        <v>18</v>
      </c>
      <c r="J6" s="38" t="s">
        <v>148</v>
      </c>
      <c r="K6" s="38" t="s">
        <v>147</v>
      </c>
      <c r="L6" s="38" t="s">
        <v>85</v>
      </c>
      <c r="M6" s="38" t="s">
        <v>42</v>
      </c>
      <c r="N6" s="38" t="s">
        <v>117</v>
      </c>
      <c r="O6" s="40" t="s">
        <v>119</v>
      </c>
    </row>
    <row r="7" spans="1:15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26" t="s">
        <v>21</v>
      </c>
      <c r="F7" s="26" t="s">
        <v>20</v>
      </c>
      <c r="G7" s="98" t="s">
        <v>329</v>
      </c>
      <c r="H7" s="26" t="s">
        <v>19</v>
      </c>
      <c r="I7" s="26" t="s">
        <v>19</v>
      </c>
      <c r="J7" s="26" t="s">
        <v>155</v>
      </c>
      <c r="K7" s="98" t="s">
        <v>329</v>
      </c>
      <c r="L7" s="26" t="s">
        <v>151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6" t="s">
        <v>26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77">
        <v>0</v>
      </c>
      <c r="M9" s="100" t="s">
        <v>329</v>
      </c>
      <c r="N9" s="78">
        <v>0</v>
      </c>
      <c r="O9" s="78">
        <v>0</v>
      </c>
    </row>
    <row r="10" spans="1:15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</row>
    <row r="11" spans="1:15">
      <c r="A11" s="79" t="s">
        <v>146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</row>
    <row r="12" spans="1:15">
      <c r="A12" s="79" t="s">
        <v>154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114</v>
      </c>
      <c r="B1" s="36" t="s" vm="1">
        <v>172</v>
      </c>
    </row>
    <row r="2" spans="1:18">
      <c r="A2" s="36" t="s">
        <v>113</v>
      </c>
      <c r="B2" s="36" t="s">
        <v>173</v>
      </c>
    </row>
    <row r="3" spans="1:18">
      <c r="A3" s="36" t="s">
        <v>115</v>
      </c>
      <c r="B3" s="36" t="s">
        <v>174</v>
      </c>
    </row>
    <row r="4" spans="1:18">
      <c r="A4" s="36" t="s">
        <v>116</v>
      </c>
      <c r="B4" s="36">
        <v>8604</v>
      </c>
    </row>
    <row r="5" spans="1:18" ht="18.75">
      <c r="A5" s="124" t="s">
        <v>64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</row>
    <row r="6" spans="1:18" s="3" customFormat="1">
      <c r="A6" s="37" t="s">
        <v>90</v>
      </c>
      <c r="B6" s="38" t="s">
        <v>33</v>
      </c>
      <c r="C6" s="38" t="s">
        <v>92</v>
      </c>
      <c r="D6" s="38" t="s">
        <v>91</v>
      </c>
      <c r="E6" s="38" t="s">
        <v>44</v>
      </c>
      <c r="F6" s="38" t="s">
        <v>14</v>
      </c>
      <c r="G6" s="38" t="s">
        <v>45</v>
      </c>
      <c r="H6" s="38" t="s">
        <v>78</v>
      </c>
      <c r="I6" s="38" t="s">
        <v>17</v>
      </c>
      <c r="J6" s="38" t="s">
        <v>77</v>
      </c>
      <c r="K6" s="38" t="s">
        <v>16</v>
      </c>
      <c r="L6" s="116" t="s">
        <v>18</v>
      </c>
      <c r="M6" s="38" t="s">
        <v>148</v>
      </c>
      <c r="N6" s="38" t="s">
        <v>147</v>
      </c>
      <c r="O6" s="38" t="s">
        <v>85</v>
      </c>
      <c r="P6" s="38" t="s">
        <v>42</v>
      </c>
      <c r="Q6" s="38" t="s">
        <v>117</v>
      </c>
      <c r="R6" s="40" t="s">
        <v>119</v>
      </c>
    </row>
    <row r="7" spans="1:18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98" t="s">
        <v>329</v>
      </c>
      <c r="H7" s="26" t="s">
        <v>21</v>
      </c>
      <c r="I7" s="26" t="s">
        <v>20</v>
      </c>
      <c r="J7" s="98" t="s">
        <v>329</v>
      </c>
      <c r="K7" s="26" t="s">
        <v>19</v>
      </c>
      <c r="L7" s="26" t="s">
        <v>19</v>
      </c>
      <c r="M7" s="26" t="s">
        <v>155</v>
      </c>
      <c r="N7" s="98" t="s">
        <v>329</v>
      </c>
      <c r="O7" s="26" t="s">
        <v>151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87</v>
      </c>
      <c r="Q8" s="14" t="s">
        <v>88</v>
      </c>
      <c r="R8" s="15" t="s">
        <v>120</v>
      </c>
    </row>
    <row r="9" spans="1:18" s="4" customFormat="1" ht="20.25">
      <c r="A9" s="76" t="s">
        <v>311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77">
        <v>0</v>
      </c>
      <c r="P9" s="100" t="s">
        <v>329</v>
      </c>
      <c r="Q9" s="78">
        <v>0</v>
      </c>
      <c r="R9" s="78">
        <v>0</v>
      </c>
    </row>
    <row r="10" spans="1:18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  <c r="Q10" s="100" t="s">
        <v>329</v>
      </c>
      <c r="R10" s="100" t="s">
        <v>329</v>
      </c>
    </row>
    <row r="11" spans="1:18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  <c r="Q11" s="100" t="s">
        <v>329</v>
      </c>
      <c r="R11" s="100" t="s">
        <v>329</v>
      </c>
    </row>
    <row r="12" spans="1:18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  <c r="Q12" s="100" t="s">
        <v>329</v>
      </c>
      <c r="R12" s="100" t="s">
        <v>329</v>
      </c>
    </row>
    <row r="13" spans="1:18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  <c r="O13" s="100" t="s">
        <v>329</v>
      </c>
      <c r="P13" s="100" t="s">
        <v>329</v>
      </c>
      <c r="Q13" s="100" t="s">
        <v>329</v>
      </c>
      <c r="R13" s="100" t="s">
        <v>329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114</v>
      </c>
      <c r="B1" s="36" t="s" vm="1">
        <v>172</v>
      </c>
    </row>
    <row r="2" spans="1:29">
      <c r="A2" s="36" t="s">
        <v>113</v>
      </c>
      <c r="B2" s="36" t="s">
        <v>173</v>
      </c>
    </row>
    <row r="3" spans="1:29">
      <c r="A3" s="36" t="s">
        <v>115</v>
      </c>
      <c r="B3" s="36" t="s">
        <v>174</v>
      </c>
    </row>
    <row r="4" spans="1:29">
      <c r="A4" s="36" t="s">
        <v>116</v>
      </c>
      <c r="B4" s="36">
        <v>8604</v>
      </c>
    </row>
    <row r="5" spans="1:29" ht="18.7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</row>
    <row r="6" spans="1:29" s="3" customFormat="1">
      <c r="A6" s="37" t="s">
        <v>90</v>
      </c>
      <c r="B6" s="38" t="s">
        <v>33</v>
      </c>
      <c r="C6" s="38" t="s">
        <v>92</v>
      </c>
      <c r="D6" s="38" t="s">
        <v>91</v>
      </c>
      <c r="E6" s="38" t="s">
        <v>44</v>
      </c>
      <c r="F6" s="38" t="s">
        <v>14</v>
      </c>
      <c r="G6" s="38" t="s">
        <v>45</v>
      </c>
      <c r="H6" s="38" t="s">
        <v>78</v>
      </c>
      <c r="I6" s="38" t="s">
        <v>17</v>
      </c>
      <c r="J6" s="38" t="s">
        <v>77</v>
      </c>
      <c r="K6" s="38" t="s">
        <v>16</v>
      </c>
      <c r="L6" s="116" t="s">
        <v>18</v>
      </c>
      <c r="M6" s="116" t="s">
        <v>148</v>
      </c>
      <c r="N6" s="38" t="s">
        <v>147</v>
      </c>
      <c r="O6" s="38" t="s">
        <v>85</v>
      </c>
      <c r="P6" s="38" t="s">
        <v>42</v>
      </c>
      <c r="Q6" s="38" t="s">
        <v>117</v>
      </c>
      <c r="R6" s="40" t="s">
        <v>119</v>
      </c>
      <c r="Z6" s="1"/>
    </row>
    <row r="7" spans="1:29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98" t="s">
        <v>329</v>
      </c>
      <c r="H7" s="26" t="s">
        <v>21</v>
      </c>
      <c r="I7" s="26" t="s">
        <v>20</v>
      </c>
      <c r="J7" s="98" t="s">
        <v>329</v>
      </c>
      <c r="K7" s="26" t="s">
        <v>19</v>
      </c>
      <c r="L7" s="26" t="s">
        <v>19</v>
      </c>
      <c r="M7" s="26" t="s">
        <v>155</v>
      </c>
      <c r="N7" s="98" t="s">
        <v>329</v>
      </c>
      <c r="O7" s="26" t="s">
        <v>151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87</v>
      </c>
      <c r="Q8" s="14" t="s">
        <v>88</v>
      </c>
      <c r="R8" s="15" t="s">
        <v>120</v>
      </c>
      <c r="Z8" s="1"/>
    </row>
    <row r="9" spans="1:29" s="4" customFormat="1" ht="20.25">
      <c r="A9" s="76" t="s">
        <v>318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77">
        <v>0</v>
      </c>
      <c r="P9" s="100" t="s">
        <v>329</v>
      </c>
      <c r="Q9" s="78">
        <v>0</v>
      </c>
      <c r="R9" s="78">
        <v>0</v>
      </c>
      <c r="Z9" s="1"/>
      <c r="AC9" s="1"/>
    </row>
    <row r="10" spans="1:29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  <c r="Q10" s="100" t="s">
        <v>329</v>
      </c>
      <c r="R10" s="100" t="s">
        <v>329</v>
      </c>
    </row>
    <row r="11" spans="1:29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  <c r="Q11" s="100" t="s">
        <v>329</v>
      </c>
      <c r="R11" s="100" t="s">
        <v>329</v>
      </c>
    </row>
    <row r="12" spans="1:29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  <c r="Q12" s="100" t="s">
        <v>329</v>
      </c>
      <c r="R12" s="100" t="s">
        <v>329</v>
      </c>
    </row>
    <row r="13" spans="1:29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  <c r="O13" s="100" t="s">
        <v>329</v>
      </c>
      <c r="P13" s="100" t="s">
        <v>329</v>
      </c>
      <c r="Q13" s="100" t="s">
        <v>329</v>
      </c>
      <c r="R13" s="100" t="s">
        <v>329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114</v>
      </c>
      <c r="B1" s="36" t="s" vm="1">
        <v>172</v>
      </c>
    </row>
    <row r="2" spans="1:27">
      <c r="A2" s="36" t="s">
        <v>113</v>
      </c>
      <c r="B2" s="36" t="s">
        <v>173</v>
      </c>
    </row>
    <row r="3" spans="1:27">
      <c r="A3" s="36" t="s">
        <v>115</v>
      </c>
      <c r="B3" s="36" t="s">
        <v>174</v>
      </c>
    </row>
    <row r="4" spans="1:27">
      <c r="A4" s="36" t="s">
        <v>116</v>
      </c>
      <c r="B4" s="36">
        <v>8604</v>
      </c>
    </row>
    <row r="5" spans="1:27" ht="18.75">
      <c r="A5" s="124" t="s">
        <v>66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6"/>
    </row>
    <row r="6" spans="1:27" s="3" customFormat="1">
      <c r="A6" s="37" t="s">
        <v>90</v>
      </c>
      <c r="B6" s="38" t="s">
        <v>33</v>
      </c>
      <c r="C6" s="38" t="s">
        <v>92</v>
      </c>
      <c r="D6" s="38" t="s">
        <v>91</v>
      </c>
      <c r="E6" s="38" t="s">
        <v>44</v>
      </c>
      <c r="F6" s="38" t="s">
        <v>77</v>
      </c>
      <c r="G6" s="38" t="s">
        <v>148</v>
      </c>
      <c r="H6" s="38" t="s">
        <v>147</v>
      </c>
      <c r="I6" s="38" t="s">
        <v>85</v>
      </c>
      <c r="J6" s="38" t="s">
        <v>42</v>
      </c>
      <c r="K6" s="38" t="s">
        <v>117</v>
      </c>
      <c r="L6" s="40" t="s">
        <v>119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98" t="s">
        <v>329</v>
      </c>
      <c r="G7" s="26" t="s">
        <v>155</v>
      </c>
      <c r="H7" s="98" t="s">
        <v>329</v>
      </c>
      <c r="I7" s="26" t="s">
        <v>151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76" t="s">
        <v>313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77">
        <v>0</v>
      </c>
      <c r="J9" s="100" t="s">
        <v>329</v>
      </c>
      <c r="K9" s="78">
        <v>0</v>
      </c>
      <c r="L9" s="78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</row>
    <row r="11" spans="1:27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</row>
    <row r="12" spans="1:27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</row>
    <row r="13" spans="1:27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114</v>
      </c>
      <c r="B1" s="36" t="s" vm="1">
        <v>172</v>
      </c>
    </row>
    <row r="2" spans="1:10">
      <c r="A2" s="36" t="s">
        <v>113</v>
      </c>
      <c r="B2" s="36" t="s">
        <v>173</v>
      </c>
    </row>
    <row r="3" spans="1:10">
      <c r="A3" s="36" t="s">
        <v>115</v>
      </c>
      <c r="B3" s="36" t="s">
        <v>174</v>
      </c>
    </row>
    <row r="4" spans="1:10">
      <c r="A4" s="36" t="s">
        <v>116</v>
      </c>
      <c r="B4" s="36">
        <v>8604</v>
      </c>
    </row>
    <row r="5" spans="1:10" ht="18.75">
      <c r="A5" s="124" t="s">
        <v>72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10" s="3" customFormat="1">
      <c r="A6" s="37" t="s">
        <v>90</v>
      </c>
      <c r="B6" s="38" t="s">
        <v>33</v>
      </c>
      <c r="C6" s="38" t="s">
        <v>77</v>
      </c>
      <c r="D6" s="38" t="s">
        <v>78</v>
      </c>
      <c r="E6" s="38" t="s">
        <v>148</v>
      </c>
      <c r="F6" s="38" t="s">
        <v>147</v>
      </c>
      <c r="G6" s="38" t="s">
        <v>85</v>
      </c>
      <c r="H6" s="38" t="s">
        <v>42</v>
      </c>
      <c r="I6" s="38" t="s">
        <v>117</v>
      </c>
      <c r="J6" s="40" t="s">
        <v>119</v>
      </c>
    </row>
    <row r="7" spans="1:10" s="3" customFormat="1">
      <c r="A7" s="97" t="s">
        <v>329</v>
      </c>
      <c r="B7" s="98" t="s">
        <v>329</v>
      </c>
      <c r="C7" s="98" t="s">
        <v>329</v>
      </c>
      <c r="D7" s="26" t="s">
        <v>21</v>
      </c>
      <c r="E7" s="26" t="s">
        <v>155</v>
      </c>
      <c r="F7" s="98" t="s">
        <v>329</v>
      </c>
      <c r="G7" s="26" t="s">
        <v>151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99" t="s">
        <v>329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76" t="s">
        <v>319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77">
        <v>0</v>
      </c>
      <c r="H9" s="100" t="s">
        <v>329</v>
      </c>
      <c r="I9" s="78">
        <v>0</v>
      </c>
      <c r="J9" s="78">
        <v>0</v>
      </c>
    </row>
    <row r="10" spans="1:10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</row>
    <row r="11" spans="1:10">
      <c r="A11" s="79" t="s">
        <v>146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</row>
    <row r="12" spans="1:10">
      <c r="A12" s="79" t="s">
        <v>154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114</v>
      </c>
      <c r="B1" s="36" t="s" vm="1">
        <v>172</v>
      </c>
    </row>
    <row r="2" spans="1:11">
      <c r="A2" s="36" t="s">
        <v>113</v>
      </c>
      <c r="B2" s="36" t="s">
        <v>173</v>
      </c>
    </row>
    <row r="3" spans="1:11">
      <c r="A3" s="36" t="s">
        <v>115</v>
      </c>
      <c r="B3" s="36" t="s">
        <v>174</v>
      </c>
    </row>
    <row r="4" spans="1:11">
      <c r="A4" s="36" t="s">
        <v>116</v>
      </c>
      <c r="B4" s="36">
        <v>8604</v>
      </c>
    </row>
    <row r="5" spans="1:11" ht="18.75">
      <c r="A5" s="124" t="s">
        <v>73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1" s="3" customFormat="1">
      <c r="A6" s="37" t="s">
        <v>90</v>
      </c>
      <c r="B6" s="38" t="s">
        <v>33</v>
      </c>
      <c r="C6" s="38" t="s">
        <v>44</v>
      </c>
      <c r="D6" s="38" t="s">
        <v>77</v>
      </c>
      <c r="E6" s="38" t="s">
        <v>78</v>
      </c>
      <c r="F6" s="38" t="s">
        <v>148</v>
      </c>
      <c r="G6" s="38" t="s">
        <v>147</v>
      </c>
      <c r="H6" s="38" t="s">
        <v>85</v>
      </c>
      <c r="I6" s="38" t="s">
        <v>42</v>
      </c>
      <c r="J6" s="38" t="s">
        <v>117</v>
      </c>
      <c r="K6" s="40" t="s">
        <v>119</v>
      </c>
    </row>
    <row r="7" spans="1:11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12" t="s">
        <v>21</v>
      </c>
      <c r="F7" s="12" t="s">
        <v>155</v>
      </c>
      <c r="G7" s="98" t="s">
        <v>329</v>
      </c>
      <c r="H7" s="12" t="s">
        <v>151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6" t="s">
        <v>315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77">
        <v>0</v>
      </c>
      <c r="I9" s="100" t="s">
        <v>329</v>
      </c>
      <c r="J9" s="78">
        <v>0</v>
      </c>
      <c r="K9" s="78">
        <v>0</v>
      </c>
    </row>
    <row r="10" spans="1:11" hidden="1">
      <c r="A10" s="83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83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8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114</v>
      </c>
      <c r="B1" s="36" t="s" vm="1">
        <v>172</v>
      </c>
    </row>
    <row r="2" spans="1:11">
      <c r="A2" s="36" t="s">
        <v>113</v>
      </c>
      <c r="B2" s="36" t="s">
        <v>173</v>
      </c>
    </row>
    <row r="3" spans="1:11">
      <c r="A3" s="36" t="s">
        <v>115</v>
      </c>
      <c r="B3" s="36" t="s">
        <v>174</v>
      </c>
    </row>
    <row r="4" spans="1:11">
      <c r="A4" s="36" t="s">
        <v>116</v>
      </c>
      <c r="B4" s="36">
        <v>8604</v>
      </c>
    </row>
    <row r="5" spans="1:11" ht="18.75">
      <c r="A5" s="124" t="s">
        <v>74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1" s="3" customFormat="1">
      <c r="A6" s="37" t="s">
        <v>90</v>
      </c>
      <c r="B6" s="38" t="s">
        <v>33</v>
      </c>
      <c r="C6" s="38" t="s">
        <v>44</v>
      </c>
      <c r="D6" s="38" t="s">
        <v>77</v>
      </c>
      <c r="E6" s="38" t="s">
        <v>78</v>
      </c>
      <c r="F6" s="38" t="s">
        <v>148</v>
      </c>
      <c r="G6" s="38" t="s">
        <v>147</v>
      </c>
      <c r="H6" s="38" t="s">
        <v>85</v>
      </c>
      <c r="I6" s="38" t="s">
        <v>42</v>
      </c>
      <c r="J6" s="38" t="s">
        <v>117</v>
      </c>
      <c r="K6" s="40" t="s">
        <v>119</v>
      </c>
    </row>
    <row r="7" spans="1:11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12" t="s">
        <v>21</v>
      </c>
      <c r="F7" s="12" t="s">
        <v>155</v>
      </c>
      <c r="G7" s="98" t="s">
        <v>329</v>
      </c>
      <c r="H7" s="12" t="s">
        <v>151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6" t="s">
        <v>316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77">
        <v>0</v>
      </c>
      <c r="I9" s="100" t="s">
        <v>329</v>
      </c>
      <c r="J9" s="78">
        <v>0</v>
      </c>
      <c r="K9" s="78">
        <v>0</v>
      </c>
    </row>
    <row r="10" spans="1:11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</row>
    <row r="11" spans="1:11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</row>
    <row r="12" spans="1:11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</row>
    <row r="13" spans="1:11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2" bestFit="1" customWidth="1"/>
    <col min="2" max="2" width="45.8554687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114</v>
      </c>
      <c r="B1" s="36" t="s" vm="1">
        <v>172</v>
      </c>
    </row>
    <row r="2" spans="1:10">
      <c r="A2" s="36" t="s">
        <v>113</v>
      </c>
      <c r="B2" s="36" t="s">
        <v>173</v>
      </c>
    </row>
    <row r="3" spans="1:10">
      <c r="A3" s="36" t="s">
        <v>115</v>
      </c>
      <c r="B3" s="36" t="s">
        <v>174</v>
      </c>
    </row>
    <row r="4" spans="1:10">
      <c r="A4" s="36" t="s">
        <v>116</v>
      </c>
      <c r="B4" s="36">
        <v>8604</v>
      </c>
    </row>
    <row r="5" spans="1:10" ht="18.75">
      <c r="A5" s="124" t="s">
        <v>75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10" s="3" customFormat="1">
      <c r="A6" s="37" t="s">
        <v>90</v>
      </c>
      <c r="B6" s="38" t="s">
        <v>33</v>
      </c>
      <c r="C6" s="38" t="s">
        <v>44</v>
      </c>
      <c r="D6" s="38" t="s">
        <v>77</v>
      </c>
      <c r="E6" s="38" t="s">
        <v>78</v>
      </c>
      <c r="F6" s="38" t="s">
        <v>148</v>
      </c>
      <c r="G6" s="38" t="s">
        <v>147</v>
      </c>
      <c r="H6" s="38" t="s">
        <v>85</v>
      </c>
      <c r="I6" s="38" t="s">
        <v>117</v>
      </c>
      <c r="J6" s="40" t="s">
        <v>119</v>
      </c>
    </row>
    <row r="7" spans="1:10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12" t="s">
        <v>21</v>
      </c>
      <c r="F7" s="12" t="s">
        <v>155</v>
      </c>
      <c r="G7" s="98" t="s">
        <v>329</v>
      </c>
      <c r="H7" s="12" t="s">
        <v>151</v>
      </c>
      <c r="I7" s="26" t="s">
        <v>19</v>
      </c>
      <c r="J7" s="13" t="s">
        <v>19</v>
      </c>
    </row>
    <row r="8" spans="1:10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35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61">
        <v>1.04802</v>
      </c>
      <c r="I9" s="62">
        <f>IFERROR(H9/$H$9,0)</f>
        <v>1</v>
      </c>
      <c r="J9" s="62">
        <f>H9/'סכום נכסי הקרן'!$C$41</f>
        <v>1.0673354848787424E-3</v>
      </c>
    </row>
    <row r="10" spans="1:10">
      <c r="A10" s="63" t="s">
        <v>28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61">
        <v>1.04802</v>
      </c>
      <c r="I10" s="62">
        <f t="shared" ref="I10:I24" si="0">IFERROR(H10/$H$9,0)</f>
        <v>1</v>
      </c>
      <c r="J10" s="62">
        <f>H10/'סכום נכסי הקרן'!$C$41</f>
        <v>1.0673354848787424E-3</v>
      </c>
    </row>
    <row r="11" spans="1:10">
      <c r="A11" s="64" t="s">
        <v>272</v>
      </c>
      <c r="B11" s="101" t="s">
        <v>329</v>
      </c>
      <c r="C11" s="101" t="s">
        <v>329</v>
      </c>
      <c r="D11" s="101" t="s">
        <v>329</v>
      </c>
      <c r="E11" s="101" t="s">
        <v>329</v>
      </c>
      <c r="F11" s="101" t="s">
        <v>329</v>
      </c>
      <c r="G11" s="101" t="s">
        <v>329</v>
      </c>
      <c r="H11" s="65">
        <v>0.97195000000000009</v>
      </c>
      <c r="I11" s="66">
        <f t="shared" si="0"/>
        <v>0.92741550733764633</v>
      </c>
      <c r="J11" s="66">
        <f>H11/'סכום נכסי הקרן'!$C$41</f>
        <v>9.8986348020829165E-4</v>
      </c>
    </row>
    <row r="12" spans="1:10">
      <c r="A12" s="67" t="s">
        <v>273</v>
      </c>
      <c r="B12" s="54" t="s">
        <v>274</v>
      </c>
      <c r="C12" s="59" t="s">
        <v>275</v>
      </c>
      <c r="D12" s="59" t="s">
        <v>100</v>
      </c>
      <c r="E12" s="71">
        <v>45260</v>
      </c>
      <c r="F12" s="61">
        <v>75958.34</v>
      </c>
      <c r="G12" s="72">
        <v>1.2795829999999999</v>
      </c>
      <c r="H12" s="61">
        <v>0.97195000000000009</v>
      </c>
      <c r="I12" s="62">
        <f t="shared" si="0"/>
        <v>0.92741550733764633</v>
      </c>
      <c r="J12" s="62">
        <f>H12/'סכום נכסי הקרן'!$C$41</f>
        <v>9.8986348020829165E-4</v>
      </c>
    </row>
    <row r="13" spans="1:10">
      <c r="A13" s="102" t="s">
        <v>329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</row>
    <row r="14" spans="1:10" s="6" customFormat="1">
      <c r="A14" s="64" t="s">
        <v>143</v>
      </c>
      <c r="B14" s="101" t="s">
        <v>329</v>
      </c>
      <c r="C14" s="101" t="s">
        <v>329</v>
      </c>
      <c r="D14" s="101" t="s">
        <v>329</v>
      </c>
      <c r="E14" s="101" t="s">
        <v>329</v>
      </c>
      <c r="F14" s="101" t="s">
        <v>329</v>
      </c>
      <c r="G14" s="101" t="s">
        <v>329</v>
      </c>
      <c r="H14" s="65">
        <v>7.6070000000000026E-2</v>
      </c>
      <c r="I14" s="66">
        <f t="shared" si="0"/>
        <v>7.2584492662353797E-2</v>
      </c>
      <c r="J14" s="66">
        <f>H14/'סכום נכסי הקרן'!$C$41</f>
        <v>7.7472004670450908E-5</v>
      </c>
    </row>
    <row r="15" spans="1:10" s="6" customFormat="1">
      <c r="A15" s="67" t="s">
        <v>276</v>
      </c>
      <c r="B15" s="54" t="s">
        <v>277</v>
      </c>
      <c r="C15" s="59" t="s">
        <v>275</v>
      </c>
      <c r="D15" s="59" t="s">
        <v>100</v>
      </c>
      <c r="E15" s="71">
        <v>45209</v>
      </c>
      <c r="F15" s="61">
        <v>1153.8</v>
      </c>
      <c r="G15" s="72">
        <v>3.8152189999999999</v>
      </c>
      <c r="H15" s="61">
        <v>4.4020000000000004E-2</v>
      </c>
      <c r="I15" s="62">
        <f t="shared" si="0"/>
        <v>4.2003015209633413E-2</v>
      </c>
      <c r="J15" s="62">
        <f>H15/'סכום נכסי הקרן'!$C$41</f>
        <v>4.4831308605143262E-5</v>
      </c>
    </row>
    <row r="16" spans="1:10" s="6" customFormat="1">
      <c r="A16" s="67" t="s">
        <v>278</v>
      </c>
      <c r="B16" s="54" t="s">
        <v>279</v>
      </c>
      <c r="C16" s="59" t="s">
        <v>275</v>
      </c>
      <c r="D16" s="59" t="s">
        <v>104</v>
      </c>
      <c r="E16" s="71">
        <v>45168</v>
      </c>
      <c r="F16" s="61">
        <v>472.31</v>
      </c>
      <c r="G16" s="72">
        <v>-4.878152</v>
      </c>
      <c r="H16" s="61">
        <v>-2.3039999999999998E-2</v>
      </c>
      <c r="I16" s="62">
        <f t="shared" si="0"/>
        <v>-2.198431327646419E-2</v>
      </c>
      <c r="J16" s="62">
        <f>H16/'סכום נכסי הקרן'!$C$41</f>
        <v>-2.3464637670661077E-5</v>
      </c>
    </row>
    <row r="17" spans="1:10">
      <c r="A17" s="67" t="s">
        <v>280</v>
      </c>
      <c r="B17" s="54" t="s">
        <v>281</v>
      </c>
      <c r="C17" s="59" t="s">
        <v>275</v>
      </c>
      <c r="D17" s="59" t="s">
        <v>100</v>
      </c>
      <c r="E17" s="71">
        <v>45127</v>
      </c>
      <c r="F17" s="61">
        <v>1210.51</v>
      </c>
      <c r="G17" s="72">
        <v>1.0813619999999999</v>
      </c>
      <c r="H17" s="61">
        <v>1.3089999999999999E-2</v>
      </c>
      <c r="I17" s="62">
        <f t="shared" si="0"/>
        <v>1.2490219652296712E-2</v>
      </c>
      <c r="J17" s="62">
        <f>H17/'סכום נכסי הקרן'!$C$41</f>
        <v>1.3331254648826107E-5</v>
      </c>
    </row>
    <row r="18" spans="1:10">
      <c r="A18" s="67" t="s">
        <v>282</v>
      </c>
      <c r="B18" s="54" t="s">
        <v>283</v>
      </c>
      <c r="C18" s="59" t="s">
        <v>275</v>
      </c>
      <c r="D18" s="59" t="s">
        <v>102</v>
      </c>
      <c r="E18" s="71">
        <v>45197</v>
      </c>
      <c r="F18" s="61">
        <v>537.09</v>
      </c>
      <c r="G18" s="72">
        <v>-4.7645650000000002</v>
      </c>
      <c r="H18" s="61">
        <v>-2.5589999999999998E-2</v>
      </c>
      <c r="I18" s="62">
        <f t="shared" si="0"/>
        <v>-2.4417472948989521E-2</v>
      </c>
      <c r="J18" s="62">
        <f>H18/'סכום נכסי הקרן'!$C$41</f>
        <v>-2.6061635329523305E-5</v>
      </c>
    </row>
    <row r="19" spans="1:10">
      <c r="A19" s="67" t="s">
        <v>284</v>
      </c>
      <c r="B19" s="54" t="s">
        <v>285</v>
      </c>
      <c r="C19" s="59" t="s">
        <v>275</v>
      </c>
      <c r="D19" s="59" t="s">
        <v>102</v>
      </c>
      <c r="E19" s="71">
        <v>45187</v>
      </c>
      <c r="F19" s="61">
        <v>2336.2600000000002</v>
      </c>
      <c r="G19" s="72">
        <v>-3.220532</v>
      </c>
      <c r="H19" s="61">
        <v>-7.5240000000000001E-2</v>
      </c>
      <c r="I19" s="62">
        <f t="shared" si="0"/>
        <v>-7.1792523043453377E-2</v>
      </c>
      <c r="J19" s="62">
        <f>H19/'סכום נכסי הקרן'!$C$41</f>
        <v>-7.6626707393252585E-5</v>
      </c>
    </row>
    <row r="20" spans="1:10">
      <c r="A20" s="67" t="s">
        <v>286</v>
      </c>
      <c r="B20" s="54" t="s">
        <v>287</v>
      </c>
      <c r="C20" s="59" t="s">
        <v>275</v>
      </c>
      <c r="D20" s="59" t="s">
        <v>102</v>
      </c>
      <c r="E20" s="71">
        <v>45280</v>
      </c>
      <c r="F20" s="61">
        <v>398.28</v>
      </c>
      <c r="G20" s="72">
        <v>-0.91393000000000002</v>
      </c>
      <c r="H20" s="61">
        <v>-3.64E-3</v>
      </c>
      <c r="I20" s="62">
        <f t="shared" si="0"/>
        <v>-3.473216159996947E-3</v>
      </c>
      <c r="J20" s="62">
        <f>H20/'סכום נכסי הקרן'!$C$41</f>
        <v>-3.7070868542190245E-6</v>
      </c>
    </row>
    <row r="21" spans="1:10">
      <c r="A21" s="67" t="s">
        <v>288</v>
      </c>
      <c r="B21" s="54" t="s">
        <v>289</v>
      </c>
      <c r="C21" s="59" t="s">
        <v>275</v>
      </c>
      <c r="D21" s="59" t="s">
        <v>102</v>
      </c>
      <c r="E21" s="71">
        <v>45145</v>
      </c>
      <c r="F21" s="61">
        <v>6843.53</v>
      </c>
      <c r="G21" s="72">
        <v>0.16015099999999999</v>
      </c>
      <c r="H21" s="61">
        <v>1.0960000000000001E-2</v>
      </c>
      <c r="I21" s="62">
        <f t="shared" si="0"/>
        <v>1.0457815690540257E-2</v>
      </c>
      <c r="J21" s="62">
        <f>H21/'סכום נכסי הקרן'!$C$41</f>
        <v>1.1161997780835306E-5</v>
      </c>
    </row>
    <row r="22" spans="1:10">
      <c r="A22" s="67" t="s">
        <v>290</v>
      </c>
      <c r="B22" s="54" t="s">
        <v>291</v>
      </c>
      <c r="C22" s="59" t="s">
        <v>275</v>
      </c>
      <c r="D22" s="59" t="s">
        <v>103</v>
      </c>
      <c r="E22" s="71">
        <v>45133</v>
      </c>
      <c r="F22" s="61">
        <v>2202.17</v>
      </c>
      <c r="G22" s="72">
        <v>1.370466</v>
      </c>
      <c r="H22" s="61">
        <v>3.0179999999999998E-2</v>
      </c>
      <c r="I22" s="62">
        <f t="shared" si="0"/>
        <v>2.8797160359535123E-2</v>
      </c>
      <c r="J22" s="62">
        <f>H22/'סכום נכסי הקרן'!$C$41</f>
        <v>3.0736231115475314E-5</v>
      </c>
    </row>
    <row r="23" spans="1:10">
      <c r="A23" s="67" t="s">
        <v>292</v>
      </c>
      <c r="B23" s="54" t="s">
        <v>293</v>
      </c>
      <c r="C23" s="59" t="s">
        <v>275</v>
      </c>
      <c r="D23" s="59" t="s">
        <v>100</v>
      </c>
      <c r="E23" s="71">
        <v>45127</v>
      </c>
      <c r="F23" s="61">
        <v>4051.61</v>
      </c>
      <c r="G23" s="72">
        <v>3.8557510000000002</v>
      </c>
      <c r="H23" s="61">
        <v>0.15622</v>
      </c>
      <c r="I23" s="62">
        <f t="shared" si="0"/>
        <v>0.14906204080074809</v>
      </c>
      <c r="J23" s="62">
        <f>H23/'סכום נכסי הקרן'!$C$41</f>
        <v>1.5909920559508133E-4</v>
      </c>
    </row>
    <row r="24" spans="1:10">
      <c r="A24" s="67" t="s">
        <v>294</v>
      </c>
      <c r="B24" s="54" t="s">
        <v>295</v>
      </c>
      <c r="C24" s="59" t="s">
        <v>275</v>
      </c>
      <c r="D24" s="59" t="s">
        <v>100</v>
      </c>
      <c r="E24" s="71">
        <v>45251</v>
      </c>
      <c r="F24" s="61">
        <v>1362.99</v>
      </c>
      <c r="G24" s="72">
        <v>-3.7337030000000002</v>
      </c>
      <c r="H24" s="61">
        <v>-5.0889999999999998E-2</v>
      </c>
      <c r="I24" s="62">
        <f t="shared" si="0"/>
        <v>-4.8558233621495771E-2</v>
      </c>
      <c r="J24" s="62">
        <f>H24/'סכום נכסי הקרן'!$C$41</f>
        <v>-5.1827925827254437E-5</v>
      </c>
    </row>
    <row r="25" spans="1:10">
      <c r="A25" s="102" t="s">
        <v>329</v>
      </c>
      <c r="B25" s="100" t="s">
        <v>329</v>
      </c>
      <c r="C25" s="100" t="s">
        <v>329</v>
      </c>
      <c r="D25" s="100" t="s">
        <v>329</v>
      </c>
      <c r="E25" s="100" t="s">
        <v>329</v>
      </c>
      <c r="F25" s="100" t="s">
        <v>329</v>
      </c>
      <c r="G25" s="100" t="s">
        <v>329</v>
      </c>
      <c r="H25" s="100" t="s">
        <v>329</v>
      </c>
      <c r="I25" s="100" t="s">
        <v>329</v>
      </c>
      <c r="J25" s="100" t="s">
        <v>329</v>
      </c>
    </row>
    <row r="26" spans="1:10">
      <c r="A26" s="100" t="s">
        <v>329</v>
      </c>
      <c r="B26" s="100" t="s">
        <v>329</v>
      </c>
      <c r="C26" s="100" t="s">
        <v>329</v>
      </c>
      <c r="D26" s="100" t="s">
        <v>329</v>
      </c>
      <c r="E26" s="100" t="s">
        <v>329</v>
      </c>
      <c r="F26" s="100" t="s">
        <v>329</v>
      </c>
      <c r="G26" s="100" t="s">
        <v>329</v>
      </c>
      <c r="H26" s="100" t="s">
        <v>329</v>
      </c>
      <c r="I26" s="100" t="s">
        <v>329</v>
      </c>
      <c r="J26" s="100" t="s">
        <v>329</v>
      </c>
    </row>
    <row r="27" spans="1:10">
      <c r="A27" s="100" t="s">
        <v>329</v>
      </c>
      <c r="B27" s="100" t="s">
        <v>329</v>
      </c>
      <c r="C27" s="100" t="s">
        <v>329</v>
      </c>
      <c r="D27" s="100" t="s">
        <v>329</v>
      </c>
      <c r="E27" s="100" t="s">
        <v>329</v>
      </c>
      <c r="F27" s="100" t="s">
        <v>329</v>
      </c>
      <c r="G27" s="100" t="s">
        <v>329</v>
      </c>
      <c r="H27" s="100" t="s">
        <v>329</v>
      </c>
      <c r="I27" s="100" t="s">
        <v>329</v>
      </c>
      <c r="J27" s="100" t="s">
        <v>329</v>
      </c>
    </row>
    <row r="28" spans="1:10">
      <c r="A28" s="79" t="s">
        <v>163</v>
      </c>
      <c r="B28" s="100" t="s">
        <v>329</v>
      </c>
      <c r="C28" s="100" t="s">
        <v>329</v>
      </c>
      <c r="D28" s="100" t="s">
        <v>329</v>
      </c>
      <c r="E28" s="100" t="s">
        <v>329</v>
      </c>
      <c r="F28" s="100" t="s">
        <v>329</v>
      </c>
      <c r="G28" s="100" t="s">
        <v>329</v>
      </c>
      <c r="H28" s="100" t="s">
        <v>329</v>
      </c>
      <c r="I28" s="100" t="s">
        <v>329</v>
      </c>
      <c r="J28" s="100" t="s">
        <v>329</v>
      </c>
    </row>
    <row r="29" spans="1:10">
      <c r="A29" s="79" t="s">
        <v>86</v>
      </c>
      <c r="B29" s="100" t="s">
        <v>329</v>
      </c>
      <c r="C29" s="100" t="s">
        <v>329</v>
      </c>
      <c r="D29" s="100" t="s">
        <v>329</v>
      </c>
      <c r="E29" s="100" t="s">
        <v>329</v>
      </c>
      <c r="F29" s="100" t="s">
        <v>329</v>
      </c>
      <c r="G29" s="100" t="s">
        <v>329</v>
      </c>
      <c r="H29" s="100" t="s">
        <v>329</v>
      </c>
      <c r="I29" s="100" t="s">
        <v>329</v>
      </c>
      <c r="J29" s="100" t="s">
        <v>329</v>
      </c>
    </row>
    <row r="30" spans="1:10">
      <c r="A30" s="79" t="s">
        <v>146</v>
      </c>
      <c r="B30" s="100" t="s">
        <v>329</v>
      </c>
      <c r="C30" s="100" t="s">
        <v>329</v>
      </c>
      <c r="D30" s="100" t="s">
        <v>329</v>
      </c>
      <c r="E30" s="100" t="s">
        <v>329</v>
      </c>
      <c r="F30" s="100" t="s">
        <v>329</v>
      </c>
      <c r="G30" s="100" t="s">
        <v>329</v>
      </c>
      <c r="H30" s="100" t="s">
        <v>329</v>
      </c>
      <c r="I30" s="100" t="s">
        <v>329</v>
      </c>
      <c r="J30" s="100" t="s">
        <v>329</v>
      </c>
    </row>
    <row r="31" spans="1:10">
      <c r="A31" s="79" t="s">
        <v>154</v>
      </c>
      <c r="B31" s="100" t="s">
        <v>329</v>
      </c>
      <c r="C31" s="100" t="s">
        <v>329</v>
      </c>
      <c r="D31" s="100" t="s">
        <v>329</v>
      </c>
      <c r="E31" s="100" t="s">
        <v>329</v>
      </c>
      <c r="F31" s="100" t="s">
        <v>329</v>
      </c>
      <c r="G31" s="100" t="s">
        <v>329</v>
      </c>
      <c r="H31" s="100" t="s">
        <v>329</v>
      </c>
      <c r="I31" s="100" t="s">
        <v>329</v>
      </c>
      <c r="J31" s="100" t="s">
        <v>329</v>
      </c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1:10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114</v>
      </c>
      <c r="B1" s="36" t="s" vm="1">
        <v>172</v>
      </c>
    </row>
    <row r="2" spans="1:16">
      <c r="A2" s="36" t="s">
        <v>113</v>
      </c>
      <c r="B2" s="36" t="s">
        <v>173</v>
      </c>
    </row>
    <row r="3" spans="1:16">
      <c r="A3" s="36" t="s">
        <v>115</v>
      </c>
      <c r="B3" s="36" t="s">
        <v>174</v>
      </c>
    </row>
    <row r="4" spans="1:16">
      <c r="A4" s="36" t="s">
        <v>116</v>
      </c>
      <c r="B4" s="36">
        <v>8604</v>
      </c>
    </row>
    <row r="5" spans="1:16" ht="18.75">
      <c r="A5" s="124" t="s">
        <v>76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</row>
    <row r="6" spans="1:16" s="3" customFormat="1">
      <c r="A6" s="37" t="s">
        <v>90</v>
      </c>
      <c r="B6" s="38" t="s">
        <v>33</v>
      </c>
      <c r="C6" s="38" t="s">
        <v>36</v>
      </c>
      <c r="D6" s="38" t="s">
        <v>14</v>
      </c>
      <c r="E6" s="38" t="s">
        <v>45</v>
      </c>
      <c r="F6" s="38" t="s">
        <v>78</v>
      </c>
      <c r="G6" s="38" t="s">
        <v>17</v>
      </c>
      <c r="H6" s="38" t="s">
        <v>77</v>
      </c>
      <c r="I6" s="38" t="s">
        <v>16</v>
      </c>
      <c r="J6" s="38" t="s">
        <v>18</v>
      </c>
      <c r="K6" s="38" t="s">
        <v>148</v>
      </c>
      <c r="L6" s="38" t="s">
        <v>147</v>
      </c>
      <c r="M6" s="38" t="s">
        <v>85</v>
      </c>
      <c r="N6" s="38" t="s">
        <v>42</v>
      </c>
      <c r="O6" s="38" t="s">
        <v>117</v>
      </c>
      <c r="P6" s="40" t="s">
        <v>119</v>
      </c>
    </row>
    <row r="7" spans="1:16" s="3" customFormat="1">
      <c r="A7" s="97" t="s">
        <v>329</v>
      </c>
      <c r="B7" s="98" t="s">
        <v>329</v>
      </c>
      <c r="C7" s="98" t="s">
        <v>329</v>
      </c>
      <c r="D7" s="98" t="s">
        <v>329</v>
      </c>
      <c r="E7" s="98" t="s">
        <v>329</v>
      </c>
      <c r="F7" s="12" t="s">
        <v>21</v>
      </c>
      <c r="G7" s="12" t="s">
        <v>20</v>
      </c>
      <c r="H7" s="98" t="s">
        <v>329</v>
      </c>
      <c r="I7" s="12" t="s">
        <v>19</v>
      </c>
      <c r="J7" s="12" t="s">
        <v>19</v>
      </c>
      <c r="K7" s="12" t="s">
        <v>155</v>
      </c>
      <c r="L7" s="98" t="s">
        <v>329</v>
      </c>
      <c r="M7" s="12" t="s">
        <v>151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99" t="s">
        <v>329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87</v>
      </c>
    </row>
    <row r="9" spans="1:16" s="4" customFormat="1" ht="20.25">
      <c r="A9" s="76" t="s">
        <v>317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77">
        <v>0</v>
      </c>
      <c r="N9" s="100" t="s">
        <v>329</v>
      </c>
      <c r="O9" s="78">
        <v>0</v>
      </c>
      <c r="P9" s="78">
        <v>0</v>
      </c>
    </row>
    <row r="10" spans="1:16">
      <c r="A10" s="79" t="s">
        <v>163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</row>
    <row r="11" spans="1:16">
      <c r="A11" s="79" t="s">
        <v>86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</row>
    <row r="12" spans="1:16">
      <c r="A12" s="79" t="s">
        <v>146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</row>
    <row r="13" spans="1:16">
      <c r="A13" s="79" t="s">
        <v>154</v>
      </c>
      <c r="B13" s="100" t="s">
        <v>329</v>
      </c>
      <c r="C13" s="100" t="s">
        <v>329</v>
      </c>
      <c r="D13" s="100" t="s">
        <v>329</v>
      </c>
      <c r="E13" s="100" t="s">
        <v>329</v>
      </c>
      <c r="F13" s="100" t="s">
        <v>329</v>
      </c>
      <c r="G13" s="100" t="s">
        <v>329</v>
      </c>
      <c r="H13" s="100" t="s">
        <v>329</v>
      </c>
      <c r="I13" s="100" t="s">
        <v>329</v>
      </c>
      <c r="J13" s="100" t="s">
        <v>329</v>
      </c>
      <c r="K13" s="100" t="s">
        <v>329</v>
      </c>
      <c r="L13" s="100" t="s">
        <v>329</v>
      </c>
      <c r="M13" s="100" t="s">
        <v>329</v>
      </c>
      <c r="N13" s="100" t="s">
        <v>329</v>
      </c>
      <c r="O13" s="100" t="s">
        <v>329</v>
      </c>
      <c r="P13" s="100" t="s">
        <v>329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114</v>
      </c>
      <c r="B1" s="36" t="s" vm="1">
        <v>172</v>
      </c>
    </row>
    <row r="2" spans="1:17">
      <c r="A2" s="36" t="s">
        <v>113</v>
      </c>
      <c r="B2" s="36" t="s">
        <v>173</v>
      </c>
    </row>
    <row r="3" spans="1:17">
      <c r="A3" s="36" t="s">
        <v>115</v>
      </c>
      <c r="B3" s="36" t="s">
        <v>174</v>
      </c>
    </row>
    <row r="4" spans="1:17">
      <c r="A4" s="36" t="s">
        <v>116</v>
      </c>
      <c r="B4" s="36">
        <v>8604</v>
      </c>
    </row>
    <row r="5" spans="1:17" s="3" customFormat="1">
      <c r="A5" s="37" t="s">
        <v>90</v>
      </c>
      <c r="B5" s="38" t="s">
        <v>139</v>
      </c>
      <c r="C5" s="38" t="s">
        <v>33</v>
      </c>
      <c r="D5" s="38" t="s">
        <v>91</v>
      </c>
      <c r="E5" s="38" t="s">
        <v>14</v>
      </c>
      <c r="F5" s="38" t="s">
        <v>78</v>
      </c>
      <c r="G5" s="38" t="s">
        <v>45</v>
      </c>
      <c r="H5" s="38" t="s">
        <v>17</v>
      </c>
      <c r="I5" s="38" t="s">
        <v>171</v>
      </c>
      <c r="J5" s="38" t="s">
        <v>77</v>
      </c>
      <c r="K5" s="38" t="s">
        <v>29</v>
      </c>
      <c r="L5" s="38" t="s">
        <v>18</v>
      </c>
      <c r="M5" s="38" t="s">
        <v>148</v>
      </c>
      <c r="N5" s="38" t="s">
        <v>147</v>
      </c>
      <c r="O5" s="38" t="s">
        <v>85</v>
      </c>
      <c r="P5" s="38" t="s">
        <v>117</v>
      </c>
      <c r="Q5" s="40" t="s">
        <v>119</v>
      </c>
    </row>
    <row r="6" spans="1:17" s="3" customFormat="1">
      <c r="A6" s="97" t="s">
        <v>329</v>
      </c>
      <c r="B6" s="117" t="s">
        <v>329</v>
      </c>
      <c r="C6" s="98" t="s">
        <v>329</v>
      </c>
      <c r="D6" s="98" t="s">
        <v>329</v>
      </c>
      <c r="E6" s="98" t="s">
        <v>329</v>
      </c>
      <c r="F6" s="12" t="s">
        <v>21</v>
      </c>
      <c r="G6" s="98" t="s">
        <v>329</v>
      </c>
      <c r="H6" s="12" t="s">
        <v>20</v>
      </c>
      <c r="I6" s="98" t="s">
        <v>329</v>
      </c>
      <c r="J6" s="98" t="s">
        <v>329</v>
      </c>
      <c r="K6" s="12" t="s">
        <v>19</v>
      </c>
      <c r="L6" s="12" t="s">
        <v>19</v>
      </c>
      <c r="M6" s="12" t="s">
        <v>155</v>
      </c>
      <c r="N6" s="98" t="s">
        <v>329</v>
      </c>
      <c r="O6" s="12" t="s">
        <v>151</v>
      </c>
      <c r="P6" s="12" t="s">
        <v>19</v>
      </c>
      <c r="Q6" s="13" t="s">
        <v>19</v>
      </c>
    </row>
    <row r="7" spans="1:17" s="4" customFormat="1" ht="20.25">
      <c r="A7" s="99" t="s">
        <v>329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87</v>
      </c>
      <c r="Q7" s="15" t="s">
        <v>88</v>
      </c>
    </row>
    <row r="8" spans="1:17" s="4" customFormat="1" ht="20.25">
      <c r="A8" s="76" t="s">
        <v>320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100" t="s">
        <v>329</v>
      </c>
      <c r="I8" s="100" t="s">
        <v>329</v>
      </c>
      <c r="J8" s="100" t="s">
        <v>329</v>
      </c>
      <c r="K8" s="100" t="s">
        <v>329</v>
      </c>
      <c r="L8" s="100" t="s">
        <v>329</v>
      </c>
      <c r="M8" s="100" t="s">
        <v>329</v>
      </c>
      <c r="N8" s="100" t="s">
        <v>329</v>
      </c>
      <c r="O8" s="77">
        <v>0</v>
      </c>
      <c r="P8" s="78">
        <v>0</v>
      </c>
      <c r="Q8" s="78">
        <v>0</v>
      </c>
    </row>
    <row r="9" spans="1:17">
      <c r="A9" s="79" t="s">
        <v>163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100" t="s">
        <v>329</v>
      </c>
      <c r="P9" s="100" t="s">
        <v>329</v>
      </c>
      <c r="Q9" s="100" t="s">
        <v>329</v>
      </c>
    </row>
    <row r="10" spans="1:17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  <c r="P10" s="100" t="s">
        <v>329</v>
      </c>
      <c r="Q10" s="100" t="s">
        <v>329</v>
      </c>
    </row>
    <row r="11" spans="1:17">
      <c r="A11" s="79" t="s">
        <v>146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  <c r="P11" s="100" t="s">
        <v>329</v>
      </c>
      <c r="Q11" s="100" t="s">
        <v>329</v>
      </c>
    </row>
    <row r="12" spans="1:17">
      <c r="A12" s="79" t="s">
        <v>154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  <c r="O12" s="100" t="s">
        <v>329</v>
      </c>
      <c r="P12" s="100" t="s">
        <v>329</v>
      </c>
      <c r="Q12" s="100" t="s">
        <v>329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114</v>
      </c>
      <c r="B1" s="36" t="s" vm="1">
        <v>172</v>
      </c>
    </row>
    <row r="2" spans="1:14">
      <c r="A2" s="36" t="s">
        <v>113</v>
      </c>
      <c r="B2" s="36" t="s">
        <v>173</v>
      </c>
    </row>
    <row r="3" spans="1:14">
      <c r="A3" s="36" t="s">
        <v>115</v>
      </c>
      <c r="B3" s="36" t="s">
        <v>174</v>
      </c>
    </row>
    <row r="4" spans="1:14">
      <c r="A4" s="36" t="s">
        <v>116</v>
      </c>
      <c r="B4" s="36">
        <v>8604</v>
      </c>
    </row>
    <row r="5" spans="1:14" s="3" customFormat="1">
      <c r="A5" s="37" t="s">
        <v>90</v>
      </c>
      <c r="B5" s="38" t="s">
        <v>33</v>
      </c>
      <c r="C5" s="38" t="s">
        <v>91</v>
      </c>
      <c r="D5" s="38" t="s">
        <v>14</v>
      </c>
      <c r="E5" s="38" t="s">
        <v>45</v>
      </c>
      <c r="F5" s="38" t="s">
        <v>17</v>
      </c>
      <c r="G5" s="38" t="s">
        <v>77</v>
      </c>
      <c r="H5" s="38" t="s">
        <v>37</v>
      </c>
      <c r="I5" s="38" t="s">
        <v>18</v>
      </c>
      <c r="J5" s="38" t="s">
        <v>148</v>
      </c>
      <c r="K5" s="38" t="s">
        <v>147</v>
      </c>
      <c r="L5" s="38" t="s">
        <v>85</v>
      </c>
      <c r="M5" s="38" t="s">
        <v>117</v>
      </c>
      <c r="N5" s="40" t="s">
        <v>119</v>
      </c>
    </row>
    <row r="6" spans="1:14" s="3" customFormat="1">
      <c r="A6" s="97" t="s">
        <v>329</v>
      </c>
      <c r="B6" s="98" t="s">
        <v>329</v>
      </c>
      <c r="C6" s="98" t="s">
        <v>329</v>
      </c>
      <c r="D6" s="98" t="s">
        <v>329</v>
      </c>
      <c r="E6" s="98" t="s">
        <v>329</v>
      </c>
      <c r="F6" s="26" t="s">
        <v>20</v>
      </c>
      <c r="G6" s="98" t="s">
        <v>329</v>
      </c>
      <c r="H6" s="26" t="s">
        <v>19</v>
      </c>
      <c r="I6" s="26" t="s">
        <v>19</v>
      </c>
      <c r="J6" s="26" t="s">
        <v>155</v>
      </c>
      <c r="K6" s="98" t="s">
        <v>329</v>
      </c>
      <c r="L6" s="26" t="s">
        <v>151</v>
      </c>
      <c r="M6" s="26" t="s">
        <v>19</v>
      </c>
      <c r="N6" s="13" t="s">
        <v>19</v>
      </c>
    </row>
    <row r="7" spans="1:14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76" t="s">
        <v>321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100" t="s">
        <v>329</v>
      </c>
      <c r="I8" s="100" t="s">
        <v>329</v>
      </c>
      <c r="J8" s="100" t="s">
        <v>329</v>
      </c>
      <c r="K8" s="100" t="s">
        <v>329</v>
      </c>
      <c r="L8" s="77">
        <v>0</v>
      </c>
      <c r="M8" s="78">
        <v>0</v>
      </c>
      <c r="N8" s="78">
        <v>0</v>
      </c>
    </row>
    <row r="9" spans="1:14">
      <c r="A9" s="79" t="s">
        <v>163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</row>
    <row r="10" spans="1:14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</row>
    <row r="11" spans="1:14">
      <c r="A11" s="79" t="s">
        <v>146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</row>
    <row r="12" spans="1:14">
      <c r="A12" s="79" t="s">
        <v>154</v>
      </c>
      <c r="B12" s="100" t="s">
        <v>329</v>
      </c>
      <c r="C12" s="100" t="s">
        <v>329</v>
      </c>
      <c r="D12" s="100" t="s">
        <v>329</v>
      </c>
      <c r="E12" s="100" t="s">
        <v>329</v>
      </c>
      <c r="F12" s="100" t="s">
        <v>329</v>
      </c>
      <c r="G12" s="100" t="s">
        <v>329</v>
      </c>
      <c r="H12" s="100" t="s">
        <v>329</v>
      </c>
      <c r="I12" s="100" t="s">
        <v>329</v>
      </c>
      <c r="J12" s="100" t="s">
        <v>329</v>
      </c>
      <c r="K12" s="100" t="s">
        <v>329</v>
      </c>
      <c r="L12" s="100" t="s">
        <v>329</v>
      </c>
      <c r="M12" s="100" t="s">
        <v>329</v>
      </c>
      <c r="N12" s="100" t="s">
        <v>329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114</v>
      </c>
      <c r="B1" s="36" t="s" vm="1">
        <v>172</v>
      </c>
    </row>
    <row r="2" spans="1:9">
      <c r="A2" s="36" t="s">
        <v>113</v>
      </c>
      <c r="B2" s="36" t="s">
        <v>173</v>
      </c>
    </row>
    <row r="3" spans="1:9">
      <c r="A3" s="36" t="s">
        <v>115</v>
      </c>
      <c r="B3" s="36" t="s">
        <v>174</v>
      </c>
    </row>
    <row r="4" spans="1:9">
      <c r="A4" s="36" t="s">
        <v>116</v>
      </c>
      <c r="B4" s="36">
        <v>8604</v>
      </c>
    </row>
    <row r="5" spans="1:9" s="3" customFormat="1">
      <c r="A5" s="37" t="s">
        <v>90</v>
      </c>
      <c r="B5" s="39" t="s">
        <v>39</v>
      </c>
      <c r="C5" s="39" t="s">
        <v>62</v>
      </c>
      <c r="D5" s="39" t="s">
        <v>40</v>
      </c>
      <c r="E5" s="39" t="s">
        <v>77</v>
      </c>
      <c r="F5" s="39" t="s">
        <v>140</v>
      </c>
      <c r="G5" s="39" t="s">
        <v>117</v>
      </c>
      <c r="H5" s="39" t="s">
        <v>118</v>
      </c>
      <c r="I5" s="51" t="s">
        <v>158</v>
      </c>
    </row>
    <row r="6" spans="1:9" s="3" customFormat="1">
      <c r="A6" s="97" t="s">
        <v>329</v>
      </c>
      <c r="B6" s="12" t="s">
        <v>21</v>
      </c>
      <c r="C6" s="98" t="s">
        <v>329</v>
      </c>
      <c r="D6" s="12" t="s">
        <v>19</v>
      </c>
      <c r="E6" s="98" t="s">
        <v>329</v>
      </c>
      <c r="F6" s="12" t="s">
        <v>152</v>
      </c>
      <c r="G6" s="26" t="s">
        <v>19</v>
      </c>
      <c r="H6" s="26" t="s">
        <v>19</v>
      </c>
      <c r="I6" s="118" t="s">
        <v>329</v>
      </c>
    </row>
    <row r="7" spans="1:9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76" t="s">
        <v>322</v>
      </c>
      <c r="B8" s="100" t="s">
        <v>329</v>
      </c>
      <c r="C8" s="100" t="s">
        <v>329</v>
      </c>
      <c r="D8" s="100" t="s">
        <v>329</v>
      </c>
      <c r="E8" s="100" t="s">
        <v>329</v>
      </c>
      <c r="F8" s="77">
        <v>0</v>
      </c>
      <c r="G8" s="78">
        <v>0</v>
      </c>
      <c r="H8" s="78">
        <v>0</v>
      </c>
      <c r="I8" s="100" t="s">
        <v>329</v>
      </c>
    </row>
    <row r="9" spans="1:9" hidden="1">
      <c r="A9" s="83"/>
      <c r="B9" s="54"/>
      <c r="C9" s="54"/>
      <c r="D9" s="54"/>
      <c r="E9" s="54"/>
      <c r="F9" s="54"/>
      <c r="G9" s="54"/>
      <c r="H9" s="54"/>
      <c r="I9" s="54"/>
    </row>
    <row r="10" spans="1:9" hidden="1">
      <c r="A10" s="83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114</v>
      </c>
      <c r="B1" s="36" t="s" vm="1">
        <v>172</v>
      </c>
    </row>
    <row r="2" spans="1:10">
      <c r="A2" s="36" t="s">
        <v>113</v>
      </c>
      <c r="B2" s="36" t="s">
        <v>173</v>
      </c>
    </row>
    <row r="3" spans="1:10">
      <c r="A3" s="36" t="s">
        <v>115</v>
      </c>
      <c r="B3" s="36" t="s">
        <v>174</v>
      </c>
    </row>
    <row r="4" spans="1:10">
      <c r="A4" s="36" t="s">
        <v>116</v>
      </c>
      <c r="B4" s="36">
        <v>8604</v>
      </c>
    </row>
    <row r="5" spans="1:10" s="3" customFormat="1">
      <c r="A5" s="37" t="s">
        <v>90</v>
      </c>
      <c r="B5" s="39" t="s">
        <v>91</v>
      </c>
      <c r="C5" s="39" t="s">
        <v>14</v>
      </c>
      <c r="D5" s="39" t="s">
        <v>15</v>
      </c>
      <c r="E5" s="39" t="s">
        <v>41</v>
      </c>
      <c r="F5" s="39" t="s">
        <v>77</v>
      </c>
      <c r="G5" s="39" t="s">
        <v>38</v>
      </c>
      <c r="H5" s="39" t="s">
        <v>85</v>
      </c>
      <c r="I5" s="39" t="s">
        <v>117</v>
      </c>
      <c r="J5" s="51" t="s">
        <v>118</v>
      </c>
    </row>
    <row r="6" spans="1:10" s="3" customFormat="1">
      <c r="A6" s="97" t="s">
        <v>329</v>
      </c>
      <c r="B6" s="117" t="s">
        <v>329</v>
      </c>
      <c r="C6" s="98" t="s">
        <v>329</v>
      </c>
      <c r="D6" s="98" t="s">
        <v>329</v>
      </c>
      <c r="E6" s="12" t="s">
        <v>19</v>
      </c>
      <c r="F6" s="98" t="s">
        <v>329</v>
      </c>
      <c r="G6" s="12" t="s">
        <v>19</v>
      </c>
      <c r="H6" s="12" t="s">
        <v>151</v>
      </c>
      <c r="I6" s="26" t="s">
        <v>19</v>
      </c>
      <c r="J6" s="13" t="s">
        <v>19</v>
      </c>
    </row>
    <row r="7" spans="1:10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76" t="s">
        <v>323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77">
        <v>0</v>
      </c>
      <c r="I8" s="78">
        <v>0</v>
      </c>
      <c r="J8" s="78">
        <v>0</v>
      </c>
    </row>
    <row r="9" spans="1:10" hidden="1">
      <c r="A9" s="83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3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114</v>
      </c>
      <c r="B1" s="36" t="s" vm="1">
        <v>172</v>
      </c>
    </row>
    <row r="2" spans="1:14">
      <c r="A2" s="36" t="s">
        <v>113</v>
      </c>
      <c r="B2" s="36" t="s">
        <v>173</v>
      </c>
    </row>
    <row r="3" spans="1:14">
      <c r="A3" s="36" t="s">
        <v>115</v>
      </c>
      <c r="B3" s="36" t="s">
        <v>174</v>
      </c>
    </row>
    <row r="4" spans="1:14">
      <c r="A4" s="36" t="s">
        <v>116</v>
      </c>
      <c r="B4" s="36">
        <v>8604</v>
      </c>
    </row>
    <row r="5" spans="1:14" s="3" customFormat="1">
      <c r="A5" s="37" t="s">
        <v>90</v>
      </c>
      <c r="B5" s="39" t="s">
        <v>33</v>
      </c>
      <c r="C5" s="39" t="s">
        <v>14</v>
      </c>
      <c r="D5" s="39" t="s">
        <v>15</v>
      </c>
      <c r="E5" s="39" t="s">
        <v>41</v>
      </c>
      <c r="F5" s="39" t="s">
        <v>77</v>
      </c>
      <c r="G5" s="39" t="s">
        <v>38</v>
      </c>
      <c r="H5" s="39" t="s">
        <v>85</v>
      </c>
      <c r="I5" s="39" t="s">
        <v>117</v>
      </c>
      <c r="J5" s="41" t="s">
        <v>118</v>
      </c>
    </row>
    <row r="6" spans="1:14" s="3" customFormat="1">
      <c r="A6" s="97" t="s">
        <v>329</v>
      </c>
      <c r="B6" s="98" t="s">
        <v>329</v>
      </c>
      <c r="C6" s="98" t="s">
        <v>329</v>
      </c>
      <c r="D6" s="98" t="s">
        <v>329</v>
      </c>
      <c r="E6" s="12" t="s">
        <v>19</v>
      </c>
      <c r="F6" s="98" t="s">
        <v>329</v>
      </c>
      <c r="G6" s="12" t="s">
        <v>19</v>
      </c>
      <c r="H6" s="12" t="s">
        <v>151</v>
      </c>
      <c r="I6" s="26" t="s">
        <v>19</v>
      </c>
      <c r="J6" s="13" t="s">
        <v>19</v>
      </c>
    </row>
    <row r="7" spans="1:14" s="4" customFormat="1" ht="20.25">
      <c r="A7" s="99" t="s">
        <v>329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76" t="s">
        <v>324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77">
        <v>0</v>
      </c>
      <c r="I8" s="78">
        <v>0</v>
      </c>
      <c r="J8" s="78">
        <v>0</v>
      </c>
      <c r="N8" s="1"/>
    </row>
    <row r="9" spans="1:14" hidden="1">
      <c r="A9" s="83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83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3.7109375" style="2" customWidth="1"/>
    <col min="2" max="2" width="47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114</v>
      </c>
      <c r="B1" s="36" t="s" vm="1">
        <v>172</v>
      </c>
    </row>
    <row r="2" spans="1:5">
      <c r="A2" s="36" t="s">
        <v>113</v>
      </c>
      <c r="B2" s="36" t="s">
        <v>173</v>
      </c>
    </row>
    <row r="3" spans="1:5">
      <c r="A3" s="36" t="s">
        <v>115</v>
      </c>
      <c r="B3" s="36" t="s">
        <v>174</v>
      </c>
    </row>
    <row r="4" spans="1:5">
      <c r="A4" s="36" t="s">
        <v>116</v>
      </c>
      <c r="B4" s="36">
        <v>8604</v>
      </c>
    </row>
    <row r="5" spans="1:5" s="3" customFormat="1">
      <c r="A5" s="37" t="s">
        <v>90</v>
      </c>
      <c r="B5" s="42" t="s">
        <v>82</v>
      </c>
      <c r="C5" s="43" t="s">
        <v>81</v>
      </c>
    </row>
    <row r="6" spans="1:5" s="3" customFormat="1">
      <c r="A6" s="97" t="s">
        <v>329</v>
      </c>
      <c r="B6" s="26" t="s">
        <v>151</v>
      </c>
      <c r="C6" s="13" t="s">
        <v>21</v>
      </c>
    </row>
    <row r="7" spans="1:5" s="4" customFormat="1" ht="20.25">
      <c r="A7" s="99" t="s">
        <v>329</v>
      </c>
      <c r="B7" s="14" t="s">
        <v>0</v>
      </c>
      <c r="C7" s="15" t="s">
        <v>1</v>
      </c>
    </row>
    <row r="8" spans="1:5" s="4" customFormat="1" ht="20.25">
      <c r="A8" s="76" t="s">
        <v>325</v>
      </c>
      <c r="B8" s="77">
        <v>0</v>
      </c>
      <c r="C8" s="100" t="s">
        <v>329</v>
      </c>
    </row>
    <row r="9" spans="1:5" hidden="1">
      <c r="A9" s="83"/>
      <c r="B9" s="54"/>
      <c r="C9" s="54"/>
    </row>
    <row r="10" spans="1:5" hidden="1">
      <c r="A10" s="83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114</v>
      </c>
      <c r="B1" s="36" t="s" vm="1">
        <v>172</v>
      </c>
    </row>
    <row r="2" spans="1:15">
      <c r="A2" s="36" t="s">
        <v>113</v>
      </c>
      <c r="B2" s="36" t="s">
        <v>173</v>
      </c>
    </row>
    <row r="3" spans="1:15">
      <c r="A3" s="36" t="s">
        <v>115</v>
      </c>
      <c r="B3" s="36" t="s">
        <v>174</v>
      </c>
    </row>
    <row r="4" spans="1:15">
      <c r="A4" s="36" t="s">
        <v>116</v>
      </c>
      <c r="B4" s="36">
        <v>8604</v>
      </c>
    </row>
    <row r="5" spans="1:15" s="3" customFormat="1">
      <c r="A5" s="37" t="s">
        <v>90</v>
      </c>
      <c r="B5" s="38" t="s">
        <v>33</v>
      </c>
      <c r="C5" s="38" t="s">
        <v>44</v>
      </c>
      <c r="D5" s="38" t="s">
        <v>14</v>
      </c>
      <c r="E5" s="38" t="s">
        <v>45</v>
      </c>
      <c r="F5" s="38" t="s">
        <v>78</v>
      </c>
      <c r="G5" s="38" t="s">
        <v>17</v>
      </c>
      <c r="H5" s="38" t="s">
        <v>77</v>
      </c>
      <c r="I5" s="38" t="s">
        <v>16</v>
      </c>
      <c r="J5" s="38" t="s">
        <v>136</v>
      </c>
      <c r="K5" s="38" t="s">
        <v>153</v>
      </c>
      <c r="L5" s="38" t="s">
        <v>137</v>
      </c>
      <c r="M5" s="38" t="s">
        <v>42</v>
      </c>
      <c r="N5" s="38" t="s">
        <v>117</v>
      </c>
      <c r="O5" s="40" t="s">
        <v>119</v>
      </c>
    </row>
    <row r="6" spans="1:15" s="3" customFormat="1">
      <c r="A6" s="97" t="s">
        <v>329</v>
      </c>
      <c r="B6" s="98" t="s">
        <v>329</v>
      </c>
      <c r="C6" s="98" t="s">
        <v>329</v>
      </c>
      <c r="D6" s="98" t="s">
        <v>329</v>
      </c>
      <c r="E6" s="98" t="s">
        <v>329</v>
      </c>
      <c r="F6" s="26" t="s">
        <v>21</v>
      </c>
      <c r="G6" s="26" t="s">
        <v>20</v>
      </c>
      <c r="H6" s="98" t="s">
        <v>329</v>
      </c>
      <c r="I6" s="26" t="s">
        <v>19</v>
      </c>
      <c r="J6" s="26" t="s">
        <v>19</v>
      </c>
      <c r="K6" s="26" t="s">
        <v>155</v>
      </c>
      <c r="L6" s="26" t="s">
        <v>151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6" t="s">
        <v>326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100" t="s">
        <v>329</v>
      </c>
      <c r="I8" s="100" t="s">
        <v>329</v>
      </c>
      <c r="J8" s="100" t="s">
        <v>329</v>
      </c>
      <c r="K8" s="100" t="s">
        <v>329</v>
      </c>
      <c r="L8" s="77">
        <v>0</v>
      </c>
      <c r="M8" s="100" t="s">
        <v>329</v>
      </c>
      <c r="N8" s="78">
        <v>0</v>
      </c>
      <c r="O8" s="78">
        <v>0</v>
      </c>
    </row>
    <row r="9" spans="1:15">
      <c r="A9" s="79" t="s">
        <v>163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100" t="s">
        <v>329</v>
      </c>
    </row>
    <row r="10" spans="1:15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</row>
    <row r="11" spans="1:15">
      <c r="A11" s="79" t="s">
        <v>154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114</v>
      </c>
      <c r="B1" s="36" t="s" vm="1">
        <v>172</v>
      </c>
    </row>
    <row r="2" spans="1:15">
      <c r="A2" s="36" t="s">
        <v>113</v>
      </c>
      <c r="B2" s="36" t="s">
        <v>173</v>
      </c>
    </row>
    <row r="3" spans="1:15">
      <c r="A3" s="36" t="s">
        <v>115</v>
      </c>
      <c r="B3" s="36" t="s">
        <v>174</v>
      </c>
    </row>
    <row r="4" spans="1:15">
      <c r="A4" s="36" t="s">
        <v>116</v>
      </c>
      <c r="B4" s="36">
        <v>8604</v>
      </c>
    </row>
    <row r="5" spans="1:15" s="3" customFormat="1">
      <c r="A5" s="37" t="s">
        <v>90</v>
      </c>
      <c r="B5" s="38" t="s">
        <v>33</v>
      </c>
      <c r="C5" s="38" t="s">
        <v>44</v>
      </c>
      <c r="D5" s="38" t="s">
        <v>14</v>
      </c>
      <c r="E5" s="38" t="s">
        <v>45</v>
      </c>
      <c r="F5" s="38" t="s">
        <v>78</v>
      </c>
      <c r="G5" s="38" t="s">
        <v>17</v>
      </c>
      <c r="H5" s="38" t="s">
        <v>77</v>
      </c>
      <c r="I5" s="38" t="s">
        <v>16</v>
      </c>
      <c r="J5" s="38" t="s">
        <v>136</v>
      </c>
      <c r="K5" s="38" t="s">
        <v>148</v>
      </c>
      <c r="L5" s="38" t="s">
        <v>137</v>
      </c>
      <c r="M5" s="38" t="s">
        <v>42</v>
      </c>
      <c r="N5" s="38" t="s">
        <v>117</v>
      </c>
      <c r="O5" s="40" t="s">
        <v>119</v>
      </c>
    </row>
    <row r="6" spans="1:15" s="3" customFormat="1">
      <c r="A6" s="97" t="s">
        <v>329</v>
      </c>
      <c r="B6" s="98" t="s">
        <v>329</v>
      </c>
      <c r="C6" s="98" t="s">
        <v>329</v>
      </c>
      <c r="D6" s="98" t="s">
        <v>329</v>
      </c>
      <c r="E6" s="98" t="s">
        <v>329</v>
      </c>
      <c r="F6" s="26" t="s">
        <v>21</v>
      </c>
      <c r="G6" s="26" t="s">
        <v>20</v>
      </c>
      <c r="H6" s="98" t="s">
        <v>329</v>
      </c>
      <c r="I6" s="26" t="s">
        <v>19</v>
      </c>
      <c r="J6" s="26" t="s">
        <v>19</v>
      </c>
      <c r="K6" s="26" t="s">
        <v>155</v>
      </c>
      <c r="L6" s="26" t="s">
        <v>151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6" t="s">
        <v>327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100" t="s">
        <v>329</v>
      </c>
      <c r="I8" s="100" t="s">
        <v>329</v>
      </c>
      <c r="J8" s="100" t="s">
        <v>329</v>
      </c>
      <c r="K8" s="100" t="s">
        <v>329</v>
      </c>
      <c r="L8" s="77">
        <v>0</v>
      </c>
      <c r="M8" s="100" t="s">
        <v>329</v>
      </c>
      <c r="N8" s="78">
        <v>0</v>
      </c>
      <c r="O8" s="78">
        <v>0</v>
      </c>
    </row>
    <row r="9" spans="1:15">
      <c r="A9" s="79" t="s">
        <v>163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100" t="s">
        <v>329</v>
      </c>
    </row>
    <row r="10" spans="1:15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</row>
    <row r="11" spans="1:15">
      <c r="A11" s="79" t="s">
        <v>154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5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114</v>
      </c>
      <c r="B1" s="36" t="s" vm="1">
        <v>172</v>
      </c>
    </row>
    <row r="2" spans="1:15">
      <c r="A2" s="36" t="s">
        <v>113</v>
      </c>
      <c r="B2" s="36" t="s">
        <v>173</v>
      </c>
    </row>
    <row r="3" spans="1:15">
      <c r="A3" s="36" t="s">
        <v>115</v>
      </c>
      <c r="B3" s="36" t="s">
        <v>174</v>
      </c>
    </row>
    <row r="4" spans="1:15">
      <c r="A4" s="36" t="s">
        <v>116</v>
      </c>
      <c r="B4" s="36">
        <v>8604</v>
      </c>
    </row>
    <row r="5" spans="1:15" s="3" customFormat="1">
      <c r="A5" s="37" t="s">
        <v>90</v>
      </c>
      <c r="B5" s="38" t="s">
        <v>33</v>
      </c>
      <c r="C5" s="38" t="s">
        <v>44</v>
      </c>
      <c r="D5" s="38" t="s">
        <v>14</v>
      </c>
      <c r="E5" s="38" t="s">
        <v>45</v>
      </c>
      <c r="F5" s="38" t="s">
        <v>78</v>
      </c>
      <c r="G5" s="38" t="s">
        <v>17</v>
      </c>
      <c r="H5" s="38" t="s">
        <v>77</v>
      </c>
      <c r="I5" s="38" t="s">
        <v>16</v>
      </c>
      <c r="J5" s="38" t="s">
        <v>136</v>
      </c>
      <c r="K5" s="38" t="s">
        <v>148</v>
      </c>
      <c r="L5" s="38" t="s">
        <v>137</v>
      </c>
      <c r="M5" s="38" t="s">
        <v>42</v>
      </c>
      <c r="N5" s="38" t="s">
        <v>117</v>
      </c>
      <c r="O5" s="40" t="s">
        <v>119</v>
      </c>
    </row>
    <row r="6" spans="1:15" s="3" customFormat="1">
      <c r="A6" s="97" t="s">
        <v>329</v>
      </c>
      <c r="B6" s="98" t="s">
        <v>329</v>
      </c>
      <c r="C6" s="98" t="s">
        <v>329</v>
      </c>
      <c r="D6" s="98" t="s">
        <v>329</v>
      </c>
      <c r="E6" s="98" t="s">
        <v>329</v>
      </c>
      <c r="F6" s="26" t="s">
        <v>21</v>
      </c>
      <c r="G6" s="26" t="s">
        <v>20</v>
      </c>
      <c r="H6" s="98" t="s">
        <v>329</v>
      </c>
      <c r="I6" s="26" t="s">
        <v>19</v>
      </c>
      <c r="J6" s="26" t="s">
        <v>19</v>
      </c>
      <c r="K6" s="26" t="s">
        <v>155</v>
      </c>
      <c r="L6" s="26" t="s">
        <v>151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9" t="s">
        <v>329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6" t="s">
        <v>328</v>
      </c>
      <c r="B8" s="100" t="s">
        <v>329</v>
      </c>
      <c r="C8" s="100" t="s">
        <v>329</v>
      </c>
      <c r="D8" s="100" t="s">
        <v>329</v>
      </c>
      <c r="E8" s="100" t="s">
        <v>329</v>
      </c>
      <c r="F8" s="100" t="s">
        <v>329</v>
      </c>
      <c r="G8" s="100" t="s">
        <v>329</v>
      </c>
      <c r="H8" s="100" t="s">
        <v>329</v>
      </c>
      <c r="I8" s="100" t="s">
        <v>329</v>
      </c>
      <c r="J8" s="100" t="s">
        <v>329</v>
      </c>
      <c r="K8" s="100" t="s">
        <v>329</v>
      </c>
      <c r="L8" s="77">
        <v>0</v>
      </c>
      <c r="M8" s="100" t="s">
        <v>329</v>
      </c>
      <c r="N8" s="78">
        <v>0</v>
      </c>
      <c r="O8" s="78">
        <v>0</v>
      </c>
    </row>
    <row r="9" spans="1:15">
      <c r="A9" s="79" t="s">
        <v>163</v>
      </c>
      <c r="B9" s="100" t="s">
        <v>329</v>
      </c>
      <c r="C9" s="100" t="s">
        <v>329</v>
      </c>
      <c r="D9" s="100" t="s">
        <v>329</v>
      </c>
      <c r="E9" s="100" t="s">
        <v>329</v>
      </c>
      <c r="F9" s="100" t="s">
        <v>329</v>
      </c>
      <c r="G9" s="100" t="s">
        <v>329</v>
      </c>
      <c r="H9" s="100" t="s">
        <v>329</v>
      </c>
      <c r="I9" s="100" t="s">
        <v>329</v>
      </c>
      <c r="J9" s="100" t="s">
        <v>329</v>
      </c>
      <c r="K9" s="100" t="s">
        <v>329</v>
      </c>
      <c r="L9" s="100" t="s">
        <v>329</v>
      </c>
      <c r="M9" s="100" t="s">
        <v>329</v>
      </c>
      <c r="N9" s="100" t="s">
        <v>329</v>
      </c>
      <c r="O9" s="100" t="s">
        <v>329</v>
      </c>
    </row>
    <row r="10" spans="1:15">
      <c r="A10" s="79" t="s">
        <v>86</v>
      </c>
      <c r="B10" s="100" t="s">
        <v>329</v>
      </c>
      <c r="C10" s="100" t="s">
        <v>329</v>
      </c>
      <c r="D10" s="100" t="s">
        <v>329</v>
      </c>
      <c r="E10" s="100" t="s">
        <v>329</v>
      </c>
      <c r="F10" s="100" t="s">
        <v>329</v>
      </c>
      <c r="G10" s="100" t="s">
        <v>329</v>
      </c>
      <c r="H10" s="100" t="s">
        <v>329</v>
      </c>
      <c r="I10" s="100" t="s">
        <v>329</v>
      </c>
      <c r="J10" s="100" t="s">
        <v>329</v>
      </c>
      <c r="K10" s="100" t="s">
        <v>329</v>
      </c>
      <c r="L10" s="100" t="s">
        <v>329</v>
      </c>
      <c r="M10" s="100" t="s">
        <v>329</v>
      </c>
      <c r="N10" s="100" t="s">
        <v>329</v>
      </c>
      <c r="O10" s="100" t="s">
        <v>329</v>
      </c>
    </row>
    <row r="11" spans="1:15">
      <c r="A11" s="79" t="s">
        <v>154</v>
      </c>
      <c r="B11" s="100" t="s">
        <v>329</v>
      </c>
      <c r="C11" s="100" t="s">
        <v>329</v>
      </c>
      <c r="D11" s="100" t="s">
        <v>329</v>
      </c>
      <c r="E11" s="100" t="s">
        <v>329</v>
      </c>
      <c r="F11" s="100" t="s">
        <v>329</v>
      </c>
      <c r="G11" s="100" t="s">
        <v>329</v>
      </c>
      <c r="H11" s="100" t="s">
        <v>329</v>
      </c>
      <c r="I11" s="100" t="s">
        <v>329</v>
      </c>
      <c r="J11" s="100" t="s">
        <v>329</v>
      </c>
      <c r="K11" s="100" t="s">
        <v>329</v>
      </c>
      <c r="L11" s="100" t="s">
        <v>329</v>
      </c>
      <c r="M11" s="100" t="s">
        <v>329</v>
      </c>
      <c r="N11" s="100" t="s">
        <v>329</v>
      </c>
      <c r="O11" s="100" t="s">
        <v>329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