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7D5CEE79-C703-4F42-830A-4EE180F9A266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קונצרני'!$A$6:$T$14</definedName>
    <definedName name="_xlnm._FilterDatabase" localSheetId="9" hidden="1">אופציות!$A$6:$K$13</definedName>
    <definedName name="_xlnm._FilterDatabase" localSheetId="21" hidden="1">הלוואות!$A$5:$Q$12</definedName>
    <definedName name="_xlnm._FilterDatabase" localSheetId="25" hidden="1">'השקעות אחרות '!$A$5:$J$611</definedName>
    <definedName name="_xlnm._FilterDatabase" localSheetId="23" hidden="1">'זכויות מקרקעין'!$A$5:$H$860</definedName>
    <definedName name="_xlnm._FilterDatabase" localSheetId="10" hidden="1">'חוזים עתידיים'!$A$6:$J$13</definedName>
    <definedName name="_xlnm._FilterDatabase" localSheetId="8" hidden="1">'כתבי אופציה'!$A$6:$K$13</definedName>
    <definedName name="_xlnm._FilterDatabase" localSheetId="12" hidden="1">'לא סחיר- תעודות התחייבות ממשלתי'!$A$6:$O$1000</definedName>
    <definedName name="_xlnm._FilterDatabase" localSheetId="14" hidden="1">'לא סחיר - אג"ח קונצרני'!$A$6:$R$13</definedName>
    <definedName name="_xlnm._FilterDatabase" localSheetId="18" hidden="1">'לא סחיר - אופציות'!$A$6:$K$13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אופציה'!$A$6:$K$572</definedName>
    <definedName name="_xlnm._FilterDatabase" localSheetId="15" hidden="1">'לא סחיר - מניות'!$A$6:$L$13</definedName>
    <definedName name="_xlnm._FilterDatabase" localSheetId="16" hidden="1">'לא סחיר - קרנות השקעה'!$A$6:$J$12</definedName>
    <definedName name="_xlnm._FilterDatabase" localSheetId="1" hidden="1">מזומנים!$A$5:$K$198</definedName>
    <definedName name="_xlnm._FilterDatabase" localSheetId="5" hidden="1">מניות!$A$6:$N$14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נאמנות'!$A$6:$N$13</definedName>
    <definedName name="_xlnm._FilterDatabase" localSheetId="6" hidden="1">'קרנות סל'!$A$6:$M$198</definedName>
    <definedName name="_xlnm._FilterDatabase" localSheetId="2" hidden="1">'תעודות התחייבות ממשלתיות'!$A$6:$Q$12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ממשלתי'!$A$5:$O$24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קונצרני'!$A$1:$AZ$14</definedName>
    <definedName name="_xlnm.Print_Area" localSheetId="9">אופציות!$A$1:$AZ$13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'!$A$1:$AZ$8</definedName>
    <definedName name="_xlnm.Print_Area" localSheetId="23">'זכויות מקרקעין'!$A$1:$AZ$8</definedName>
    <definedName name="_xlnm.Print_Area" localSheetId="10">'חוזים עתידיים'!$A$1:$AZ$13</definedName>
    <definedName name="_xlnm.Print_Area" localSheetId="26">'יתרת התחייבות להשקעה'!$A$1:$AZ$8</definedName>
    <definedName name="_xlnm.Print_Area" localSheetId="8">'כתבי אופציה'!$A$1:$AZ$13</definedName>
    <definedName name="_xlnm.Print_Area" localSheetId="12">'לא סחיר- תעודות התחייבות ממשלתי'!$A$1:$AZ$163</definedName>
    <definedName name="_xlnm.Print_Area" localSheetId="14">'לא סחיר - אג"ח קונצרני'!$A$1:$AZ$13</definedName>
    <definedName name="_xlnm.Print_Area" localSheetId="18">'לא סחיר - אופציות'!$A$1:$AZ$13</definedName>
    <definedName name="_xlnm.Print_Area" localSheetId="19">'לא סחיר - חוזים עתידיים'!$A$1:$AZ$39</definedName>
    <definedName name="_xlnm.Print_Area" localSheetId="17">'לא סחיר - כתבי אופציה'!$A$1:$AZ$9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השקעה'!$A$1:$AZ$12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מזומנים!$A$1:$AZ$23</definedName>
    <definedName name="_xlnm.Print_Area" localSheetId="5">מניות!$A$1:$AZ$14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נאמנות'!$A$1:$AZ$13</definedName>
    <definedName name="_xlnm.Print_Area" localSheetId="6">'קרנות סל'!$A$1:$AZ$65</definedName>
    <definedName name="_xlnm.Print_Area" localSheetId="2">'תעודות התחייבות ממשלתיות'!$A$1:$AZ$12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69" l="1"/>
  <c r="L11" i="69"/>
  <c r="N11" i="69" s="1"/>
  <c r="I14" i="58"/>
  <c r="I10" i="58"/>
  <c r="I9" i="58" s="1"/>
  <c r="I8" i="58" s="1"/>
  <c r="C10" i="88" s="1"/>
  <c r="C22" i="88"/>
  <c r="C11" i="88"/>
  <c r="C9" i="88" l="1"/>
  <c r="C41" i="88" s="1"/>
  <c r="I32" i="76"/>
  <c r="I31" i="76"/>
  <c r="I30" i="76"/>
  <c r="I29" i="76"/>
  <c r="I28" i="76"/>
  <c r="I27" i="76"/>
  <c r="I26" i="76"/>
  <c r="I25" i="76"/>
  <c r="I24" i="76"/>
  <c r="I23" i="76"/>
  <c r="I22" i="76"/>
  <c r="I20" i="76"/>
  <c r="I19" i="76"/>
  <c r="I18" i="76"/>
  <c r="I17" i="76"/>
  <c r="I16" i="76"/>
  <c r="I15" i="76"/>
  <c r="I14" i="76"/>
  <c r="I13" i="76"/>
  <c r="I12" i="76"/>
  <c r="I11" i="76"/>
  <c r="I10" i="76"/>
  <c r="I9" i="76"/>
  <c r="N157" i="69"/>
  <c r="N156" i="69"/>
  <c r="N155" i="69"/>
  <c r="N154" i="69"/>
  <c r="N153" i="69"/>
  <c r="N152" i="69"/>
  <c r="N151" i="69"/>
  <c r="N150" i="69"/>
  <c r="N149" i="69"/>
  <c r="N148" i="69"/>
  <c r="N147" i="69"/>
  <c r="N146" i="69"/>
  <c r="N145" i="69"/>
  <c r="N144" i="69"/>
  <c r="N143" i="69"/>
  <c r="N142" i="69"/>
  <c r="N141" i="69"/>
  <c r="N140" i="69"/>
  <c r="N139" i="69"/>
  <c r="N138" i="69"/>
  <c r="N137" i="69"/>
  <c r="N136" i="69"/>
  <c r="N135" i="69"/>
  <c r="N134" i="69"/>
  <c r="N133" i="69"/>
  <c r="N132" i="69"/>
  <c r="N131" i="69"/>
  <c r="N130" i="69"/>
  <c r="N129" i="69"/>
  <c r="N128" i="69"/>
  <c r="N127" i="69"/>
  <c r="N126" i="69"/>
  <c r="N125" i="69"/>
  <c r="N124" i="69"/>
  <c r="N123" i="69"/>
  <c r="N122" i="69"/>
  <c r="N121" i="69"/>
  <c r="N120" i="69"/>
  <c r="N119" i="69"/>
  <c r="N118" i="69"/>
  <c r="N117" i="69"/>
  <c r="N116" i="69"/>
  <c r="N115" i="69"/>
  <c r="N114" i="69"/>
  <c r="N113" i="69"/>
  <c r="N112" i="69"/>
  <c r="N111" i="69"/>
  <c r="N110" i="69"/>
  <c r="N109" i="69"/>
  <c r="N108" i="69"/>
  <c r="N107" i="69"/>
  <c r="N106" i="69"/>
  <c r="N105" i="69"/>
  <c r="N104" i="69"/>
  <c r="N103" i="69"/>
  <c r="N102" i="69"/>
  <c r="N101" i="69"/>
  <c r="N100" i="69"/>
  <c r="N99" i="69"/>
  <c r="N98" i="69"/>
  <c r="N97" i="69"/>
  <c r="N96" i="69"/>
  <c r="N95" i="69"/>
  <c r="N94" i="69"/>
  <c r="N93" i="69"/>
  <c r="N92" i="69"/>
  <c r="N91" i="69"/>
  <c r="N90" i="69"/>
  <c r="N89" i="69"/>
  <c r="N88" i="69"/>
  <c r="N87" i="69"/>
  <c r="N86" i="69"/>
  <c r="N85" i="69"/>
  <c r="N84" i="69"/>
  <c r="N83" i="69"/>
  <c r="N82" i="69"/>
  <c r="N81" i="69"/>
  <c r="N80" i="69"/>
  <c r="N79" i="69"/>
  <c r="N78" i="69"/>
  <c r="N77" i="69"/>
  <c r="N76" i="69"/>
  <c r="N75" i="69"/>
  <c r="N74" i="69"/>
  <c r="N73" i="69"/>
  <c r="N72" i="69"/>
  <c r="N71" i="69"/>
  <c r="N70" i="69"/>
  <c r="N69" i="69"/>
  <c r="N68" i="69"/>
  <c r="N67" i="69"/>
  <c r="N66" i="69"/>
  <c r="N65" i="69"/>
  <c r="N64" i="69"/>
  <c r="N63" i="69"/>
  <c r="N62" i="69"/>
  <c r="N61" i="69"/>
  <c r="N60" i="69"/>
  <c r="N59" i="69"/>
  <c r="N58" i="69"/>
  <c r="N57" i="69"/>
  <c r="N56" i="69"/>
  <c r="N55" i="69"/>
  <c r="N54" i="69"/>
  <c r="N53" i="69"/>
  <c r="N52" i="69"/>
  <c r="N51" i="69"/>
  <c r="N50" i="69"/>
  <c r="N49" i="69"/>
  <c r="N48" i="69"/>
  <c r="N47" i="69"/>
  <c r="N46" i="69"/>
  <c r="N45" i="69"/>
  <c r="N44" i="69"/>
  <c r="N43" i="69"/>
  <c r="N42" i="69"/>
  <c r="N41" i="69"/>
  <c r="N40" i="69"/>
  <c r="N39" i="69"/>
  <c r="N38" i="69"/>
  <c r="N37" i="69"/>
  <c r="N36" i="69"/>
  <c r="N35" i="69"/>
  <c r="N34" i="69"/>
  <c r="N33" i="69"/>
  <c r="N32" i="69"/>
  <c r="N31" i="69"/>
  <c r="N30" i="69"/>
  <c r="N29" i="69"/>
  <c r="N28" i="69"/>
  <c r="N27" i="69"/>
  <c r="N26" i="69"/>
  <c r="N25" i="69"/>
  <c r="N24" i="69"/>
  <c r="N23" i="69"/>
  <c r="N22" i="69"/>
  <c r="N19" i="69"/>
  <c r="N18" i="69"/>
  <c r="N17" i="69"/>
  <c r="N16" i="69"/>
  <c r="N15" i="69"/>
  <c r="N14" i="69"/>
  <c r="N13" i="69"/>
  <c r="N12" i="69"/>
  <c r="N21" i="69"/>
  <c r="N10" i="69"/>
  <c r="N9" i="69"/>
  <c r="L57" i="63"/>
  <c r="L56" i="63"/>
  <c r="L55" i="63"/>
  <c r="L54" i="63"/>
  <c r="L53" i="63"/>
  <c r="L52" i="63"/>
  <c r="L51" i="63"/>
  <c r="L50" i="63"/>
  <c r="L49" i="63"/>
  <c r="L48" i="63"/>
  <c r="L47" i="63"/>
  <c r="L45" i="63"/>
  <c r="L44" i="63"/>
  <c r="L43" i="63"/>
  <c r="L42" i="63"/>
  <c r="L41" i="63"/>
  <c r="L40" i="63"/>
  <c r="L39" i="63"/>
  <c r="L38" i="63"/>
  <c r="L37" i="63"/>
  <c r="L36" i="63"/>
  <c r="L34" i="63"/>
  <c r="L33" i="63"/>
  <c r="L32" i="63"/>
  <c r="L31" i="63"/>
  <c r="L30" i="63"/>
  <c r="L29" i="63"/>
  <c r="L28" i="63"/>
  <c r="L27" i="63"/>
  <c r="L26" i="63"/>
  <c r="L25" i="63"/>
  <c r="L24" i="63"/>
  <c r="L23" i="63"/>
  <c r="L22" i="63"/>
  <c r="L21" i="63"/>
  <c r="L20" i="63"/>
  <c r="L19" i="63"/>
  <c r="L17" i="63"/>
  <c r="L16" i="63"/>
  <c r="L15" i="63"/>
  <c r="L14" i="63"/>
  <c r="L13" i="63"/>
  <c r="L12" i="63"/>
  <c r="L11" i="63"/>
  <c r="L10" i="63"/>
  <c r="L9" i="63"/>
  <c r="J19" i="58"/>
  <c r="J18" i="58"/>
  <c r="J17" i="58"/>
  <c r="J16" i="58"/>
  <c r="J15" i="58"/>
  <c r="J14" i="58"/>
  <c r="J12" i="58"/>
  <c r="J11" i="58"/>
  <c r="J10" i="58"/>
  <c r="J9" i="58"/>
  <c r="J8" i="58"/>
  <c r="D39" i="88" l="1"/>
  <c r="D27" i="88"/>
  <c r="D18" i="88"/>
  <c r="J30" i="76"/>
  <c r="J27" i="76"/>
  <c r="J15" i="76"/>
  <c r="J12" i="76"/>
  <c r="O151" i="69"/>
  <c r="O145" i="69"/>
  <c r="O142" i="69"/>
  <c r="O133" i="69"/>
  <c r="O127" i="69"/>
  <c r="O121" i="69"/>
  <c r="O112" i="69"/>
  <c r="O103" i="69"/>
  <c r="O94" i="69"/>
  <c r="O88" i="69"/>
  <c r="O79" i="69"/>
  <c r="O67" i="69"/>
  <c r="O58" i="69"/>
  <c r="O52" i="69"/>
  <c r="O40" i="69"/>
  <c r="O31" i="69"/>
  <c r="O25" i="69"/>
  <c r="O21" i="69"/>
  <c r="M51" i="63"/>
  <c r="M44" i="63"/>
  <c r="M34" i="63"/>
  <c r="M25" i="63"/>
  <c r="M12" i="63"/>
  <c r="K14" i="58"/>
  <c r="D26" i="88"/>
  <c r="J24" i="76"/>
  <c r="J17" i="76"/>
  <c r="O157" i="69"/>
  <c r="O136" i="69"/>
  <c r="O124" i="69"/>
  <c r="O115" i="69"/>
  <c r="O109" i="69"/>
  <c r="O100" i="69"/>
  <c r="O91" i="69"/>
  <c r="O82" i="69"/>
  <c r="O76" i="69"/>
  <c r="O64" i="69"/>
  <c r="O55" i="69"/>
  <c r="O46" i="69"/>
  <c r="O34" i="69"/>
  <c r="O22" i="69"/>
  <c r="M57" i="63"/>
  <c r="M19" i="63"/>
  <c r="K17" i="58"/>
  <c r="D10" i="88"/>
  <c r="D31" i="88"/>
  <c r="J31" i="76"/>
  <c r="J11" i="76"/>
  <c r="O154" i="69"/>
  <c r="O148" i="69"/>
  <c r="O139" i="69"/>
  <c r="O130" i="69"/>
  <c r="O118" i="69"/>
  <c r="O106" i="69"/>
  <c r="O97" i="69"/>
  <c r="O85" i="69"/>
  <c r="O73" i="69"/>
  <c r="O61" i="69"/>
  <c r="O49" i="69"/>
  <c r="O37" i="69"/>
  <c r="O17" i="69"/>
  <c r="M54" i="63"/>
  <c r="M38" i="63"/>
  <c r="M28" i="63"/>
  <c r="M15" i="63"/>
  <c r="D34" i="88"/>
  <c r="D36" i="88"/>
  <c r="J25" i="76"/>
  <c r="J18" i="76"/>
  <c r="O70" i="69"/>
  <c r="O43" i="69"/>
  <c r="O28" i="69"/>
  <c r="O14" i="69"/>
  <c r="M48" i="63"/>
  <c r="M41" i="63"/>
  <c r="M31" i="63"/>
  <c r="M22" i="63"/>
  <c r="M9" i="63"/>
  <c r="K10" i="58"/>
  <c r="D13" i="88"/>
  <c r="D16" i="88"/>
  <c r="D30" i="88"/>
  <c r="D20" i="88"/>
  <c r="D40" i="88"/>
  <c r="D21" i="88"/>
  <c r="D38" i="88"/>
  <c r="D11" i="88"/>
  <c r="K8" i="58"/>
  <c r="K11" i="58"/>
  <c r="K15" i="58"/>
  <c r="K18" i="58"/>
  <c r="M10" i="63"/>
  <c r="M13" i="63"/>
  <c r="M16" i="63"/>
  <c r="M20" i="63"/>
  <c r="M23" i="63"/>
  <c r="M26" i="63"/>
  <c r="M29" i="63"/>
  <c r="M32" i="63"/>
  <c r="M36" i="63"/>
  <c r="M39" i="63"/>
  <c r="M42" i="63"/>
  <c r="M45" i="63"/>
  <c r="M49" i="63"/>
  <c r="M52" i="63"/>
  <c r="M55" i="63"/>
  <c r="O9" i="69"/>
  <c r="O12" i="69"/>
  <c r="O15" i="69"/>
  <c r="O18" i="69"/>
  <c r="O23" i="69"/>
  <c r="O26" i="69"/>
  <c r="O29" i="69"/>
  <c r="O32" i="69"/>
  <c r="O35" i="69"/>
  <c r="O38" i="69"/>
  <c r="O41" i="69"/>
  <c r="O44" i="69"/>
  <c r="O47" i="69"/>
  <c r="O50" i="69"/>
  <c r="O53" i="69"/>
  <c r="O56" i="69"/>
  <c r="O59" i="69"/>
  <c r="O62" i="69"/>
  <c r="O65" i="69"/>
  <c r="O68" i="69"/>
  <c r="O71" i="69"/>
  <c r="O74" i="69"/>
  <c r="O77" i="69"/>
  <c r="O80" i="69"/>
  <c r="O83" i="69"/>
  <c r="O86" i="69"/>
  <c r="O89" i="69"/>
  <c r="O92" i="69"/>
  <c r="O95" i="69"/>
  <c r="O98" i="69"/>
  <c r="O101" i="69"/>
  <c r="O104" i="69"/>
  <c r="O107" i="69"/>
  <c r="O110" i="69"/>
  <c r="O113" i="69"/>
  <c r="O116" i="69"/>
  <c r="O119" i="69"/>
  <c r="O122" i="69"/>
  <c r="O125" i="69"/>
  <c r="O128" i="69"/>
  <c r="O131" i="69"/>
  <c r="O134" i="69"/>
  <c r="O137" i="69"/>
  <c r="O140" i="69"/>
  <c r="O143" i="69"/>
  <c r="O146" i="69"/>
  <c r="O149" i="69"/>
  <c r="O152" i="69"/>
  <c r="O155" i="69"/>
  <c r="J9" i="76"/>
  <c r="J20" i="76"/>
  <c r="J28" i="76"/>
  <c r="D25" i="88"/>
  <c r="D15" i="88"/>
  <c r="D14" i="88"/>
  <c r="K9" i="58"/>
  <c r="K12" i="58"/>
  <c r="K16" i="58"/>
  <c r="K19" i="58"/>
  <c r="M11" i="63"/>
  <c r="M14" i="63"/>
  <c r="M17" i="63"/>
  <c r="M21" i="63"/>
  <c r="M24" i="63"/>
  <c r="M27" i="63"/>
  <c r="M30" i="63"/>
  <c r="M33" i="63"/>
  <c r="M37" i="63"/>
  <c r="M40" i="63"/>
  <c r="M43" i="63"/>
  <c r="M47" i="63"/>
  <c r="M50" i="63"/>
  <c r="M53" i="63"/>
  <c r="M56" i="63"/>
  <c r="O10" i="69"/>
  <c r="O13" i="69"/>
  <c r="O16" i="69"/>
  <c r="O19" i="69"/>
  <c r="O24" i="69"/>
  <c r="O27" i="69"/>
  <c r="O30" i="69"/>
  <c r="O33" i="69"/>
  <c r="O36" i="69"/>
  <c r="O39" i="69"/>
  <c r="O42" i="69"/>
  <c r="O45" i="69"/>
  <c r="O48" i="69"/>
  <c r="O51" i="69"/>
  <c r="O54" i="69"/>
  <c r="O57" i="69"/>
  <c r="O60" i="69"/>
  <c r="O63" i="69"/>
  <c r="O66" i="69"/>
  <c r="O69" i="69"/>
  <c r="O72" i="69"/>
  <c r="O75" i="69"/>
  <c r="O78" i="69"/>
  <c r="O81" i="69"/>
  <c r="O84" i="69"/>
  <c r="O87" i="69"/>
  <c r="O90" i="69"/>
  <c r="O93" i="69"/>
  <c r="O96" i="69"/>
  <c r="O99" i="69"/>
  <c r="O102" i="69"/>
  <c r="O105" i="69"/>
  <c r="O108" i="69"/>
  <c r="O111" i="69"/>
  <c r="O114" i="69"/>
  <c r="O117" i="69"/>
  <c r="O120" i="69"/>
  <c r="O123" i="69"/>
  <c r="O126" i="69"/>
  <c r="O129" i="69"/>
  <c r="O132" i="69"/>
  <c r="O135" i="69"/>
  <c r="O138" i="69"/>
  <c r="O141" i="69"/>
  <c r="O144" i="69"/>
  <c r="O147" i="69"/>
  <c r="O150" i="69"/>
  <c r="O153" i="69"/>
  <c r="O156" i="69"/>
  <c r="J14" i="76"/>
  <c r="J22" i="76"/>
  <c r="D24" i="88"/>
  <c r="D37" i="88"/>
  <c r="D33" i="88"/>
  <c r="D12" i="88"/>
  <c r="O11" i="69"/>
  <c r="D17" i="88"/>
  <c r="D23" i="88"/>
  <c r="D29" i="88"/>
  <c r="D35" i="88"/>
  <c r="D41" i="88"/>
  <c r="J10" i="76"/>
  <c r="J13" i="76"/>
  <c r="J16" i="76"/>
  <c r="J19" i="76"/>
  <c r="J23" i="76"/>
  <c r="J26" i="76"/>
  <c r="J29" i="76"/>
  <c r="J32" i="76"/>
  <c r="D19" i="88"/>
  <c r="D32" i="88"/>
  <c r="D22" i="88"/>
  <c r="D28" i="88"/>
  <c r="D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3">
    <s v="Migdal Hashkaot Neches Boded"/>
    <s v="{[Time].[Hie Time].[Yom].&amp;[20231231]}"/>
    <s v="{[Medida].[Medida].&amp;[2]}"/>
    <s v="{[Keren].[Keren].[All]}"/>
    <s v="{[Cheshbon KM].[Hie Peilut].[Chevra].&amp;[357]&amp;[Kod_Peilut_L7_912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4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3" si="13">
        <n x="1" s="1"/>
        <n x="11"/>
        <n x="12"/>
      </t>
    </mdx>
    <mdx n="0" f="v">
      <t c="3" si="13">
        <n x="1" s="1"/>
        <n x="14"/>
        <n x="12"/>
      </t>
    </mdx>
    <mdx n="0" f="v">
      <t c="3" si="13">
        <n x="1" s="1"/>
        <n x="15"/>
        <n x="12"/>
      </t>
    </mdx>
    <mdx n="0" f="v">
      <t c="3" si="13">
        <n x="1" s="1"/>
        <n x="16"/>
        <n x="12"/>
      </t>
    </mdx>
    <mdx n="0" f="v">
      <t c="3" si="13">
        <n x="1" s="1"/>
        <n x="17"/>
        <n x="12"/>
      </t>
    </mdx>
    <mdx n="0" f="v">
      <t c="3" si="13">
        <n x="1" s="1"/>
        <n x="18"/>
        <n x="12"/>
      </t>
    </mdx>
    <mdx n="0" f="v">
      <t c="3" si="13">
        <n x="1" s="1"/>
        <n x="19"/>
        <n x="12"/>
      </t>
    </mdx>
    <mdx n="0" f="v">
      <t c="3" si="13">
        <n x="1" s="1"/>
        <n x="20"/>
        <n x="12"/>
      </t>
    </mdx>
    <mdx n="0" f="v">
      <t c="3" si="13">
        <n x="1" s="1"/>
        <n x="21"/>
        <n x="12"/>
      </t>
    </mdx>
    <mdx n="0" f="v">
      <t c="3" si="13">
        <n x="1" s="1"/>
        <n x="22"/>
        <n x="12"/>
      </t>
    </mdx>
  </mdxMetadata>
  <valueMetadata count="1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</valueMetadata>
</metadata>
</file>

<file path=xl/sharedStrings.xml><?xml version="1.0" encoding="utf-8"?>
<sst xmlns="http://schemas.openxmlformats.org/spreadsheetml/2006/main" count="4730" uniqueCount="605">
  <si>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</si>
  <si>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</si>
  <si>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</si>
  <si>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</si>
  <si>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</si>
  <si>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</si>
  <si>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</si>
  <si>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</si>
  <si>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</si>
  <si>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</si>
  <si>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</si>
  <si>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</si>
  <si>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</si>
  <si>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</si>
  <si>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</si>
  <si>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</si>
  <si>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</si>
  <si>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</si>
  <si>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</si>
  <si>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</si>
  <si>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</si>
  <si>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</si>
  <si>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</si>
  <si>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</si>
  <si>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</si>
  <si>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</si>
  <si>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</si>
  <si>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</si>
  <si>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</si>
  <si>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</si>
  <si>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</si>
  <si>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</si>
  <si>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</si>
  <si>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</si>
  <si>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</si>
  <si>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</si>
  <si>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</si>
  <si>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</si>
  <si>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</si>
  <si>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</si>
  <si>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</si>
  <si>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</si>
  <si>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</si>
  <si>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</si>
  <si>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</si>
  <si>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</si>
  <si>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</si>
  <si>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</si>
  <si>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</si>
  <si>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</si>
  <si>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</si>
  <si>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</si>
  <si>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</si>
  <si>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</si>
  <si>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</si>
  <si>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</si>
  <si>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</si>
  <si>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</si>
  <si>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</si>
  <si>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</si>
  <si>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</si>
  <si>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</si>
  <si>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</si>
  <si>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</si>
  <si>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</si>
  <si>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</si>
  <si>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</si>
  <si>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</si>
  <si>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</si>
  <si>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</si>
  <si>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</si>
  <si>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</si>
  <si>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</si>
  <si>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</si>
  <si>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</si>
  <si>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</si>
  <si>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</si>
  <si>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</si>
  <si>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</si>
  <si>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</si>
  <si>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</si>
  <si>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</si>
  <si>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</si>
  <si>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</si>
  <si>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</si>
  <si>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</si>
  <si>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</si>
  <si>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</si>
  <si>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</si>
  <si>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</si>
  <si>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</si>
  <si>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</si>
  <si>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</si>
  <si>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</si>
  <si>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</si>
  <si>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</si>
  <si>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</si>
  <si>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</si>
  <si>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</si>
  <si>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</si>
  <si>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</si>
  <si>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</si>
  <si>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</si>
  <si>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</si>
  <si>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</si>
  <si>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</si>
  <si>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</si>
  <si>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</si>
  <si>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</si>
  <si>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</si>
  <si>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</si>
  <si>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</si>
  <si>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</si>
  <si>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</si>
  <si>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</si>
  <si>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</si>
  <si>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</si>
  <si>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</si>
  <si>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</si>
  <si>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</si>
  <si>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</si>
  <si>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</si>
  <si>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</si>
  <si>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</si>
  <si>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</si>
  <si>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</si>
  <si>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</si>
  <si>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</si>
  <si>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</si>
  <si>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</si>
  <si>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</si>
  <si>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</si>
  <si>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</si>
  <si>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</si>
  <si>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</si>
  <si>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</si>
  <si>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</si>
  <si>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</si>
  <si>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</si>
  <si>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</si>
  <si>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</si>
  <si>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</si>
  <si>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</si>
  <si>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</si>
  <si>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</si>
  <si>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</si>
  <si>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</si>
  <si>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</si>
  <si>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</si>
  <si>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</si>
  <si>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</si>
  <si>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</si>
  <si>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</si>
  <si>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</si>
  <si>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</si>
  <si>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</si>
  <si>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</si>
  <si>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</si>
  <si>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</si>
  <si>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</si>
  <si>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</si>
  <si>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</si>
  <si>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</si>
  <si>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</si>
  <si>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</si>
  <si>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</si>
  <si>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</si>
  <si>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31/12/2023</t>
  </si>
  <si>
    <t>מגדל מקפת קרנות פנסיה וקופות גמל בע"מ</t>
  </si>
  <si>
    <t>פסגות ETF תל אביב 125</t>
  </si>
  <si>
    <t>1148808</t>
  </si>
  <si>
    <t>513765339</t>
  </si>
  <si>
    <t>מניות</t>
  </si>
  <si>
    <t>קסם סל תא 90</t>
  </si>
  <si>
    <t>1146331</t>
  </si>
  <si>
    <t>510938608</t>
  </si>
  <si>
    <t>קסם תא פיננסים</t>
  </si>
  <si>
    <t>1146554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</si>
  <si>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</si>
  <si>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</si>
  <si>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</si>
  <si>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</si>
  <si>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</si>
  <si>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</si>
  <si>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</si>
  <si>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הראל סל תל בונד שקלי</t>
  </si>
  <si>
    <t>1150713</t>
  </si>
  <si>
    <t>511776783</t>
  </si>
  <si>
    <t>אג"ח</t>
  </si>
  <si>
    <t>הראל סל תלבונד 40</t>
  </si>
  <si>
    <t>1150499</t>
  </si>
  <si>
    <t>הראל סל תלבונד 60</t>
  </si>
  <si>
    <t>1150473</t>
  </si>
  <si>
    <t>מור סל תל בונד 60</t>
  </si>
  <si>
    <t>1195304</t>
  </si>
  <si>
    <t>514884485</t>
  </si>
  <si>
    <t>קסם ETF תל גוב צמודות 5 10</t>
  </si>
  <si>
    <t>1145739</t>
  </si>
  <si>
    <t>קסם ETF תל גוב שקל 5</t>
  </si>
  <si>
    <t>1146174</t>
  </si>
  <si>
    <t>קסם ETF תלבונד 60</t>
  </si>
  <si>
    <t>1146232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</si>
  <si>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</si>
  <si>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</si>
  <si>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</si>
  <si>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</si>
  <si>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</si>
  <si>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</si>
  <si>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שחר 2 5</t>
  </si>
  <si>
    <t>1145150</t>
  </si>
  <si>
    <t>תכלית סל שחר 5 פלוס</t>
  </si>
  <si>
    <t>1145168</t>
  </si>
  <si>
    <t>תכלית סל תל בונד שקלי 50</t>
  </si>
  <si>
    <t>1169333</t>
  </si>
  <si>
    <t>תכלית סל תל בונד תשואות</t>
  </si>
  <si>
    <t>1145259</t>
  </si>
  <si>
    <t>תכלית סל תלבונד 60</t>
  </si>
  <si>
    <t>1145101</t>
  </si>
  <si>
    <t>HORIZONS S&amp;P/TSX 60 INDEX</t>
  </si>
  <si>
    <t>CA44056G1054</t>
  </si>
  <si>
    <t>HSBC MSCI EMERGING MARKETS</t>
  </si>
  <si>
    <t>IE00B5SSQT16</t>
  </si>
  <si>
    <t>ISHARES CORE MSCI EURPOE</t>
  </si>
  <si>
    <t>IE00B1YZSC51</t>
  </si>
  <si>
    <t>ISHARES S&amp;P500 SWAP UCITS</t>
  </si>
  <si>
    <t>IE00BMTX1Y45</t>
  </si>
  <si>
    <t>NOMURA ETF</t>
  </si>
  <si>
    <t>JP3027630007</t>
  </si>
  <si>
    <t>Nomura Nikkei 225 ETF</t>
  </si>
  <si>
    <t>JP3027650005</t>
  </si>
  <si>
    <t>SOURCE S&amp;P 500 UCITS ETF</t>
  </si>
  <si>
    <t>IE00B3YCGJ38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</si>
  <si>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</si>
  <si>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</si>
  <si>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</si>
  <si>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</si>
  <si>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</si>
  <si>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</si>
  <si>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</si>
  <si>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</si>
  <si>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</si>
  <si>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</si>
  <si>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</si>
  <si>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</si>
  <si>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</si>
  <si>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</si>
  <si>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SPDR HIGH YIELD BOND ETF</t>
  </si>
  <si>
    <t>US78468R6229</t>
  </si>
  <si>
    <t>NYSE</t>
  </si>
  <si>
    <t>SPDR PORTFOLIO INTERMEDIATE</t>
  </si>
  <si>
    <t>US78464A3757</t>
  </si>
  <si>
    <t>VANG USDCPBD USDD</t>
  </si>
  <si>
    <t>IE00BZ163K21</t>
  </si>
  <si>
    <t>X USD HIGH YIELD BOND</t>
  </si>
  <si>
    <t>IE00BDR5HM97</t>
  </si>
  <si>
    <t>מבטיח תשואה 01.02.2028</t>
  </si>
  <si>
    <t>RF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</si>
  <si>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</si>
  <si>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</si>
  <si>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</si>
  <si>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</si>
  <si>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</si>
  <si>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</si>
  <si>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מבטיח תשואה 01.12.2028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</si>
  <si>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</si>
  <si>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</si>
  <si>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</si>
  <si>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</si>
  <si>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</si>
  <si>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</si>
  <si>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</si>
  <si>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</si>
  <si>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</si>
  <si>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</si>
  <si>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</si>
  <si>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</si>
  <si>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</si>
  <si>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</si>
  <si>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</si>
  <si>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</si>
  <si>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</si>
  <si>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</si>
  <si>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</si>
  <si>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</si>
  <si>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</si>
  <si>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</si>
  <si>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</si>
  <si>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</si>
  <si>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</si>
  <si>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</si>
  <si>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</si>
  <si>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</si>
  <si>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</si>
  <si>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</si>
  <si>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</si>
  <si>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</si>
  <si>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</si>
  <si>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</si>
  <si>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</si>
  <si>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</si>
  <si>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</si>
  <si>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</si>
  <si>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</si>
  <si>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</si>
  <si>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</si>
  <si>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</si>
  <si>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</si>
  <si>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</si>
  <si>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</si>
  <si>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</si>
  <si>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</si>
  <si>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</si>
  <si>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</si>
  <si>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</si>
  <si>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</si>
  <si>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</si>
  <si>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</si>
  <si>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</si>
  <si>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</si>
  <si>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</si>
  <si>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</si>
  <si>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</si>
  <si>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</si>
  <si>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</si>
  <si>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</si>
  <si>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</si>
  <si>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</si>
  <si>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</si>
  <si>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</si>
  <si>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</si>
  <si>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</si>
  <si>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</si>
  <si>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</si>
  <si>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</si>
  <si>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</si>
  <si>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</si>
  <si>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</si>
  <si>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</si>
  <si>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</si>
  <si>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</si>
  <si>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</si>
  <si>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</si>
  <si>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</si>
  <si>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</si>
  <si>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</si>
  <si>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</si>
  <si>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</si>
  <si>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</si>
  <si>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</si>
  <si>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</si>
  <si>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</si>
  <si>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</si>
  <si>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</si>
  <si>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</si>
  <si>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</si>
  <si>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</si>
  <si>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</si>
  <si>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</si>
  <si>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</si>
  <si>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</si>
  <si>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</si>
  <si>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</si>
  <si>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</si>
  <si>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</si>
  <si>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</si>
  <si>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</si>
  <si>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</si>
  <si>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</si>
  <si>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</si>
  <si>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</si>
  <si>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</si>
  <si>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</si>
  <si>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</si>
  <si>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</si>
  <si>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</si>
  <si>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</si>
  <si>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</si>
  <si>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</si>
  <si>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</si>
  <si>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</si>
  <si>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</si>
  <si>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</si>
  <si>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</si>
  <si>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</si>
  <si>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</si>
  <si>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</si>
  <si>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</si>
  <si>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</si>
  <si>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</si>
  <si>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</si>
  <si>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</si>
  <si>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</si>
  <si>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</si>
  <si>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</si>
  <si>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</si>
  <si>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</si>
  <si>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</si>
  <si>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</si>
  <si>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</si>
  <si>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</si>
  <si>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</si>
  <si>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</si>
  <si>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</si>
  <si>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</si>
  <si>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</si>
  <si>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</si>
  <si>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</si>
  <si>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</si>
  <si>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</si>
  <si>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</si>
  <si>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</si>
  <si>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</si>
  <si>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</si>
  <si>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</si>
  <si>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</si>
  <si>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</si>
  <si>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</si>
  <si>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</si>
  <si>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</si>
  <si>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</si>
  <si>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</si>
  <si>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</si>
  <si>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</si>
  <si>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</si>
  <si>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</si>
  <si>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</si>
  <si>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</si>
  <si>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</si>
  <si>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</si>
  <si>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</si>
  <si>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</si>
  <si>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</si>
  <si>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</si>
  <si>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</si>
  <si>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</si>
  <si>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</si>
  <si>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</si>
  <si>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</si>
  <si>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</si>
  <si>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</si>
  <si>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</si>
  <si>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</si>
  <si>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</si>
  <si>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</si>
  <si>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</si>
  <si>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</si>
  <si>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</si>
  <si>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</si>
  <si>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</si>
  <si>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</si>
  <si>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</si>
  <si>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</si>
  <si>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</si>
  <si>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</si>
  <si>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</si>
  <si>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</si>
  <si>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</si>
  <si>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</si>
  <si>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</si>
  <si>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</si>
  <si>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</si>
  <si>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</si>
  <si>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</si>
  <si>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</si>
  <si>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</si>
  <si>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</si>
  <si>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</si>
  <si>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</si>
  <si>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</si>
  <si>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</si>
  <si>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</si>
  <si>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</si>
  <si>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</si>
  <si>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</si>
  <si>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</si>
  <si>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</si>
  <si>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</si>
  <si>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</si>
  <si>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</si>
  <si>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</si>
  <si>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</si>
  <si>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</si>
  <si>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</si>
  <si>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</si>
  <si>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</si>
  <si>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</si>
  <si>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</si>
  <si>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</si>
  <si>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</si>
  <si>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</si>
  <si>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</si>
  <si>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</si>
  <si>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</si>
  <si>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</si>
  <si>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</si>
  <si>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</si>
  <si>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</si>
  <si>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</si>
  <si>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</si>
  <si>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</si>
  <si>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</si>
  <si>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</si>
  <si>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</si>
  <si>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</si>
  <si>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</si>
  <si>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</si>
  <si>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</si>
  <si>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</si>
  <si>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</si>
  <si>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</si>
  <si>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</si>
  <si>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</si>
  <si>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</si>
  <si>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</si>
  <si>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</si>
  <si>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</si>
  <si>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</si>
  <si>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</si>
  <si>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</si>
  <si>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</si>
  <si>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</si>
  <si>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</si>
  <si>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</si>
  <si>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</si>
  <si>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</si>
  <si>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</si>
  <si>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</si>
  <si>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</si>
  <si>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</si>
  <si>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</si>
  <si>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</si>
  <si>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</si>
  <si>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</si>
  <si>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</si>
  <si>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+ILS/-USD 3.6019 28-05-24 (10) -201</t>
  </si>
  <si>
    <t>10000532</t>
  </si>
  <si>
    <t>ל.ר.</t>
  </si>
  <si>
    <t>+ILS/-USD 3.6223 28-05-24 (10) -207</t>
  </si>
  <si>
    <t>10000528</t>
  </si>
  <si>
    <t>+ILS/-USD 3.6536 28-05-24 (10) -344</t>
  </si>
  <si>
    <t>10000512</t>
  </si>
  <si>
    <t>+ILS/-USD 3.672 28-05-24 (10) -322</t>
  </si>
  <si>
    <t>10000522</t>
  </si>
  <si>
    <t>+ILS/-USD 3.6756 28-05-24 (10) -339</t>
  </si>
  <si>
    <t>10000520</t>
  </si>
  <si>
    <t>+ILS/-USD 3.6765 28-05-24 (10) -335</t>
  </si>
  <si>
    <t>10000518</t>
  </si>
  <si>
    <t>+ILS/-USD 3.6775 28-05-24 (10) -350</t>
  </si>
  <si>
    <t>10000514</t>
  </si>
  <si>
    <t>+USD/-ILS 3.592 28-05-24 (10) -190</t>
  </si>
  <si>
    <t>10000530</t>
  </si>
  <si>
    <t>+USD/-ILS 3.6895 28-05-24 (10) -330</t>
  </si>
  <si>
    <t>10000517</t>
  </si>
  <si>
    <t>+EUR/-USD 1.1099 13-02-24 (10) +109</t>
  </si>
  <si>
    <t>10000382</t>
  </si>
  <si>
    <t>+USD/-AUD 0.6414 16-01-24 (10) +29</t>
  </si>
  <si>
    <t>10000432</t>
  </si>
  <si>
    <t>+USD/-CAD 1.34945 22-01-24 (10) -30.5</t>
  </si>
  <si>
    <t>10000397</t>
  </si>
  <si>
    <t>+USD/-JPY 135.623 16-01-24 (10) -393.5</t>
  </si>
  <si>
    <t>10000354</t>
  </si>
  <si>
    <t>+USD/-JPY 138.6 16-01-24 (10) -368</t>
  </si>
  <si>
    <t>10000384</t>
  </si>
  <si>
    <t>+USD/-JPY 139.81 16-01-24 (10) -366</t>
  </si>
  <si>
    <t>10000390</t>
  </si>
  <si>
    <t>+USD/-JPY 142 16-01-24 (10) -337</t>
  </si>
  <si>
    <t>10000414</t>
  </si>
  <si>
    <t>+USD/-JPY 142.11 16-01-24 (10) -341</t>
  </si>
  <si>
    <t>10000405</t>
  </si>
  <si>
    <t>+USD/-JPY 142.23 16-01-24 (10) -342</t>
  </si>
  <si>
    <t>10000400</t>
  </si>
  <si>
    <t>+USD/-JPY 144.42 16-01-24 (10) -308</t>
  </si>
  <si>
    <t>10000430</t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</si>
  <si>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</si>
  <si>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</si>
  <si>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</si>
  <si>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</si>
  <si>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</si>
  <si>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</si>
  <si>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מעלות S&amp;P</t>
  </si>
  <si>
    <t>בנק לאומי לישראל בע"מ</t>
  </si>
  <si>
    <t>ilAAA</t>
  </si>
  <si>
    <t>אישית (מספר אוצר 162) - מסלול עוקב מדדים גמיש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</si>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</sst>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3" borderId="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7" fillId="0" borderId="20" xfId="0" applyFont="1" applyBorder="1" applyAlignment="1">
      <alignment horizontal="right"/>
    </xf>
    <xf numFmtId="0" fontId="27" fillId="0" borderId="0" xfId="0" applyFont="1" applyAlignment="1">
      <alignment horizontal="right" indent="1"/>
    </xf>
    <xf numFmtId="0" fontId="27" fillId="0" borderId="0" xfId="0" applyFont="1" applyAlignment="1">
      <alignment horizontal="right" indent="2"/>
    </xf>
    <xf numFmtId="0" fontId="25" fillId="0" borderId="0" xfId="0" applyFont="1" applyAlignment="1">
      <alignment horizontal="right" indent="3"/>
    </xf>
    <xf numFmtId="4" fontId="27" fillId="0" borderId="20" xfId="0" applyNumberFormat="1" applyFont="1" applyBorder="1" applyAlignment="1">
      <alignment horizontal="right"/>
    </xf>
    <xf numFmtId="10" fontId="27" fillId="0" borderId="20" xfId="0" applyNumberFormat="1" applyFont="1" applyBorder="1" applyAlignment="1">
      <alignment horizontal="right"/>
    </xf>
    <xf numFmtId="4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166" fontId="27" fillId="0" borderId="20" xfId="0" applyNumberFormat="1" applyFont="1" applyBorder="1" applyAlignment="1">
      <alignment horizontal="right"/>
    </xf>
    <xf numFmtId="166" fontId="27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0" fontId="29" fillId="0" borderId="0" xfId="0" applyFont="1" applyAlignment="1">
      <alignment horizontal="right" indent="3"/>
    </xf>
    <xf numFmtId="4" fontId="29" fillId="0" borderId="0" xfId="0" applyNumberFormat="1" applyFont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3" fontId="5" fillId="0" borderId="21" xfId="13" applyFont="1" applyFill="1" applyBorder="1" applyAlignment="1">
      <alignment horizontal="right"/>
    </xf>
    <xf numFmtId="10" fontId="5" fillId="0" borderId="21" xfId="14" applyNumberFormat="1" applyFont="1" applyFill="1" applyBorder="1" applyAlignment="1">
      <alignment horizontal="center"/>
    </xf>
    <xf numFmtId="2" fontId="5" fillId="0" borderId="21" xfId="7" applyNumberFormat="1" applyFont="1" applyBorder="1" applyAlignment="1">
      <alignment horizontal="right"/>
    </xf>
    <xf numFmtId="167" fontId="5" fillId="0" borderId="21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6" fillId="0" borderId="0" xfId="0" applyFont="1" applyAlignment="1">
      <alignment horizontal="right" readingOrder="2"/>
    </xf>
    <xf numFmtId="166" fontId="29" fillId="0" borderId="0" xfId="0" applyNumberFormat="1" applyFont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0" fontId="7" fillId="2" borderId="10" xfId="7" applyFont="1" applyFill="1" applyBorder="1" applyAlignment="1">
      <alignment horizontal="center" vertical="center" wrapText="1"/>
    </xf>
    <xf numFmtId="168" fontId="4" fillId="0" borderId="0" xfId="7" applyNumberFormat="1" applyFont="1" applyAlignment="1">
      <alignment horizontal="center"/>
    </xf>
    <xf numFmtId="168" fontId="7" fillId="2" borderId="11" xfId="7" applyNumberFormat="1" applyFont="1" applyFill="1" applyBorder="1" applyAlignment="1">
      <alignment horizontal="center" vertical="center" wrapText="1"/>
    </xf>
    <xf numFmtId="168" fontId="7" fillId="2" borderId="4" xfId="7" applyNumberFormat="1" applyFont="1" applyFill="1" applyBorder="1" applyAlignment="1">
      <alignment horizontal="center" vertical="center" wrapText="1"/>
    </xf>
    <xf numFmtId="168" fontId="6" fillId="0" borderId="0" xfId="7" applyNumberFormat="1" applyFont="1" applyAlignment="1">
      <alignment horizontal="center" vertical="center" wrapText="1"/>
    </xf>
    <xf numFmtId="168" fontId="14" fillId="2" borderId="1" xfId="7" applyNumberFormat="1" applyFont="1" applyFill="1" applyBorder="1" applyAlignment="1">
      <alignment horizontal="center" vertical="center" wrapText="1" readingOrder="2"/>
    </xf>
    <xf numFmtId="168" fontId="8" fillId="0" borderId="0" xfId="7" applyNumberFormat="1" applyFont="1" applyAlignment="1">
      <alignment horizontal="center" wrapText="1"/>
    </xf>
    <xf numFmtId="168" fontId="14" fillId="2" borderId="5" xfId="7" applyNumberFormat="1" applyFont="1" applyFill="1" applyBorder="1" applyAlignment="1">
      <alignment horizontal="center" vertical="center" wrapText="1" readingOrder="2"/>
    </xf>
    <xf numFmtId="168" fontId="2" fillId="0" borderId="0" xfId="11" applyNumberFormat="1" applyFill="1" applyBorder="1" applyAlignment="1" applyProtection="1">
      <alignment horizontal="center" readingOrder="2"/>
    </xf>
    <xf numFmtId="168" fontId="5" fillId="0" borderId="21" xfId="13" applyNumberFormat="1" applyFont="1" applyFill="1" applyBorder="1" applyAlignment="1">
      <alignment horizontal="right"/>
    </xf>
    <xf numFmtId="168" fontId="5" fillId="0" borderId="21" xfId="14" applyNumberFormat="1" applyFont="1" applyFill="1" applyBorder="1" applyAlignment="1">
      <alignment horizontal="center"/>
    </xf>
    <xf numFmtId="168" fontId="4" fillId="0" borderId="0" xfId="7" applyNumberFormat="1" applyFont="1" applyAlignment="1">
      <alignment horizontal="right"/>
    </xf>
    <xf numFmtId="168" fontId="15" fillId="0" borderId="0" xfId="7" applyNumberFormat="1" applyFont="1" applyAlignment="1">
      <alignment horizontal="justify" readingOrder="2"/>
    </xf>
    <xf numFmtId="168" fontId="9" fillId="2" borderId="1" xfId="0" applyNumberFormat="1" applyFont="1" applyFill="1" applyBorder="1" applyAlignment="1">
      <alignment horizontal="center" vertical="center" wrapText="1"/>
    </xf>
    <xf numFmtId="168" fontId="9" fillId="2" borderId="2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wrapText="1"/>
    </xf>
    <xf numFmtId="168" fontId="25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/>
    </xf>
    <xf numFmtId="168" fontId="25" fillId="0" borderId="0" xfId="14" applyNumberFormat="1" applyFont="1" applyFill="1" applyBorder="1" applyAlignment="1">
      <alignment horizontal="right"/>
    </xf>
    <xf numFmtId="168" fontId="25" fillId="0" borderId="0" xfId="0" applyNumberFormat="1" applyFont="1" applyAlignment="1">
      <alignment horizontal="right" indent="2"/>
    </xf>
    <xf numFmtId="3" fontId="5" fillId="3" borderId="9" xfId="0" applyNumberFormat="1" applyFont="1" applyFill="1" applyBorder="1" applyAlignment="1">
      <alignment horizontal="center" vertical="center" wrapText="1"/>
    </xf>
    <xf numFmtId="168" fontId="6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right" readingOrder="2"/>
    </xf>
    <xf numFmtId="49" fontId="14" fillId="2" borderId="22" xfId="7" applyNumberFormat="1" applyFont="1" applyFill="1" applyBorder="1" applyAlignment="1">
      <alignment horizontal="center" vertical="center" wrapText="1" readingOrder="2"/>
    </xf>
    <xf numFmtId="0" fontId="5" fillId="2" borderId="23" xfId="0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8" fontId="5" fillId="2" borderId="7" xfId="0" applyNumberFormat="1" applyFont="1" applyFill="1" applyBorder="1" applyAlignment="1">
      <alignment horizontal="center" wrapText="1"/>
    </xf>
    <xf numFmtId="168" fontId="27" fillId="0" borderId="20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center"/>
    </xf>
    <xf numFmtId="49" fontId="5" fillId="2" borderId="9" xfId="0" applyNumberFormat="1" applyFont="1" applyFill="1" applyBorder="1" applyAlignment="1">
      <alignment horizontal="center" wrapText="1"/>
    </xf>
    <xf numFmtId="168" fontId="5" fillId="2" borderId="2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right" indent="1"/>
    </xf>
    <xf numFmtId="3" fontId="5" fillId="3" borderId="11" xfId="0" applyNumberFormat="1" applyFont="1" applyFill="1" applyBorder="1" applyAlignment="1">
      <alignment horizontal="center" vertical="center" wrapText="1"/>
    </xf>
    <xf numFmtId="168" fontId="9" fillId="2" borderId="18" xfId="0" applyNumberFormat="1" applyFont="1" applyFill="1" applyBorder="1" applyAlignment="1">
      <alignment horizontal="center" vertical="center" wrapText="1"/>
    </xf>
    <xf numFmtId="168" fontId="9" fillId="2" borderId="3" xfId="0" applyNumberFormat="1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 readingOrder="2"/>
    </xf>
    <xf numFmtId="0" fontId="16" fillId="0" borderId="16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20" fillId="2" borderId="17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25" xfId="0" applyFont="1" applyFill="1" applyBorder="1" applyAlignment="1">
      <alignment horizontal="center" vertical="center" wrapText="1" readingOrder="2"/>
    </xf>
    <xf numFmtId="0" fontId="7" fillId="2" borderId="26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6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076DBA-8F01-445E-9524-F1213C6AD855}" name="RowTitleRegion1.b1.c4.1" displayName="RowTitleRegion1.b1.c4.1" ref="B1:C4" totalsRowShown="0" headerRowDxfId="604" dataDxfId="603" tableBorderDxfId="602" headerRowCellStyle="Normal_2007-16618" dataCellStyle="Normal_2007-16618">
  <autoFilter ref="B1:C4" xr:uid="{C9076DBA-8F01-445E-9524-F1213C6AD855}">
    <filterColumn colId="0" hiddenButton="1"/>
    <filterColumn colId="1" hiddenButton="1"/>
  </autoFilter>
  <tableColumns count="2">
    <tableColumn id="1" xr3:uid="{B0BF4E1C-CC3D-457F-A37B-38F0FF187C3B}" name="תאריך הדיווח" dataDxfId="601" dataCellStyle="Normal_2007-16618"/>
    <tableColumn id="2" xr3:uid="{E5896DEE-3269-43C6-B8D6-2D56F6DAF193}" name="31/12/2023" dataDxfId="600" dataCellStyle="Normal_2007-16618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E5BB20-59F3-49F1-B244-CB181834F4D2}" name="TitleRegion1.a5.d63.2" displayName="TitleRegion1.a5.d63.2" ref="A5:D63" totalsRowShown="0">
  <autoFilter ref="A5:D63" xr:uid="{2AE5BB20-59F3-49F1-B244-CB181834F4D2}">
    <filterColumn colId="0" hiddenButton="1"/>
    <filterColumn colId="1" hiddenButton="1"/>
    <filterColumn colId="2" hiddenButton="1"/>
    <filterColumn colId="3" hiddenButton="1"/>
  </autoFilter>
  <tableColumns count="4">
    <tableColumn id="1" xr3:uid="{333C3A4B-6C6F-4FC3-A4A1-5EF962E28EE5}" name="ריק במקור" dataDxfId="599" dataCellStyle="Normal_2007-16618"/>
    <tableColumn id="2" xr3:uid="{BF4072BD-D4B8-46E4-99FF-B99D8152D5C9}" name="סכום נכסי ההשקעה:" dataDxfId="598" dataCellStyle="Normal_2007-16618"/>
    <tableColumn id="3" xr3:uid="{A7A77BC6-8413-42FB-91C8-AA790C0AD146}" name="ריק במקור2" dataDxfId="597" dataCellStyle="Normal_2007-16618"/>
    <tableColumn id="4" xr3:uid="{FFF29C26-BD90-4C9E-8029-0FDB6C4EB4F9}" name="ריק במקור3" dataDxfId="59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2B1800F-EE20-40A5-8208-E204FC76A2B4}" name="RowTitleRegion1.a1.b4.1" displayName="RowTitleRegion1.a1.b4.1" ref="A1:B4" totalsRowShown="0" headerRowDxfId="595" dataDxfId="594" tableBorderDxfId="593" headerRowCellStyle="Normal_2007-16618" dataCellStyle="Normal_2007-16618">
  <autoFilter ref="A1:B4" xr:uid="{F2B1800F-EE20-40A5-8208-E204FC76A2B4}">
    <filterColumn colId="0" hiddenButton="1"/>
    <filterColumn colId="1" hiddenButton="1"/>
  </autoFilter>
  <tableColumns count="2">
    <tableColumn id="1" xr3:uid="{707B836A-D0A4-4B01-829B-5DDD7E84BC9F}" name="תאריך הדיווח" dataDxfId="592" dataCellStyle="Normal_2007-16618"/>
    <tableColumn id="2" xr3:uid="{A985D918-86CD-4143-B6E5-2865A898B68D}" name="31/12/2023" dataDxfId="591" dataCellStyle="Normal_2007-16618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AFA8DE7-36B0-4A20-809D-D16BE4B67AC3}" name="TitleRegion1.a5.k23.1" displayName="TitleRegion1.a5.k23.1" ref="A5:K23" totalsRowShown="0" headerRowDxfId="590" dataDxfId="588" headerRowBorderDxfId="589">
  <autoFilter ref="A5:K23" xr:uid="{EAFA8DE7-36B0-4A20-809D-D16BE4B67A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7F19A60-C9D6-48EA-85DC-3FE73EA93400}" name="שם המנפיק/שם נייר ערך "/>
    <tableColumn id="2" xr3:uid="{B6A11605-CA5F-4D38-A839-B32A1489E15E}" name="מספר ני&quot;ע" dataDxfId="587"/>
    <tableColumn id="3" xr3:uid="{04ACE68A-C025-45EC-A639-B06BBA5F59E0}" name="מספר מנפיק" dataDxfId="586"/>
    <tableColumn id="4" xr3:uid="{5C83736C-B105-45D7-988D-7DA19463D3E2}" name="דירוג" dataDxfId="585"/>
    <tableColumn id="5" xr3:uid="{58EBB17A-F158-40B1-9E19-F49AD49937B8}" name="שם מדרג" dataDxfId="584"/>
    <tableColumn id="6" xr3:uid="{C2408EB1-B1A5-438C-8B06-636616130797}" name="סוג מטבע" dataDxfId="583"/>
    <tableColumn id="7" xr3:uid="{EED9FDB6-A0EB-43B4-8CDE-CD0AE96D28F3}" name="שיעור ריבית" dataDxfId="582"/>
    <tableColumn id="8" xr3:uid="{186F4045-2D7B-44B0-A428-D750C4479186}" name="תשואה לפידיון" dataDxfId="581"/>
    <tableColumn id="9" xr3:uid="{74597055-C812-4B53-A712-42A57748683A}" name="שווי שוק" dataDxfId="580"/>
    <tableColumn id="10" xr3:uid="{C7CF1CB2-BCA5-4DAB-A42C-B28ED11FC8BC}" name="שעור מנכסי אפיק ההשקעה" dataDxfId="579"/>
    <tableColumn id="11" xr3:uid="{EEEB301E-2FBB-4AC4-BFB3-437E86B9AC0C}" name="שעור מסך נכסי השקעה" dataDxfId="57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FD8F4D-9D1B-4FC8-B0DF-9BAA152EF4E5}" name="RowTitleRegion1.a1.b4.1" displayName="RowTitleRegion1.a1.b4.1_" ref="A1:B4" totalsRowShown="0" headerRowDxfId="577" dataDxfId="576" tableBorderDxfId="575" headerRowCellStyle="Normal_2007-16618" dataCellStyle="Normal_2007-16618">
  <autoFilter ref="A1:B4" xr:uid="{1EFD8F4D-9D1B-4FC8-B0DF-9BAA152EF4E5}">
    <filterColumn colId="0" hiddenButton="1"/>
    <filterColumn colId="1" hiddenButton="1"/>
  </autoFilter>
  <tableColumns count="2">
    <tableColumn id="1" xr3:uid="{766ACB9A-696F-49CA-B670-ECA4BF69EE18}" name="תאריך הדיווח" dataDxfId="574" dataCellStyle="Normal_2007-16618"/>
    <tableColumn id="2" xr3:uid="{8F3990B2-D478-4EEA-B0A7-E7BC979951F6}" name="31/12/2023" dataDxfId="573" dataCellStyle="Normal_2007-16618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B2803C-CBF9-4051-B9E7-57B913B839C6}" name="TitleRegion1.a6.q12.1" displayName="TitleRegion1.a6.q12.1" ref="A6:Q12" totalsRowShown="0" headerRowDxfId="572" dataDxfId="570" headerRowBorderDxfId="571" tableBorderDxfId="569">
  <autoFilter ref="A6:Q12" xr:uid="{8EB2803C-CBF9-4051-B9E7-57B913B839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118AFA32-9438-4ACD-820B-FA230C3AC8D1}" name="שם המנפיק/שם נייר ערך " dataDxfId="568"/>
    <tableColumn id="2" xr3:uid="{731A0EC9-858D-43E7-9CF2-54D6932A09DD}" name="מספר ני&quot;ע"/>
    <tableColumn id="3" xr3:uid="{31175A3C-2C54-4D72-B9CD-90DFA0C2C394}" name="זירת מסחר"/>
    <tableColumn id="4" xr3:uid="{311BDEFB-EDF5-4FA5-A00F-9C6DF71D1444}" name="דירוג" dataDxfId="567"/>
    <tableColumn id="5" xr3:uid="{EB693C36-6982-4140-8E73-23C77F45807F}" name="שם מדרג" dataDxfId="566"/>
    <tableColumn id="6" xr3:uid="{BCAFE10F-8F12-48C9-ACB6-BA9CEAE95CB7}" name="תאריך רכישה" dataDxfId="565"/>
    <tableColumn id="7" xr3:uid="{1217B3D3-3EA6-4910-8981-32791DE7FD38}" name="מח&quot;מ" dataDxfId="564"/>
    <tableColumn id="8" xr3:uid="{EEC5DA2A-56FE-45B1-B936-EF56B3F5FA73}" name="סוג מטבע" dataDxfId="563"/>
    <tableColumn id="9" xr3:uid="{F4143968-7B6E-49A9-8FB1-F9317C72A8F2}" name="שיעור ריבית" dataDxfId="562"/>
    <tableColumn id="10" xr3:uid="{478977CF-9DC3-4F87-AF07-364750D228EC}" name="תשואה לפידיון" dataDxfId="561"/>
    <tableColumn id="11" xr3:uid="{1097395C-10A2-4024-B9B1-4CA1C4F9549C}" name="ערך נקוב****" dataDxfId="560"/>
    <tableColumn id="12" xr3:uid="{EFEDCA7D-FAB6-4C96-B2B6-8A772D06F16B}" name="שער***" dataDxfId="559"/>
    <tableColumn id="13" xr3:uid="{354998C2-8A13-4105-BE36-25C133B7E4D2}" name="פדיון/ ריבית/ דיבידנד לקבל*****  " dataDxfId="558"/>
    <tableColumn id="14" xr3:uid="{BC458586-EDB9-401F-99A8-3E4BF6BBEC1D}" name="שווי שוק" dataDxfId="557"/>
    <tableColumn id="15" xr3:uid="{B89592A0-D362-4114-94D2-9BAE39A72CF0}" name="שעור מערך נקוב**** מונפק" dataDxfId="556"/>
    <tableColumn id="16" xr3:uid="{13DD8F7C-8DA2-4C84-9388-C62600841CC4}" name="שעור מנכסי אפיק ההשקעה" dataDxfId="555"/>
    <tableColumn id="17" xr3:uid="{BEB0BBAF-F033-406C-BA8D-E24DEA61BE7A}" name="שעור מסך נכסי השקעה**" dataDxfId="55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CCA843D-711E-4CCE-87BE-F31DA2EF3FB2}" name="RowTitleRegion1.a1.b4.1" displayName="_RowTitleRegion1.a1.b4.1" ref="A1:B4" totalsRowShown="0" headerRowDxfId="553" dataDxfId="552" tableBorderDxfId="551" headerRowCellStyle="Normal_2007-16618" dataCellStyle="Normal_2007-16618">
  <autoFilter ref="A1:B4" xr:uid="{7CCA843D-711E-4CCE-87BE-F31DA2EF3FB2}">
    <filterColumn colId="0" hiddenButton="1"/>
    <filterColumn colId="1" hiddenButton="1"/>
  </autoFilter>
  <tableColumns count="2">
    <tableColumn id="1" xr3:uid="{00B57664-44D1-42FD-BA30-5CADFF2E3E6F}" name="תאריך הדיווח" dataDxfId="550" dataCellStyle="Normal_2007-16618"/>
    <tableColumn id="2" xr3:uid="{A176A0D5-FD1F-4440-BB93-36C4EF8FEB6B}" name="31/12/2023" dataDxfId="549" dataCellStyle="Normal_2007-16618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BBBE9E9-33FF-4333-88AC-D9AE027E74AD}" name="TitleRegion1.a6.s13.1" displayName="TitleRegion1.a6.s13.1" ref="A6:S13" totalsRowShown="0" headerRowDxfId="548" dataDxfId="546" headerRowBorderDxfId="547" tableBorderDxfId="545">
  <autoFilter ref="A6:S13" xr:uid="{3BBBE9E9-33FF-4333-88AC-D9AE027E74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F587CA0-58DE-4FBF-A858-DAE15DC78766}" name="שם המנפיק/שם נייר ערך " dataDxfId="544"/>
    <tableColumn id="2" xr3:uid="{D3B16761-D114-4237-9B1F-14E86DB94476}" name="מספר ני&quot;ע" dataDxfId="543"/>
    <tableColumn id="3" xr3:uid="{17A944A0-696D-473F-BB52-F1728CE51C9B}" name="זירת מסחר" dataDxfId="542"/>
    <tableColumn id="4" xr3:uid="{F245DD58-B349-4B02-AE35-C385C7FC31C5}" name="ספק מידע" dataDxfId="541"/>
    <tableColumn id="5" xr3:uid="{26F00001-B91A-48B6-894A-D9116685BB74}" name="מספר מנפיק" dataDxfId="540"/>
    <tableColumn id="6" xr3:uid="{83D4A9DC-C3EE-4FDA-9F1D-C632FBB0C9D6}" name="ענף מסחר" dataDxfId="539"/>
    <tableColumn id="7" xr3:uid="{9BA30267-8C6B-42D4-B365-51EEA794F524}" name="דירוג" dataDxfId="538"/>
    <tableColumn id="8" xr3:uid="{78162154-7459-41A2-A0B8-F9C812BB7D1C}" name="שם מדרג" dataDxfId="537"/>
    <tableColumn id="9" xr3:uid="{E0BDB887-BB4D-40A7-99C0-119AF1E891C6}" name="תאריך רכישה" dataDxfId="536"/>
    <tableColumn id="10" xr3:uid="{D02FF05B-0677-49FA-9C88-C3A7D3503D8C}" name="מח&quot;מ" dataDxfId="535"/>
    <tableColumn id="11" xr3:uid="{421AC82F-C06D-4596-8620-03C4FBA3FE0C}" name="סוג מטבע" dataDxfId="534"/>
    <tableColumn id="12" xr3:uid="{79CB0595-6BDF-4548-A9C1-CD0AC63C2027}" name="שיעור ריבית" dataDxfId="533"/>
    <tableColumn id="13" xr3:uid="{90E2ED68-977F-466C-B6B1-17CB358CF826}" name="תשואה לפידיון" dataDxfId="532"/>
    <tableColumn id="14" xr3:uid="{AA9F8705-EAC2-4190-8829-8DDEEAB7E610}" name="ערך נקוב****" dataDxfId="531"/>
    <tableColumn id="15" xr3:uid="{E716EEDD-E86E-40F6-B242-28A9B86CA403}" name="שער***" dataDxfId="530"/>
    <tableColumn id="16" xr3:uid="{40DB2784-4DA3-4E5E-91F3-8C782DDDAABC}" name="שווי שוק" dataDxfId="529"/>
    <tableColumn id="17" xr3:uid="{8D185085-4695-440A-A874-4575F414DAB8}" name="שעור מערך נקוב מונפק" dataDxfId="528"/>
    <tableColumn id="18" xr3:uid="{45A858BF-8395-4FA9-9604-438E89D3FCD4}" name="שעור מנכסי אפיק ההשקעה" dataDxfId="527"/>
    <tableColumn id="19" xr3:uid="{9AD54BD1-54DE-49D4-B1B4-8B80CDDCD3AC}" name="שעור מסך נכסי השקעה**" dataDxfId="526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45A302A-FD53-456A-8293-8A355158E992}" name="RowTitleRegion1.a1.b4.1" displayName="_RowTitleRegion1.a1.b4.1_1" ref="A1:B4" totalsRowShown="0" headerRowDxfId="525" dataDxfId="524" tableBorderDxfId="523" headerRowCellStyle="Normal_2007-16618" dataCellStyle="Normal_2007-16618">
  <autoFilter ref="A1:B4" xr:uid="{445A302A-FD53-456A-8293-8A355158E992}">
    <filterColumn colId="0" hiddenButton="1"/>
    <filterColumn colId="1" hiddenButton="1"/>
  </autoFilter>
  <tableColumns count="2">
    <tableColumn id="1" xr3:uid="{4E425470-6C06-4055-AB01-281C0E46E67D}" name="תאריך הדיווח" dataDxfId="522" dataCellStyle="Normal_2007-16618"/>
    <tableColumn id="2" xr3:uid="{D74C6703-E034-4881-B2DF-A58FC26CAA48}" name="31/12/2023" dataDxfId="521" dataCellStyle="Normal_2007-16618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B26A1C4-A313-4351-A33A-2195F9CA5AAA}" name="TitleRegion1.a6.t14.1" displayName="TitleRegion1.a6.t14.1" ref="A6:T14" totalsRowShown="0" headerRowDxfId="520" dataDxfId="518" headerRowBorderDxfId="519" tableBorderDxfId="517">
  <autoFilter ref="A6:T14" xr:uid="{0B26A1C4-A313-4351-A33A-2195F9CA5A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28AC3C78-9641-4D33-94B9-2E45E8E09B98}" name="שם המנפיק/שם נייר ערך " dataDxfId="516"/>
    <tableColumn id="2" xr3:uid="{8BC5C27A-4CF5-4075-961D-648D7F3861B7}" name="מספר ני&quot;ע" dataDxfId="515"/>
    <tableColumn id="3" xr3:uid="{CEE734E7-27E3-4C4A-B011-8EF3DC8DC89D}" name="זירת מסחר" dataDxfId="514"/>
    <tableColumn id="4" xr3:uid="{20089ECF-13CB-4B9F-95F1-07F6102D91EB}" name="ספק מידע" dataDxfId="513"/>
    <tableColumn id="5" xr3:uid="{9F6C4D70-0DB5-4DC1-BEE3-D3655E708C31}" name="מספר מנפיק" dataDxfId="512"/>
    <tableColumn id="6" xr3:uid="{0509224B-D887-47CB-8DCE-EDF0F49E70C5}" name="ענף מסחר" dataDxfId="511"/>
    <tableColumn id="7" xr3:uid="{62E5D701-D74E-4467-9249-5D080953CAC1}" name="דירוג" dataDxfId="510"/>
    <tableColumn id="8" xr3:uid="{BECEEA54-C489-4463-8C9A-1CDD4B02F137}" name="שם מדרג" dataDxfId="509"/>
    <tableColumn id="9" xr3:uid="{2D0512FF-50E3-4D8E-82AD-A5E3FB8DE46C}" name="תאריך רכישה" dataDxfId="508"/>
    <tableColumn id="10" xr3:uid="{F0F0A0B2-3646-47CA-90A8-DF78DD8515C0}" name="מח&quot;מ" dataDxfId="507"/>
    <tableColumn id="11" xr3:uid="{8F677F1F-58EE-4663-99A9-BD0E0C8C5F2F}" name="סוג מטבע" dataDxfId="506"/>
    <tableColumn id="12" xr3:uid="{1F9DDD8B-342E-40A7-A558-6AD5A91F8C17}" name="שיעור ריבית" dataDxfId="505"/>
    <tableColumn id="13" xr3:uid="{044BDF2B-3A53-4745-BE64-7AA9418F09B2}" name="תשואה לפידיון" dataDxfId="504"/>
    <tableColumn id="14" xr3:uid="{8FD99C4F-88A6-460A-8C6D-32DEFBEC8E45}" name="ערך נקוב****" dataDxfId="503"/>
    <tableColumn id="15" xr3:uid="{213CCE1D-1DF6-4A51-B56B-0957B05BD226}" name="שער***" dataDxfId="502"/>
    <tableColumn id="16" xr3:uid="{AA891F35-75CC-458D-81BC-37C7DD2139AA}" name="פדיון/ ריבית/ דיבידנד לקבל*****  " dataDxfId="501"/>
    <tableColumn id="17" xr3:uid="{800C9EF8-19C2-4B62-9DA6-D9DB75197883}" name="שווי שוק" dataDxfId="500"/>
    <tableColumn id="18" xr3:uid="{48EAEC50-E520-4B63-A2B6-5E451ED2DB6C}" name="שעור מערך נקוב מונפק" dataDxfId="499"/>
    <tableColumn id="19" xr3:uid="{806F6109-9AD2-4EA7-B868-073E08F262CE}" name="שעור מנכסי אפיק ההשקעה" dataDxfId="498"/>
    <tableColumn id="20" xr3:uid="{5A16C03F-9063-43BF-A514-EE6F51BFDE84}" name="שעור מסך נכסי השקעה**" dataDxfId="49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3EB5DF0-2D01-40DC-8D94-F2F6B5FAD465}" name="RowTitleRegion1.a1.b4.1" displayName="_RowTitleRegion1.a1.b4.1_2" ref="A1:B4" totalsRowShown="0" headerRowDxfId="496" dataDxfId="495" tableBorderDxfId="494" headerRowCellStyle="Normal_2007-16618" dataCellStyle="Normal_2007-16618">
  <autoFilter ref="A1:B4" xr:uid="{93EB5DF0-2D01-40DC-8D94-F2F6B5FAD465}">
    <filterColumn colId="0" hiddenButton="1"/>
    <filterColumn colId="1" hiddenButton="1"/>
  </autoFilter>
  <tableColumns count="2">
    <tableColumn id="1" xr3:uid="{7AD5BA8B-D921-4CA0-AC1B-5704CA3F4DBF}" name="תאריך הדיווח" dataDxfId="493" dataCellStyle="Normal_2007-16618"/>
    <tableColumn id="2" xr3:uid="{64E14CC6-9975-4BE3-BFE3-DBEAC31560D3}" name="31/12/2023" dataDxfId="492" dataCellStyle="Normal_2007-1661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98B2F93-13CC-437A-98DA-4C00C43D6DF6}" name="TitleRegion1.a6.n14.1" displayName="TitleRegion1.a6.n14.1" ref="A6:N14" totalsRowShown="0" headerRowDxfId="491" dataDxfId="489" headerRowBorderDxfId="490" tableBorderDxfId="488">
  <autoFilter ref="A6:N14" xr:uid="{398B2F93-13CC-437A-98DA-4C00C43D6D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47503D6-6D51-436D-95A0-B439B9CE4F30}" name="שם המנפיק/שם נייר ערך " dataDxfId="487"/>
    <tableColumn id="2" xr3:uid="{D9BD5C97-2DCB-48D0-A338-ECB6BAB20201}" name="מספר ני&quot;ע" dataDxfId="486"/>
    <tableColumn id="3" xr3:uid="{79F42FD8-2DC1-48FE-8CC1-1C68BB14DCCA}" name="זירת מסחר" dataDxfId="485"/>
    <tableColumn id="4" xr3:uid="{B41FD002-4292-420C-AFC2-06D51C3C8F4E}" name="ספק מידע" dataDxfId="484"/>
    <tableColumn id="5" xr3:uid="{598D7CD2-D1C5-4472-A5B9-25EDB3BA8B58}" name="מספר מנפיק" dataDxfId="483"/>
    <tableColumn id="6" xr3:uid="{2BD7C582-A8B2-46E6-B821-9960DC38D2C7}" name="ענף מסחר" dataDxfId="482"/>
    <tableColumn id="7" xr3:uid="{3A7D58A0-5B77-457A-A373-D97693796092}" name="סוג מטבע" dataDxfId="481"/>
    <tableColumn id="8" xr3:uid="{F9074A50-7473-4ABD-B86C-55A6A04A5AC8}" name="ערך נקוב****" dataDxfId="480"/>
    <tableColumn id="9" xr3:uid="{6D275364-5E56-40FC-A029-D138AFA51AB3}" name="שער***" dataDxfId="479"/>
    <tableColumn id="10" xr3:uid="{D9622DD1-5EDC-4457-8C5D-28C8F09F93C5}" name="פדיון/ ריבית/ דיבידנד לקבל*****  " dataDxfId="478"/>
    <tableColumn id="11" xr3:uid="{3DC16E7A-472B-4A74-BBBF-43967475E73C}" name="שווי שוק" dataDxfId="477"/>
    <tableColumn id="12" xr3:uid="{6645B57D-1B3B-4DAE-A5FD-709DA8315C42}" name="שעור מערך נקוב מונפק" dataDxfId="476"/>
    <tableColumn id="13" xr3:uid="{B45F4532-17CC-4C88-AF2E-8A20C94935D0}" name="שעור מנכסי אפיק ההשקעה" dataDxfId="475"/>
    <tableColumn id="14" xr3:uid="{F1BEFC71-1764-437C-9151-F2AC4E7576F9}" name="שעור מסך נכסי השקעה**" dataDxfId="474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6B15D2A-8929-4254-9D3E-336EE8990F5B}" name="RowTitleRegion1.a1.b4.1" displayName="_RowTitleRegion1.a1.b4.1_3" ref="A1:B4" totalsRowShown="0" headerRowDxfId="473" dataDxfId="472" tableBorderDxfId="471" headerRowCellStyle="Normal_2007-16618" dataCellStyle="Normal_2007-16618">
  <autoFilter ref="A1:B4" xr:uid="{86B15D2A-8929-4254-9D3E-336EE8990F5B}">
    <filterColumn colId="0" hiddenButton="1"/>
    <filterColumn colId="1" hiddenButton="1"/>
  </autoFilter>
  <tableColumns count="2">
    <tableColumn id="1" xr3:uid="{99B6F8CB-36C0-4F4D-B173-5D8ADDC64C05}" name="תאריך הדיווח" dataDxfId="470" dataCellStyle="Normal_2007-16618"/>
    <tableColumn id="2" xr3:uid="{A1409E5E-9625-4AA7-BD35-34BE5EE0E236}" name="31/12/2023" dataDxfId="469" dataCellStyle="Normal_2007-16618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A3182BC-12AB-4E60-82AC-627D5C7274F7}" name="TitleRegion1.a6.m65.1" displayName="TitleRegion1.a6.m65.1" ref="A6:M65" totalsRowShown="0" headerRowDxfId="468" dataDxfId="466" headerRowBorderDxfId="467" tableBorderDxfId="465">
  <autoFilter ref="A6:M65" xr:uid="{DA3182BC-12AB-4E60-82AC-627D5C7274F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FC4939F-5C8A-48F8-88DE-19C7B4535B8F}" name="שם המנפיק/שם נייר ערך " dataDxfId="464"/>
    <tableColumn id="2" xr3:uid="{48B228E4-EBC4-4C39-82F8-63F99A315861}" name="מספר ני&quot;ע" dataDxfId="463"/>
    <tableColumn id="3" xr3:uid="{0EE310E5-E865-4DF5-B785-107BA8EB33F6}" name="זירת מסחר" dataDxfId="462"/>
    <tableColumn id="4" xr3:uid="{6A994563-5A77-4DB9-82DA-5D4B1DFD2A6D}" name="מספר מנפיק" dataDxfId="461"/>
    <tableColumn id="5" xr3:uid="{86CB7C45-BA9B-43BD-A0C1-B927E877290A}" name="ענף מסחר" dataDxfId="460"/>
    <tableColumn id="6" xr3:uid="{8CE5E5B8-0813-4C54-8C15-1525EB8E9470}" name="סוג מטבע" dataDxfId="459"/>
    <tableColumn id="7" xr3:uid="{B1AAE093-7DD0-4E04-A474-3ADA76C5245E}" name="ערך נקוב****" dataDxfId="458"/>
    <tableColumn id="8" xr3:uid="{8CA84BA1-62C9-48E5-A5C2-B75F2011AC38}" name="שער***" dataDxfId="457"/>
    <tableColumn id="9" xr3:uid="{AD2D2A74-432A-4665-B9C0-33347770529E}" name="פדיון/ ריבית/ דיבידנד לקבל*****  " dataDxfId="456"/>
    <tableColumn id="10" xr3:uid="{2BC38218-C419-4FC6-B66E-1A663E41E18C}" name="שווי שוק" dataDxfId="455"/>
    <tableColumn id="11" xr3:uid="{383AF55B-A7AF-4E0D-B0D0-D42713A43419}" name="שעור מערך נקוב מונפק" dataDxfId="454"/>
    <tableColumn id="12" xr3:uid="{3B237C69-6FD2-4667-AFD3-C9180D4114C8}" name="שעור מנכסי אפיק ההשקעה" dataDxfId="453"/>
    <tableColumn id="13" xr3:uid="{E26C8B59-B05B-460D-A63A-415B386A3102}" name="שעור מסך נכסי השקעה**" dataDxfId="452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7FBE6F7-865F-4911-89E8-1C260B302634}" name="RowTitleRegion1.a1.b4.1" displayName="_RowTitleRegion1.a1.b4.1_4" ref="A1:B4" totalsRowShown="0" headerRowDxfId="451" dataDxfId="450" tableBorderDxfId="449" headerRowCellStyle="Normal_2007-16618" dataCellStyle="Normal_2007-16618">
  <autoFilter ref="A1:B4" xr:uid="{07FBE6F7-865F-4911-89E8-1C260B302634}">
    <filterColumn colId="0" hiddenButton="1"/>
    <filterColumn colId="1" hiddenButton="1"/>
  </autoFilter>
  <tableColumns count="2">
    <tableColumn id="1" xr3:uid="{C86AC8C4-6892-4B88-9F05-E8F6D9A9711A}" name="תאריך הדיווח" dataDxfId="448" dataCellStyle="Normal_2007-16618"/>
    <tableColumn id="2" xr3:uid="{5A56FDED-F7DE-449A-BC06-BA02C5540630}" name="31/12/2023" dataDxfId="447" dataCellStyle="Normal_2007-16618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477721F-6962-42A0-B74B-93F0BA8AFDF5}" name="TitleRegion1.a6.n13.1" displayName="TitleRegion1.a6.n13.1" ref="A6:N13" totalsRowShown="0" headerRowDxfId="446" dataDxfId="444" headerRowBorderDxfId="445" tableBorderDxfId="443">
  <autoFilter ref="A6:N13" xr:uid="{F477721F-6962-42A0-B74B-93F0BA8AFD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0A2256A-8849-4C89-8F47-FB60732B2847}" name="שם המנפיק/שם נייר ערך " dataDxfId="442"/>
    <tableColumn id="2" xr3:uid="{CC6C47B9-B234-4BEA-BA72-67E8BF7E6F8D}" name="מספר ני&quot;ע" dataDxfId="441"/>
    <tableColumn id="3" xr3:uid="{F7157940-73B7-41F4-8005-498919216870}" name="זירת מסחר" dataDxfId="440"/>
    <tableColumn id="4" xr3:uid="{7EE02148-55CF-4654-A578-BCF0C75939EA}" name="מספר מנפיק" dataDxfId="439"/>
    <tableColumn id="5" xr3:uid="{087D96D5-6C11-488A-920B-42B5923732C4}" name="ענף מסחר" dataDxfId="438"/>
    <tableColumn id="6" xr3:uid="{1E01C84A-6E95-4E7F-A70C-12400D6B7936}" name="דירוג" dataDxfId="437"/>
    <tableColumn id="7" xr3:uid="{46DE1408-76F1-42D8-AEE6-CE65257AAD8A}" name="שם מדרג" dataDxfId="436"/>
    <tableColumn id="8" xr3:uid="{2C6BFD3A-3BF8-46C8-A49E-5DE155EAD25F}" name="סוג מטבע" dataDxfId="435"/>
    <tableColumn id="9" xr3:uid="{C4C04652-2348-42A6-92DB-9E22D8E97E83}" name="ערך נקוב****" dataDxfId="434"/>
    <tableColumn id="10" xr3:uid="{69EF8A1A-ED1B-4F84-B173-5552A0D830E6}" name="שער***" dataDxfId="433"/>
    <tableColumn id="11" xr3:uid="{E5F7F831-52CA-487E-843C-7D792BACB11A}" name="שווי שוק" dataDxfId="432"/>
    <tableColumn id="12" xr3:uid="{D7FC8B42-B271-4155-9DFE-9014B8247CDB}" name="שעור מערך נקוב מונפק" dataDxfId="431"/>
    <tableColumn id="13" xr3:uid="{B6743362-1F0F-4E1F-BEBD-69B190717AEE}" name="שעור מנכסי אפיק ההשקעה" dataDxfId="430"/>
    <tableColumn id="14" xr3:uid="{D4016572-4CB6-4731-B194-2FDC2E5C8AF1}" name="שעור מסך נכסי השקעה**" dataDxfId="429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48BD293-6775-471D-B60D-0A2378FBBEA6}" name="RowTitleRegion1.a1.b4.1" displayName="_RowTitleRegion1.a1.b4.1_5" ref="A1:B4" totalsRowShown="0" headerRowDxfId="428" dataDxfId="427" tableBorderDxfId="426" headerRowCellStyle="Normal_2007-16618" dataCellStyle="Normal_2007-16618">
  <autoFilter ref="A1:B4" xr:uid="{C48BD293-6775-471D-B60D-0A2378FBBEA6}">
    <filterColumn colId="0" hiddenButton="1"/>
    <filterColumn colId="1" hiddenButton="1"/>
  </autoFilter>
  <tableColumns count="2">
    <tableColumn id="1" xr3:uid="{0C37E2CC-94B3-4856-BD30-7D225A327D89}" name="תאריך הדיווח" dataDxfId="425" dataCellStyle="Normal_2007-16618"/>
    <tableColumn id="2" xr3:uid="{3010528A-A7FA-4DEF-B626-7FDE041B1E99}" name="31/12/2023" dataDxfId="424" dataCellStyle="Normal_2007-16618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4C90FC7-D7A3-46B6-8D98-34A4E1F9DD4A}" name="TitleRegion1.a6.k13.1" displayName="TitleRegion1.a6.k13.1" ref="A6:K13" totalsRowShown="0" headerRowDxfId="423" dataDxfId="421" headerRowBorderDxfId="422" tableBorderDxfId="420">
  <autoFilter ref="A6:K13" xr:uid="{F4C90FC7-D7A3-46B6-8D98-34A4E1F9DD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BC8E9BD-20AC-45AB-AD3D-21F9CF3DF952}" name="שם המנפיק/שם נייר ערך" dataDxfId="419"/>
    <tableColumn id="2" xr3:uid="{85B5D7F0-7E0B-467F-BC94-636158FB95EE}" name="מספר ני&quot;ע" dataDxfId="418"/>
    <tableColumn id="3" xr3:uid="{A3790485-0770-4DA7-BA69-2A0C2F1D3A40}" name="זירת מסחר" dataDxfId="417"/>
    <tableColumn id="4" xr3:uid="{D065019B-1197-438C-8A61-F476B581F90A}" name="ענף מסחר" dataDxfId="416"/>
    <tableColumn id="5" xr3:uid="{A0F5A6C7-3659-4BAF-8DB1-E0F843D81DDF}" name="סוג מטבע" dataDxfId="415"/>
    <tableColumn id="6" xr3:uid="{843AE472-B14B-4DCD-A0DA-42B7F8AFEBC9}" name="ערך נקוב****" dataDxfId="414"/>
    <tableColumn id="7" xr3:uid="{63A8E7DD-BD1B-461D-81EB-1967DFAF827F}" name="שער***" dataDxfId="413"/>
    <tableColumn id="8" xr3:uid="{209335AA-C5B9-43A5-8598-EB5E784936C0}" name="שווי שוק" dataDxfId="412"/>
    <tableColumn id="9" xr3:uid="{F6D1FBCB-1EEA-47AD-9E38-06CF9987E97E}" name="שעור מערך נקוב מונפק" dataDxfId="411"/>
    <tableColumn id="10" xr3:uid="{6E51AF98-F354-4E74-B2C4-D2D7599A32E1}" name="שעור מנכסי אפיק ההשקעה" dataDxfId="410"/>
    <tableColumn id="11" xr3:uid="{CBD0A0E2-62A0-4F87-8D5C-387F64EAF3AC}" name="שעור מסך נכסי השקעה**" dataDxfId="409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BE90741-A442-4DEF-945F-05CA6EA070B7}" name="RowTitleRegion1.a1.b4.1" displayName="_RowTitleRegion1.a1.b4.1_6" ref="A1:B4" totalsRowShown="0" headerRowDxfId="408" dataDxfId="407" tableBorderDxfId="406" headerRowCellStyle="Normal_2007-16618" dataCellStyle="Normal_2007-16618">
  <autoFilter ref="A1:B4" xr:uid="{9BE90741-A442-4DEF-945F-05CA6EA070B7}">
    <filterColumn colId="0" hiddenButton="1"/>
    <filterColumn colId="1" hiddenButton="1"/>
  </autoFilter>
  <tableColumns count="2">
    <tableColumn id="1" xr3:uid="{770F8E38-95CA-4365-B536-26A7FEE52F94}" name="תאריך הדיווח" dataDxfId="405" dataCellStyle="Normal_2007-16618"/>
    <tableColumn id="2" xr3:uid="{5C2FE90E-DB94-4BA4-8570-E635219AFA1F}" name="31/12/2023" dataDxfId="404" dataCellStyle="Normal_2007-16618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3B1BDF0-E0FE-418B-9CBF-3EB73957F747}" name="TitleRegion1.a6.k13.1" displayName="TitleRegion1.a6.k13.1_" ref="A6:K13" totalsRowShown="0" headerRowDxfId="403" dataDxfId="401" headerRowBorderDxfId="402" tableBorderDxfId="400">
  <autoFilter ref="A6:K13" xr:uid="{73B1BDF0-E0FE-418B-9CBF-3EB73957F7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1D6929A-83E9-4088-B5FD-4F331E5C722F}" name="שם המנפיק/שם נייר ערך" dataDxfId="399"/>
    <tableColumn id="2" xr3:uid="{7CA2CDC6-6504-48A3-9BE7-815746956392}" name="מספר ני&quot;ע" dataDxfId="398"/>
    <tableColumn id="3" xr3:uid="{C77720EF-764B-4A20-BED1-4590589612D8}" name="זירת מסחר" dataDxfId="397"/>
    <tableColumn id="4" xr3:uid="{3F641EC2-F5B6-43F5-B248-A45454CB265A}" name="ענף מסחר" dataDxfId="396"/>
    <tableColumn id="5" xr3:uid="{92B1E910-F0CA-4323-AEEE-CF95CC1F2A2E}" name="סוג מטבע" dataDxfId="395"/>
    <tableColumn id="6" xr3:uid="{D1F68694-85D8-4E57-BB0E-BF5FF2DE17ED}" name="ערך נקוב****" dataDxfId="394"/>
    <tableColumn id="7" xr3:uid="{D646D1F8-0399-4BDA-B870-4634FC1D37FD}" name="שער***" dataDxfId="393"/>
    <tableColumn id="8" xr3:uid="{CF858A21-8193-4F4F-B524-11515ED51ED4}" name="שווי שוק" dataDxfId="392"/>
    <tableColumn id="9" xr3:uid="{54B8711B-785A-4D76-8B2D-73D35A946B48}" name="שעור מערך נקוב מונפק" dataDxfId="391"/>
    <tableColumn id="10" xr3:uid="{E7DD8EB5-D168-43E8-9BAD-5BC297283ED3}" name="שעור מנכסי אפיק ההשקעה" dataDxfId="390"/>
    <tableColumn id="11" xr3:uid="{43F4ED1E-DD79-428B-B6F2-5C9A644B71B8}" name="שעור מסך נכסי השקעה**" dataDxfId="38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BAA9AB5-315C-4F5E-BEB2-5504C379C244}" name="RowTitleRegion1.a1.b4.1" displayName="_RowTitleRegion1.a1.b4.1_7" ref="A1:B4" totalsRowShown="0" headerRowDxfId="388" dataDxfId="387" tableBorderDxfId="386" headerRowCellStyle="Normal_2007-16618" dataCellStyle="Normal_2007-16618">
  <autoFilter ref="A1:B4" xr:uid="{4BAA9AB5-315C-4F5E-BEB2-5504C379C244}">
    <filterColumn colId="0" hiddenButton="1"/>
    <filterColumn colId="1" hiddenButton="1"/>
  </autoFilter>
  <tableColumns count="2">
    <tableColumn id="1" xr3:uid="{1A1BF30F-6557-492A-A826-86F14E67DB3B}" name="תאריך הדיווח" dataDxfId="385" dataCellStyle="Normal_2007-16618"/>
    <tableColumn id="2" xr3:uid="{4CF70CD1-75FF-4157-87D5-EB82EEF5D7A2}" name="31/12/2023" dataDxfId="384" dataCellStyle="Normal_2007-16618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77EC5FE-93DE-4CCD-B4BB-E1CA2C6C0489}" name="TitleRegion1.a6.j13.1" displayName="TitleRegion1.a6.j13.1" ref="A6:J13" totalsRowShown="0" headerRowDxfId="383" dataDxfId="381" headerRowBorderDxfId="382" tableBorderDxfId="380">
  <autoFilter ref="A6:J13" xr:uid="{A77EC5FE-93DE-4CCD-B4BB-E1CA2C6C04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ECCF07FA-F02E-4F7E-9EA1-1C643CB0ECF6}" name="שם המנפיק/שם נייר ערך" dataDxfId="379"/>
    <tableColumn id="2" xr3:uid="{BFAC3108-409D-4530-A2F5-9F6C73DF8D2C}" name="מספר ני&quot;ע" dataDxfId="378"/>
    <tableColumn id="3" xr3:uid="{E24D85F8-960B-4862-9D05-374580F4391C}" name="זירת מסחר" dataDxfId="377"/>
    <tableColumn id="4" xr3:uid="{5B9E781B-13FD-43BA-ADDD-D22BAB910DE7}" name="ענף מסחר" dataDxfId="376"/>
    <tableColumn id="5" xr3:uid="{AAD1D9EE-4AD0-499F-8CD7-F515EE562B19}" name="סוג מטבע" dataDxfId="375"/>
    <tableColumn id="6" xr3:uid="{19A5F2C1-BEB8-417D-9407-A9D3DBCDB2E1}" name="ערך נקוב****" dataDxfId="374"/>
    <tableColumn id="7" xr3:uid="{1BC30324-7854-494F-AABC-2AE2E673F433}" name="שער***" dataDxfId="373"/>
    <tableColumn id="8" xr3:uid="{1846F929-DF5F-471E-95EE-88A6B26BAD37}" name="שווי שוק" dataDxfId="372"/>
    <tableColumn id="9" xr3:uid="{40BBBEAC-BB61-467E-ABEC-ABE96CD95B5B}" name="שעור מנכסי אפיק ההשקעה" dataDxfId="371"/>
    <tableColumn id="10" xr3:uid="{78384396-ED16-4F1F-9C86-84B7439308C3}" name="שעור מסך נכסי השקעה**" dataDxfId="370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F6EC9E1-5C3E-418A-AB17-F63430E56DAC}" name="RowTitleRegion1.a1.b4.1" displayName="_RowTitleRegion1.a1.b4.1_8" ref="A1:B4" totalsRowShown="0" headerRowDxfId="369" dataDxfId="368" tableBorderDxfId="367" headerRowCellStyle="Normal_2007-16618" dataCellStyle="Normal_2007-16618">
  <autoFilter ref="A1:B4" xr:uid="{6F6EC9E1-5C3E-418A-AB17-F63430E56DAC}">
    <filterColumn colId="0" hiddenButton="1"/>
    <filterColumn colId="1" hiddenButton="1"/>
  </autoFilter>
  <tableColumns count="2">
    <tableColumn id="1" xr3:uid="{4CDED659-C517-4790-B32E-D6802F19F7BB}" name="תאריך הדיווח" dataDxfId="366" dataCellStyle="Normal_2007-16618"/>
    <tableColumn id="2" xr3:uid="{25958EC9-FFAC-4F70-A5AA-81E67FCCCE96}" name="31/12/2023" dataDxfId="365" dataCellStyle="Normal_2007-16618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C6437B9-7934-433A-A788-74AE6AE751ED}" name="TitleRegion1.a6.p13.1" displayName="TitleRegion1.a6.p13.1" ref="A6:P13" totalsRowShown="0" headerRowDxfId="364" dataDxfId="362" headerRowBorderDxfId="363" tableBorderDxfId="361">
  <autoFilter ref="A6:P13" xr:uid="{6C6437B9-7934-433A-A788-74AE6AE751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FFA5CCE-881A-469A-96C1-9AA474347127}" name="שם המנפיק/שם נייר ערך" dataDxfId="360"/>
    <tableColumn id="2" xr3:uid="{EF083A6E-6A9E-4AF8-BD6A-DE4457ECAC80}" name="מספר ני&quot;ע" dataDxfId="359"/>
    <tableColumn id="3" xr3:uid="{575AFB02-B446-43D5-B7CF-4ADEB1BB074B}" name="נכס הבסיס" dataDxfId="358"/>
    <tableColumn id="4" xr3:uid="{F80F786E-3C09-46D4-9168-3DD510522E26}" name="דירוג" dataDxfId="357"/>
    <tableColumn id="5" xr3:uid="{42B4E7C7-FB97-43FE-A766-917108B00EB2}" name="שם מדרג" dataDxfId="356"/>
    <tableColumn id="6" xr3:uid="{DEC1E4E8-3564-4A2B-9F1B-87C34A2EEFA6}" name="תאריך רכישה" dataDxfId="355"/>
    <tableColumn id="7" xr3:uid="{7CC5A4F8-8BFB-4BE2-84C3-DF18E1461649}" name="מח&quot;מ" dataDxfId="354"/>
    <tableColumn id="8" xr3:uid="{3772BA59-A7A6-4EDD-A7F7-482F83177F29}" name="סוג מטבע" dataDxfId="353"/>
    <tableColumn id="9" xr3:uid="{514DD377-8917-45A1-9998-32D9132A043A}" name="שיעור ריבית" dataDxfId="352"/>
    <tableColumn id="10" xr3:uid="{88418EAD-EFF9-4ECA-9FE8-8880333B41A3}" name="תשואה לפידיון" dataDxfId="351"/>
    <tableColumn id="11" xr3:uid="{3A28683A-96AB-4CA7-9C56-611AFF609E5E}" name="ערך נקוב****" dataDxfId="350"/>
    <tableColumn id="12" xr3:uid="{76E4DAE0-CD41-4F18-9972-CA5FE163B215}" name="שער***" dataDxfId="349"/>
    <tableColumn id="13" xr3:uid="{A458B530-318C-40D8-A9FB-EFC19D7C3D05}" name="שווי שוק" dataDxfId="348"/>
    <tableColumn id="14" xr3:uid="{1EFBDD38-57D0-40CB-91EC-C1F6B7BC40B2}" name="שעור מערך נקוב מונפק" dataDxfId="347"/>
    <tableColumn id="15" xr3:uid="{730BED3D-0BE3-462A-8366-8DB1EFC5D651}" name="שעור מנכסי אפיק ההשקעה" dataDxfId="346"/>
    <tableColumn id="16" xr3:uid="{04719844-0B12-4679-9DB5-3445771AF34F}" name="שעור מסך נכסי השקעה**" dataDxfId="345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944B5F8-9A91-4FD1-A371-F75D3BDEF1D3}" name="RowTitleRegion1.a1.b4.1" displayName="_RowTitleRegion1.a1.b4.1_9" ref="A1:B4" totalsRowShown="0" headerRowDxfId="344" dataDxfId="343" tableBorderDxfId="342" headerRowCellStyle="Normal_2007-16618" dataCellStyle="Normal_2007-16618">
  <autoFilter ref="A1:B4" xr:uid="{3944B5F8-9A91-4FD1-A371-F75D3BDEF1D3}">
    <filterColumn colId="0" hiddenButton="1"/>
    <filterColumn colId="1" hiddenButton="1"/>
  </autoFilter>
  <tableColumns count="2">
    <tableColumn id="1" xr3:uid="{C16D010D-3E26-45C5-824F-5D9FA74957F7}" name="תאריך הדיווח" dataDxfId="341" dataCellStyle="Normal_2007-16618"/>
    <tableColumn id="2" xr3:uid="{4BF29FEA-C641-4D92-AE0C-658DE3EAC228}" name="31/12/2023" dataDxfId="340" dataCellStyle="Normal_2007-16618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F4269505-FDB5-4873-834C-DD4C7DB3DBA1}" name="TitleRegion1.a6.o163.1" displayName="TitleRegion1.a6.o163.1" ref="A6:O163" totalsRowShown="0" headerRowDxfId="339" dataDxfId="337" headerRowBorderDxfId="338" tableBorderDxfId="336">
  <autoFilter ref="A6:O163" xr:uid="{F4269505-FDB5-4873-834C-DD4C7DB3DB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784A110-F5B9-4AA6-B958-6CA9E6132043}" name="שם המנפיק/שם נייר ערך" dataDxfId="335"/>
    <tableColumn id="2" xr3:uid="{52AA8721-64BE-409B-BAD3-6B730C663B09}" name="מספר ני&quot;ע" dataDxfId="334"/>
    <tableColumn id="3" xr3:uid="{C227499D-CBC9-4E6C-918D-E1E5C90B4EB8}" name="דירוג" dataDxfId="333"/>
    <tableColumn id="4" xr3:uid="{B4828F79-EFC1-4D91-BC02-6C05540D9ACC}" name="שם מדרג" dataDxfId="332"/>
    <tableColumn id="5" xr3:uid="{E5027118-F220-4F54-8F03-4E4FCCE25CA6}" name="תאריך רכישה" dataDxfId="331"/>
    <tableColumn id="6" xr3:uid="{E05CA157-8034-47DA-B137-E670C6801CE7}" name="מח&quot;מ" dataDxfId="330"/>
    <tableColumn id="7" xr3:uid="{D3DE5AFD-76CB-4CEB-B7ED-160C5DFD3D04}" name="סוג מטבע" dataDxfId="329"/>
    <tableColumn id="8" xr3:uid="{9F7351E3-0559-4DD7-8829-1F930E11DC65}" name="שיעור ריבית" dataDxfId="328"/>
    <tableColumn id="9" xr3:uid="{87EEC5DA-43E7-4B62-98A6-8CE341CF5BE8}" name="תשואה לפידיון" dataDxfId="327"/>
    <tableColumn id="10" xr3:uid="{02AC1331-EC50-421C-8E80-B098AEBFF050}" name="ערך נקוב****" dataDxfId="326"/>
    <tableColumn id="11" xr3:uid="{0BA08F7E-FED1-473E-9317-E281B713D003}" name="שער***" dataDxfId="325"/>
    <tableColumn id="12" xr3:uid="{A2E39101-34C5-4A95-8D8E-8C28F8053AA4}" name="שווי הוגן" dataDxfId="324"/>
    <tableColumn id="13" xr3:uid="{E2A12DD6-F1AA-4B1E-94C2-D65E24014B0D}" name="שעור מערך נקוב מונפק" dataDxfId="323"/>
    <tableColumn id="14" xr3:uid="{8D75C129-22F4-4E7C-9630-850FFD7EEB4E}" name="שעור מנכסי אפיק ההשקעה" dataDxfId="322"/>
    <tableColumn id="15" xr3:uid="{684B4026-908C-41E0-A79D-E78FCF7CA74A}" name="שעור מסך נכסי השקעה**" dataDxfId="321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2594468-9DA8-4966-9B69-1104E399CD0E}" name="RowTitleRegion1.a1.b4.1" displayName="_RowTitleRegion1.a1.b4.1_10" ref="A1:B4" totalsRowShown="0" headerRowDxfId="320" dataDxfId="319" tableBorderDxfId="318" headerRowCellStyle="Normal_2007-16618" dataCellStyle="Normal_2007-16618">
  <autoFilter ref="A1:B4" xr:uid="{32594468-9DA8-4966-9B69-1104E399CD0E}">
    <filterColumn colId="0" hiddenButton="1"/>
    <filterColumn colId="1" hiddenButton="1"/>
  </autoFilter>
  <tableColumns count="2">
    <tableColumn id="1" xr3:uid="{4A7B872A-947E-4F6F-9C48-206D2721E5CD}" name="תאריך הדיווח" dataDxfId="317" dataCellStyle="Normal_2007-16618"/>
    <tableColumn id="2" xr3:uid="{63E64C7F-9580-418C-B580-8F6B964A94AD}" name="31/12/2023" dataDxfId="316" dataCellStyle="Normal_2007-16618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C2BBA24-B019-41A1-93BE-DB2EC9779A7D}" name="TitleRegion1.a6.r13.1" displayName="TitleRegion1.a6.r13.1" ref="A6:R13" totalsRowShown="0" headerRowDxfId="315" dataDxfId="313" headerRowBorderDxfId="314" tableBorderDxfId="312">
  <autoFilter ref="A6:R13" xr:uid="{DC2BBA24-B019-41A1-93BE-DB2EC9779A7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02686689-E6C2-46F7-A1BA-C17185D80275}" name="שם המנפיק/שם נייר ערך" dataDxfId="311"/>
    <tableColumn id="2" xr3:uid="{206107B9-EFD8-4334-93E3-0D1CE851E2B0}" name="מספר ני&quot;ע" dataDxfId="310"/>
    <tableColumn id="3" xr3:uid="{76FB613D-E073-426C-93F3-45D6F9E3F141}" name="ספק המידע" dataDxfId="309"/>
    <tableColumn id="4" xr3:uid="{64086FFF-CE52-4746-A08D-D671C7CCE90B}" name="מספר מנפיק" dataDxfId="308"/>
    <tableColumn id="5" xr3:uid="{AE1AA087-81DE-4EEB-A663-4C8A04E6475B}" name="ענף מסחר" dataDxfId="307"/>
    <tableColumn id="6" xr3:uid="{4A01294B-DF47-4CBE-972B-09AC51730EC6}" name="דירוג" dataDxfId="306"/>
    <tableColumn id="7" xr3:uid="{2E273359-EC4D-4FDC-9E5C-C3601A2BAADF}" name="שם מדרג" dataDxfId="305"/>
    <tableColumn id="8" xr3:uid="{D9537DEA-1181-47B8-BCA7-2C3E769479BF}" name="תאריך רכישה" dataDxfId="304"/>
    <tableColumn id="9" xr3:uid="{E0BF0D0C-DBA6-4C21-83C8-BDC6689197CD}" name="מח&quot;מ" dataDxfId="303"/>
    <tableColumn id="10" xr3:uid="{A7279774-50D8-4597-85A1-567AE5DD68B6}" name="סוג מטבע" dataDxfId="302"/>
    <tableColumn id="11" xr3:uid="{04EF32F2-4A30-4F9A-BF13-DC1406A25977}" name="שיעור ריבית" dataDxfId="301"/>
    <tableColumn id="12" xr3:uid="{7AE75E5B-9259-4A23-881D-C6BDF1CEC458}" name="תשואה לפידיון" dataDxfId="300"/>
    <tableColumn id="13" xr3:uid="{AD26D8AC-327B-41A6-94AD-12C45288964B}" name="ערך נקוב****" dataDxfId="299"/>
    <tableColumn id="14" xr3:uid="{2078C219-F4A1-4C51-B247-62EE0C74EA5F}" name="שער***" dataDxfId="298"/>
    <tableColumn id="15" xr3:uid="{EBD68BF4-C2AA-411F-8116-B1E335E22734}" name="שווי הוגן" dataDxfId="297"/>
    <tableColumn id="16" xr3:uid="{20345A7A-2052-4985-B4A2-B86802FAB1B7}" name="שעור מערך נקוב מונפק" dataDxfId="296"/>
    <tableColumn id="17" xr3:uid="{73E4108D-9B8B-411E-A650-8BCD87E22BFC}" name="שעור מנכסי אפיק ההשקעה" dataDxfId="295"/>
    <tableColumn id="18" xr3:uid="{960AF775-188D-4CF9-84B1-DCE4A69C35CA}" name="שעור מסך נכסי השקעה**" dataDxfId="294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4C0B065-8984-4E23-8772-B4768695FF24}" name="RowTitleRegion1.a1.b4.1" displayName="_RowTitleRegion1.a1.b4.1_11" ref="A1:B4" totalsRowShown="0" headerRowDxfId="293" dataDxfId="292" tableBorderDxfId="291" headerRowCellStyle="Normal_2007-16618" dataCellStyle="Normal_2007-16618">
  <autoFilter ref="A1:B4" xr:uid="{14C0B065-8984-4E23-8772-B4768695FF24}">
    <filterColumn colId="0" hiddenButton="1"/>
    <filterColumn colId="1" hiddenButton="1"/>
  </autoFilter>
  <tableColumns count="2">
    <tableColumn id="1" xr3:uid="{C6FE4450-09B9-41A6-B709-0F1B80366447}" name="תאריך הדיווח" dataDxfId="290" dataCellStyle="Normal_2007-16618"/>
    <tableColumn id="2" xr3:uid="{E84D1A13-33F9-4F7E-BC9E-710C51BA1DC8}" name="31/12/2023" dataDxfId="289" dataCellStyle="Normal_2007-16618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7310D86-33BE-407F-80FF-5E663D10B171}" name="TitleRegion1.a6.r13.1" displayName="TitleRegion1.a6.r13.1_" ref="A6:R13" totalsRowShown="0" headerRowDxfId="288" dataDxfId="286" headerRowBorderDxfId="287" tableBorderDxfId="285">
  <autoFilter ref="A6:R13" xr:uid="{A7310D86-33BE-407F-80FF-5E663D10B17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9041C10-2B61-4235-8B12-95BA28CE6617}" name="שם המנפיק/שם נייר ערך" dataDxfId="284"/>
    <tableColumn id="2" xr3:uid="{0D13BF52-D6B9-423F-B476-C41AD55B1EBB}" name="מספר ני&quot;ע" dataDxfId="283"/>
    <tableColumn id="3" xr3:uid="{8145991C-3CFC-4EFB-A3E6-DBF7F558100C}" name="ספק המידע" dataDxfId="282"/>
    <tableColumn id="4" xr3:uid="{725D6935-2473-4592-97A6-CC499E7403F4}" name="מספר מנפיק" dataDxfId="281"/>
    <tableColumn id="5" xr3:uid="{6D3352D0-6BC2-4B7E-8664-538B28DA3DF4}" name="ענף מסחר" dataDxfId="280"/>
    <tableColumn id="6" xr3:uid="{1777FAAA-8CC2-4A3E-AAB1-17CAB3443B08}" name="דירוג" dataDxfId="279"/>
    <tableColumn id="7" xr3:uid="{5EFA2FA8-21F0-48EC-8596-0A3BAA130B90}" name="שם מדרג" dataDxfId="278"/>
    <tableColumn id="8" xr3:uid="{0F6222B9-D16C-48B7-8A2B-A03DB321371E}" name="תאריך רכישה" dataDxfId="277"/>
    <tableColumn id="9" xr3:uid="{DDE09B65-B587-489D-A038-32E427CF0AB0}" name="מח&quot;מ" dataDxfId="276"/>
    <tableColumn id="10" xr3:uid="{5F9627F8-56E7-4A52-9A10-A32F6D5FF79C}" name="סוג מטבע" dataDxfId="275"/>
    <tableColumn id="11" xr3:uid="{45D02D0B-FAA5-49DB-BBC4-875B7443BAF0}" name="שיעור ריבית" dataDxfId="274"/>
    <tableColumn id="12" xr3:uid="{FA0151E7-48D3-4A09-8F49-E9673E0D597B}" name="תשואה לפידיון" dataDxfId="273"/>
    <tableColumn id="13" xr3:uid="{3905E65B-9826-44B6-9591-BE3555C74B84}" name="ערך נקוב****" dataDxfId="272"/>
    <tableColumn id="14" xr3:uid="{8E9A9DA0-A0B7-44D8-A866-D5AC898C6E8F}" name="שער***" dataDxfId="271"/>
    <tableColumn id="15" xr3:uid="{D5949C96-E0D5-46F5-8BDB-125A950D25DB}" name="שווי הוגן" dataDxfId="270"/>
    <tableColumn id="16" xr3:uid="{AF2CB109-6F58-4023-BC08-B984E0216137}" name="שעור מערך נקוב מונפק" dataDxfId="269"/>
    <tableColumn id="17" xr3:uid="{EBA12F3A-B2D2-466B-898A-B8FF758D6383}" name="שעור מנכסי אפיק ההשקעה" dataDxfId="268"/>
    <tableColumn id="18" xr3:uid="{FFD02802-3BE7-4623-B9B4-9BE1DDA0DDDE}" name="שעור מסך נכסי השקעה**" dataDxfId="26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20B01CD-3882-400D-A145-DCF5138D8510}" name="RowTitleRegion1.a1.b4.1" displayName="_RowTitleRegion1.a1.b4.1_12" ref="A1:B4" totalsRowShown="0" headerRowDxfId="266" dataDxfId="265" tableBorderDxfId="264" headerRowCellStyle="Normal_2007-16618" dataCellStyle="Normal_2007-16618">
  <autoFilter ref="A1:B4" xr:uid="{F20B01CD-3882-400D-A145-DCF5138D8510}">
    <filterColumn colId="0" hiddenButton="1"/>
    <filterColumn colId="1" hiddenButton="1"/>
  </autoFilter>
  <tableColumns count="2">
    <tableColumn id="1" xr3:uid="{AA2B9EB8-B7B0-4402-A454-2012091A7AFF}" name="תאריך הדיווח" dataDxfId="263" dataCellStyle="Normal_2007-16618"/>
    <tableColumn id="2" xr3:uid="{96088857-1413-4581-AC79-5E06F04F368C}" name="31/12/2023" dataDxfId="262" dataCellStyle="Normal_2007-16618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9B0AC4D-82AC-4125-B949-327B90849277}" name="TitleRegion1.a6.l13.1" displayName="TitleRegion1.a6.l13.1" ref="A6:L13" totalsRowShown="0" headerRowDxfId="261" dataDxfId="259" headerRowBorderDxfId="260" tableBorderDxfId="258">
  <autoFilter ref="A6:L13" xr:uid="{29B0AC4D-82AC-4125-B949-327B908492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665C29A-E135-4A32-BDE5-54E4D9F5F076}" name="שם המנפיק/שם נייר ערך" dataDxfId="257"/>
    <tableColumn id="2" xr3:uid="{8E3F4BCD-0EBF-4731-9D38-D4E3A7D26A20}" name="מספר ני&quot;ע" dataDxfId="256"/>
    <tableColumn id="3" xr3:uid="{C61DDF27-E99F-4CB6-88CF-444D502DD6CC}" name="ספק המידע" dataDxfId="255"/>
    <tableColumn id="4" xr3:uid="{84541D61-E922-4416-91D4-2533BC80524F}" name="מספר מנפיק" dataDxfId="254"/>
    <tableColumn id="5" xr3:uid="{1F0097AB-ABA3-450A-B5CA-850C998CCFEC}" name="ענף מסחר" dataDxfId="253"/>
    <tableColumn id="6" xr3:uid="{98E49C0D-654B-4A61-AC49-4C7C931A24E9}" name="סוג מטבע" dataDxfId="252"/>
    <tableColumn id="7" xr3:uid="{9589A0F2-7729-4615-9CDE-5C52B532CDD5}" name="ערך נקוב****" dataDxfId="251"/>
    <tableColumn id="8" xr3:uid="{6F5CDC7B-F857-4B1F-91F6-726071C3D656}" name="שער***" dataDxfId="250"/>
    <tableColumn id="9" xr3:uid="{25122ACF-9077-4FE2-AE79-D906DFF64D80}" name="שווי הוגן" dataDxfId="249"/>
    <tableColumn id="10" xr3:uid="{0CE94761-DDF5-40F7-86BC-A799BAA5C7E3}" name="שעור מערך נקוב מונפק" dataDxfId="248"/>
    <tableColumn id="11" xr3:uid="{060B6745-CC74-450F-82E9-9EAA21214FDD}" name="שעור מנכסי אפיק ההשקעה" dataDxfId="247"/>
    <tableColumn id="12" xr3:uid="{C7B1E699-E6DF-4DC6-8413-1CFB47AF3179}" name="שעור מסך נכסי השקעה**" dataDxfId="246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BDBE0D9-CD68-46EC-B7AD-F9EC25C9148D}" name="RowTitleRegion1.a1.b4.1" displayName="_RowTitleRegion1.a1.b4.1_13" ref="A1:B4" totalsRowShown="0" headerRowDxfId="245" dataDxfId="244" tableBorderDxfId="243" headerRowCellStyle="Normal_2007-16618" dataCellStyle="Normal_2007-16618">
  <autoFilter ref="A1:B4" xr:uid="{EBDBE0D9-CD68-46EC-B7AD-F9EC25C9148D}">
    <filterColumn colId="0" hiddenButton="1"/>
    <filterColumn colId="1" hiddenButton="1"/>
  </autoFilter>
  <tableColumns count="2">
    <tableColumn id="1" xr3:uid="{0A3B8859-EF18-41D3-9AA4-42997396740A}" name="תאריך הדיווח" dataDxfId="242" dataCellStyle="Normal_2007-16618"/>
    <tableColumn id="2" xr3:uid="{F6424B1A-96ED-4F27-8893-ABB7BBB79531}" name="31/12/2023" dataDxfId="241" dataCellStyle="Normal_2007-16618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F1CF769C-300B-4BBA-BE5A-F26F0C3317F4}" name="TitleRegion1.a6.j12.1" displayName="TitleRegion1.a6.j12.1" ref="A6:J12" totalsRowShown="0" headerRowDxfId="240" dataDxfId="238" headerRowBorderDxfId="239" tableBorderDxfId="237">
  <autoFilter ref="A6:J12" xr:uid="{F1CF769C-300B-4BBA-BE5A-F26F0C3317F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9EE8421-9530-4B5F-824F-7D00D92ADDCB}" name="שם המנפיק/שם נייר ערך" dataDxfId="236"/>
    <tableColumn id="2" xr3:uid="{58974949-5F39-4833-B1CF-D2F0EEAEF186}" name="מספר ני&quot;ע" dataDxfId="235"/>
    <tableColumn id="3" xr3:uid="{F89987D8-3156-4F2B-9C47-0A105385EA20}" name="סוג מטבע" dataDxfId="234"/>
    <tableColumn id="4" xr3:uid="{8503E193-C40A-438A-B10E-41BD4AFE132F}" name="תאריך רכישה" dataDxfId="233"/>
    <tableColumn id="5" xr3:uid="{7BCC698A-0BA9-466B-9836-1DEC83BF669C}" name="ערך נקוב****" dataDxfId="232"/>
    <tableColumn id="6" xr3:uid="{CAA37B34-04A8-411E-954E-7E19DD7256E4}" name="שער***" dataDxfId="231"/>
    <tableColumn id="7" xr3:uid="{C2966CDE-41E2-4AA9-95E1-813D420C5D37}" name="שווי הוגן" dataDxfId="230"/>
    <tableColumn id="8" xr3:uid="{2B9DA81B-ABBD-40F3-A569-69A45A46AF3D}" name="שעור מערך נקוב מונפק" dataDxfId="229"/>
    <tableColumn id="9" xr3:uid="{BC2702B8-FA10-4D92-92C7-0ED10AE90963}" name="שעור מנכסי אפיק ההשקעה" dataDxfId="228"/>
    <tableColumn id="10" xr3:uid="{81CDEFBC-ED6A-4263-8007-A43B2F74EA6E}" name="שעור מסך נכסי השקעה**" dataDxfId="227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ED06230-829A-47D2-AE81-1A2CD3C826F6}" name="RowTitleRegion1.a1.b4.1" displayName="_RowTitleRegion1.a1.b4.1_14" ref="A1:B4" totalsRowShown="0" headerRowDxfId="226" dataDxfId="225" tableBorderDxfId="224" headerRowCellStyle="Normal_2007-16618" dataCellStyle="Normal_2007-16618">
  <autoFilter ref="A1:B4" xr:uid="{6ED06230-829A-47D2-AE81-1A2CD3C826F6}">
    <filterColumn colId="0" hiddenButton="1"/>
    <filterColumn colId="1" hiddenButton="1"/>
  </autoFilter>
  <tableColumns count="2">
    <tableColumn id="1" xr3:uid="{518E20BF-4901-419E-8D94-70A8E1C36E1E}" name="תאריך הדיווח" dataDxfId="223" dataCellStyle="Normal_2007-16618"/>
    <tableColumn id="2" xr3:uid="{EED13505-FFCE-4895-862E-0E428EA21080}" name="31/12/2023" dataDxfId="222" dataCellStyle="Normal_2007-16618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917D2B1-CAB5-4EF7-AE81-469631390A1C}" name="TitleRegion1.a6.k9.1" displayName="TitleRegion1.a6.k9.1" ref="A6:K9" totalsRowShown="0" headerRowDxfId="221" headerRowBorderDxfId="220" tableBorderDxfId="219">
  <autoFilter ref="A6:K9" xr:uid="{6917D2B1-CAB5-4EF7-AE81-469631390A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54DA50E-A1D9-4E64-A23B-0342EC4A3B76}" name="שם המנפיק/שם נייר ערך"/>
    <tableColumn id="2" xr3:uid="{573D232B-FEF6-4655-BF05-BA09C37933EE}" name="מספר ני&quot;ע"/>
    <tableColumn id="3" xr3:uid="{E8C8AC90-76C0-44E4-963F-4D807BF84418}" name="ענף מסחר"/>
    <tableColumn id="4" xr3:uid="{D182DF19-536D-4BB9-8899-13971FB52A29}" name="סוג מטבע"/>
    <tableColumn id="5" xr3:uid="{0C7AE357-8EA8-48B1-A73B-67CDD80EE311}" name="תאריך רכישה"/>
    <tableColumn id="6" xr3:uid="{7E0E3999-5704-4A3F-A4E2-858AD8CC3EC6}" name="ערך נקוב****"/>
    <tableColumn id="7" xr3:uid="{CB647C80-1D53-416E-8E4F-B1EFE66F3A35}" name="שער***"/>
    <tableColumn id="8" xr3:uid="{A19DF39A-1232-46C6-A037-4F42A4C7B493}" name="שווי הוגן"/>
    <tableColumn id="9" xr3:uid="{8CB99297-E250-422E-8548-6A1DDC398817}" name="שעור מערך נקוב מונפק"/>
    <tableColumn id="10" xr3:uid="{6D647104-1179-48CE-AEF9-EEFDB3247099}" name="שעור מנכסי אפיק ההשקעה"/>
    <tableColumn id="11" xr3:uid="{45B4A150-310E-482E-B6C0-40AAE98E9A53}" name="שעור מסך נכסי השקעה**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309AA73-D22C-4413-BE3D-09393796D621}" name="RowTitleRegion1.a1.b4.1" displayName="_RowTitleRegion1.a1.b4.1_15" ref="A1:B4" totalsRowShown="0" headerRowDxfId="218" dataDxfId="217" tableBorderDxfId="216" headerRowCellStyle="Normal_2007-16618" dataCellStyle="Normal_2007-16618">
  <autoFilter ref="A1:B4" xr:uid="{E309AA73-D22C-4413-BE3D-09393796D621}">
    <filterColumn colId="0" hiddenButton="1"/>
    <filterColumn colId="1" hiddenButton="1"/>
  </autoFilter>
  <tableColumns count="2">
    <tableColumn id="1" xr3:uid="{4AD3ADC5-5DB5-4A43-BBED-9FB58ACAD10E}" name="תאריך הדיווח" dataDxfId="215" dataCellStyle="Normal_2007-16618"/>
    <tableColumn id="2" xr3:uid="{0F6E225A-ED3A-40B4-8E31-26B29822FA6E}" name="31/12/2023" dataDxfId="214" dataCellStyle="Normal_2007-16618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33F4AF76-4D4C-4AC0-B7F7-BFADA17404EF}" name="TitleRegion1.a6.k13.1" displayName="_TitleRegion1.a6.k13.1" ref="A6:K13" totalsRowShown="0" headerRowDxfId="213" dataDxfId="211" headerRowBorderDxfId="212" tableBorderDxfId="210">
  <autoFilter ref="A6:K13" xr:uid="{33F4AF76-4D4C-4AC0-B7F7-BFADA17404E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37F6FF78-77C8-4DD3-A035-D06AA9E5A261}" name="שם המנפיק/שם נייר ערך" dataDxfId="209"/>
    <tableColumn id="2" xr3:uid="{ACE06AC2-53BC-4F26-9C75-CCD9F03E6CDF}" name="מספר ני&quot;ע" dataDxfId="208"/>
    <tableColumn id="3" xr3:uid="{5501234D-CFBE-4ABD-861A-EEC41AACB495}" name="ענף מסחר" dataDxfId="207"/>
    <tableColumn id="4" xr3:uid="{C67716A9-6C5F-43F5-AC52-50EF9D0B894B}" name="סוג מטבע" dataDxfId="206"/>
    <tableColumn id="5" xr3:uid="{9A6E94DD-0DF9-47A8-A7FE-9A38D20495C9}" name="תאריך רכישה" dataDxfId="205"/>
    <tableColumn id="6" xr3:uid="{A3828132-F97A-4124-AFF9-0AF1E24B4263}" name="ערך נקוב****" dataDxfId="204"/>
    <tableColumn id="7" xr3:uid="{3CA56BED-D231-451D-9A56-DC9EC8505766}" name="שער***" dataDxfId="203"/>
    <tableColumn id="8" xr3:uid="{C1E311A2-5E59-4469-8FD3-A54D8CD4D9D9}" name="שווי הוגן" dataDxfId="202"/>
    <tableColumn id="9" xr3:uid="{ACA8F896-2C40-482F-A2F6-BA205A09E608}" name="שעור מערך נקוב מונפק" dataDxfId="201"/>
    <tableColumn id="10" xr3:uid="{44D58D05-A88B-4F37-8388-6EE4825D44E8}" name="שעור מנכסי אפיק ההשקעה" dataDxfId="200"/>
    <tableColumn id="11" xr3:uid="{37701886-E6C8-4C44-BFFB-8E040161B732}" name="שעור מסך נכסי השקעה**" dataDxfId="199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7D6898B-894E-4442-B33A-C2062FD5CFFA}" name="RowTitleRegion1.a1.b4.1" displayName="_RowTitleRegion1.a1.b4.1_16" ref="A1:B4" totalsRowShown="0" headerRowDxfId="198" dataDxfId="197" tableBorderDxfId="196" headerRowCellStyle="Normal_2007-16618" dataCellStyle="Normal_2007-16618">
  <autoFilter ref="A1:B4" xr:uid="{F7D6898B-894E-4442-B33A-C2062FD5CFFA}">
    <filterColumn colId="0" hiddenButton="1"/>
    <filterColumn colId="1" hiddenButton="1"/>
  </autoFilter>
  <tableColumns count="2">
    <tableColumn id="1" xr3:uid="{D25F062D-9F65-454D-8841-F84566E65425}" name="תאריך הדיווח" dataDxfId="195" dataCellStyle="Normal_2007-16618"/>
    <tableColumn id="2" xr3:uid="{CE0381E3-94A4-42FD-AAD7-F3FDD2C9594E}" name="31/12/2023" dataDxfId="194" dataCellStyle="Normal_2007-1661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16CC9392-20BB-4996-878D-C28FC271AF5E}" name="TitleRegion1.a6.j39.1" displayName="TitleRegion1.a6.j39.1" ref="A6:J39" totalsRowShown="0" headerRowDxfId="193" dataDxfId="191" headerRowBorderDxfId="192" tableBorderDxfId="190">
  <autoFilter ref="A6:J39" xr:uid="{16CC9392-20BB-4996-878D-C28FC271AF5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F21FB8B-D54E-4FE3-B678-989C88CC1DF9}" name="שם המנפיק/שם נייר ערך" dataDxfId="189"/>
    <tableColumn id="2" xr3:uid="{A67D9CC9-22ED-4D99-B5B6-0C01585FE164}" name="מספר ני&quot;ע" dataDxfId="188"/>
    <tableColumn id="3" xr3:uid="{CC67AB74-4914-43F4-98F0-436CA4F49FE2}" name="ענף מסחר" dataDxfId="187"/>
    <tableColumn id="4" xr3:uid="{779F3091-B39E-40F7-B722-18EBF1947926}" name="סוג מטבע" dataDxfId="186"/>
    <tableColumn id="5" xr3:uid="{418A3E6C-B5F0-4873-B395-FC523ED2E0A5}" name="תאריך רכישה" dataDxfId="185"/>
    <tableColumn id="6" xr3:uid="{868C08FA-A1DE-460C-9F39-CF2EB9A47F96}" name="ערך נקוב****" dataDxfId="184"/>
    <tableColumn id="7" xr3:uid="{329AAAB1-EC13-4AED-A304-7EFA962EA15B}" name="שער***" dataDxfId="183"/>
    <tableColumn id="8" xr3:uid="{11BE8E73-886B-4BE0-AEC1-227A906A8967}" name="שווי הוגן" dataDxfId="182"/>
    <tableColumn id="9" xr3:uid="{3604972B-4630-4ABD-8F47-6CB34411F7EF}" name="שעור מנכסי אפיק ההשקעה" dataDxfId="181"/>
    <tableColumn id="10" xr3:uid="{199F3C08-C0B5-436F-A2AA-9797CEBB70DA}" name="שעור מסך נכסי השקעה**" dataDxfId="180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A61A33A0-0CC1-46BC-B929-F3E3F5AA8526}" name="RowTitleRegion1.a1.b4.1" displayName="_RowTitleRegion1.a1.b4.1_17" ref="A1:B4" totalsRowShown="0" headerRowDxfId="179" dataDxfId="178" tableBorderDxfId="177" headerRowCellStyle="Normal_2007-16618" dataCellStyle="Normal_2007-16618">
  <autoFilter ref="A1:B4" xr:uid="{A61A33A0-0CC1-46BC-B929-F3E3F5AA8526}">
    <filterColumn colId="0" hiddenButton="1"/>
    <filterColumn colId="1" hiddenButton="1"/>
  </autoFilter>
  <tableColumns count="2">
    <tableColumn id="1" xr3:uid="{EA0810D1-E4AF-4C95-8701-E1C209FE7857}" name="תאריך הדיווח" dataDxfId="176" dataCellStyle="Normal_2007-16618"/>
    <tableColumn id="2" xr3:uid="{3124813A-DC53-473A-81B1-6C3B278A5E84}" name="31/12/2023" dataDxfId="175" dataCellStyle="Normal_2007-16618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73DC59B-8F44-4D62-8E46-345F17EB13B9}" name="TitleRegion1.a6.p13.1" displayName="TitleRegion1.a6.p13.1_" ref="A6:P13" totalsRowShown="0" headerRowDxfId="174" dataDxfId="172" headerRowBorderDxfId="173" tableBorderDxfId="171">
  <autoFilter ref="A6:P13" xr:uid="{D73DC59B-8F44-4D62-8E46-345F17EB13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16188F9-6A46-4E81-9F53-128F27F3BD46}" name="שם המנפיק/שם נייר ערך" dataDxfId="170"/>
    <tableColumn id="2" xr3:uid="{C0421E69-E362-4C91-A3AB-8090B67D1766}" name="מספר ני&quot;ע" dataDxfId="169"/>
    <tableColumn id="3" xr3:uid="{1C9DB575-700F-4C78-AD05-7772914AABDD}" name="נכס הבסיס" dataDxfId="168"/>
    <tableColumn id="4" xr3:uid="{BB523B14-F4FC-4782-878E-B25823C3B4BD}" name="דירוג" dataDxfId="167"/>
    <tableColumn id="5" xr3:uid="{5C6CC6BF-8CBE-4F2F-A540-6A5D4B899A36}" name="שם מדרג" dataDxfId="166"/>
    <tableColumn id="6" xr3:uid="{188D167D-75EA-4E19-8616-187C5F311EE5}" name="תאריך רכישה" dataDxfId="165"/>
    <tableColumn id="7" xr3:uid="{508F180F-6B0B-4239-8DD9-4DFCD2B788D2}" name="מח&quot;מ" dataDxfId="164"/>
    <tableColumn id="8" xr3:uid="{7819DDF5-2F3E-4859-9743-F12974457C57}" name="סוג מטבע" dataDxfId="163"/>
    <tableColumn id="9" xr3:uid="{91C038A6-DA6E-4877-B242-3418F7ED3E10}" name="שיעור ריבית" dataDxfId="162"/>
    <tableColumn id="10" xr3:uid="{14447F77-4B2C-4B72-B08E-0CFF2F8CFF5A}" name="תשואה לפידיון" dataDxfId="161"/>
    <tableColumn id="11" xr3:uid="{610DF4B5-E4C3-4995-A4D3-179B5B80BC80}" name="ערך נקוב****" dataDxfId="160"/>
    <tableColumn id="12" xr3:uid="{F09A2956-30E8-464F-A30D-627AA2D4D48E}" name="שער***" dataDxfId="159"/>
    <tableColumn id="13" xr3:uid="{230CA105-0224-4733-8F0A-D36C8A454C7F}" name="שווי הוגן" dataDxfId="158"/>
    <tableColumn id="14" xr3:uid="{55C1DD4B-25AF-40ED-A48E-85A0D97A1C91}" name="שעור מערך נקוב מונפק" dataDxfId="157"/>
    <tableColumn id="15" xr3:uid="{7DC6B393-1DA7-4256-8CA7-609E917801F5}" name="שעור מנכסי אפיק ההשקעה" dataDxfId="156"/>
    <tableColumn id="16" xr3:uid="{18D814A1-2B0D-44AC-9014-B32A6E73BF5F}" name="שעור מסך נכסי השקעה**" dataDxfId="155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6D09693C-1632-4356-A30C-20562EC8BC74}" name="RowTitleRegion1.a1.b4.1" displayName="_RowTitleRegion1.a1.b4.1_18" ref="A1:B4" totalsRowShown="0" headerRowDxfId="154" dataDxfId="153" tableBorderDxfId="152" headerRowCellStyle="Normal_2007-16618" dataCellStyle="Normal_2007-16618">
  <autoFilter ref="A1:B4" xr:uid="{6D09693C-1632-4356-A30C-20562EC8BC74}">
    <filterColumn colId="0" hiddenButton="1"/>
    <filterColumn colId="1" hiddenButton="1"/>
  </autoFilter>
  <tableColumns count="2">
    <tableColumn id="1" xr3:uid="{D2EBE0FD-B129-4D7C-B5CD-4BD40357B524}" name="תאריך הדיווח" dataDxfId="151" dataCellStyle="Normal_2007-16618"/>
    <tableColumn id="2" xr3:uid="{1945C8E8-DB15-4BC7-AFAF-5BBDA7C06505}" name="31/12/2023" dataDxfId="150" dataCellStyle="Normal_2007-16618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ACFEF8C-97D2-4C5F-8E86-D13D114BA11B}" name="TitleRegion1.a5.q12.1" displayName="TitleRegion1.a5.q12.1" ref="A5:Q12" totalsRowShown="0" headerRowDxfId="149" dataDxfId="147" headerRowBorderDxfId="148">
  <autoFilter ref="A5:Q12" xr:uid="{FACFEF8C-97D2-4C5F-8E86-D13D114BA1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4AAD25B2-A7E0-43D7-B9C2-D5258EF303F7}" name="שם המנפיק/שם נייר ערך" dataDxfId="146"/>
    <tableColumn id="2" xr3:uid="{AAFFDCB7-EDA3-4853-8536-D89B1D25631E}" name="קונסורציום כן/לא" dataDxfId="145"/>
    <tableColumn id="3" xr3:uid="{F8E12941-9D79-4EC2-9C3E-1C95CB0ABD74}" name="מספר ני&quot;ע" dataDxfId="144"/>
    <tableColumn id="4" xr3:uid="{0EF127F0-F2B7-46EB-BE24-8EAEAA3C0A8D}" name="מספר מנפיק" dataDxfId="143"/>
    <tableColumn id="5" xr3:uid="{FAB31A3A-6241-420C-AF4D-20616DA0B96C}" name="דירוג" dataDxfId="142"/>
    <tableColumn id="6" xr3:uid="{5EA214BD-3804-4016-9986-E1913DC556CA}" name="תאריך רכישה" dataDxfId="141"/>
    <tableColumn id="7" xr3:uid="{2302BBE4-D9DB-447E-8ED2-A9596AA5706C}" name="שם מדרג" dataDxfId="140"/>
    <tableColumn id="8" xr3:uid="{966D3008-885F-4D31-A5A9-6867B2340688}" name="מח&quot;מ" dataDxfId="139"/>
    <tableColumn id="9" xr3:uid="{8CE954EE-4336-4555-860B-0E5482E429DE}" name="ענף משק" dataDxfId="138"/>
    <tableColumn id="10" xr3:uid="{27DAD80C-42FE-4057-AD4B-5EE87A90C2E8}" name="סוג מטבע" dataDxfId="137"/>
    <tableColumn id="11" xr3:uid="{D042C439-E823-4515-A504-7D89160E7830}" name="שיעור ריבית ממוצע" dataDxfId="136"/>
    <tableColumn id="12" xr3:uid="{7FCCA0BC-F0E2-4433-ADE3-164F92A50CBD}" name="תשואה לפידיון" dataDxfId="135"/>
    <tableColumn id="13" xr3:uid="{EC6D71C3-F26B-4991-9EFE-F6782CC0ADC1}" name="ערך נקוב****" dataDxfId="134"/>
    <tableColumn id="14" xr3:uid="{52F57628-2F21-4A0F-BF0C-B034CBF9E11A}" name="שער***" dataDxfId="133"/>
    <tableColumn id="15" xr3:uid="{836DD073-1361-480F-AB74-9D8A7A682CB8}" name="שווי הוגן" dataDxfId="132"/>
    <tableColumn id="16" xr3:uid="{FC0C9715-F383-4F7A-B782-8CF30ABDC925}" name="שעור מנכסי אפיק ההשקעה" dataDxfId="131"/>
    <tableColumn id="17" xr3:uid="{3DB02440-495B-48AF-9BA8-A6D42B024E12}" name="שעור מסך נכסי השקעה**" dataDxfId="130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44559244-106F-45F2-83C5-9641C8410365}" name="RowTitleRegion1.a1.b4.1" displayName="_RowTitleRegion1.a1.b4.1_19" ref="A1:B4" totalsRowShown="0" headerRowDxfId="129" dataDxfId="128" tableBorderDxfId="127" headerRowCellStyle="Normal_2007-16618" dataCellStyle="Normal_2007-16618">
  <autoFilter ref="A1:B4" xr:uid="{44559244-106F-45F2-83C5-9641C8410365}">
    <filterColumn colId="0" hiddenButton="1"/>
    <filterColumn colId="1" hiddenButton="1"/>
  </autoFilter>
  <tableColumns count="2">
    <tableColumn id="1" xr3:uid="{C42E889D-4CF0-4824-A011-82CCF0F37B36}" name="תאריך הדיווח" dataDxfId="126" dataCellStyle="Normal_2007-16618"/>
    <tableColumn id="2" xr3:uid="{4A68DE77-8B95-4288-90A7-DDED91297194}" name="31/12/2023" dataDxfId="125" dataCellStyle="Normal_2007-16618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CC3CA9AC-2027-4FC9-8C9D-2473D0CF3E2E}" name="TitleRegion1.a5.n12.1" displayName="TitleRegion1.a5.n12.1" ref="A5:N12" totalsRowShown="0" headerRowDxfId="124" dataDxfId="122" headerRowBorderDxfId="123">
  <autoFilter ref="A5:N12" xr:uid="{CC3CA9AC-2027-4FC9-8C9D-2473D0CF3E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18FEB2-73E1-4A14-BA85-FAD227D70E6B}" name="שם המנפיק/שם נייר ערך" dataDxfId="121"/>
    <tableColumn id="2" xr3:uid="{4A07FA8B-7D9D-44C0-905F-78C69605B08A}" name="מספר ני&quot;ע" dataDxfId="120"/>
    <tableColumn id="3" xr3:uid="{F464960E-4E7D-40DC-B8BC-6D94BF13D933}" name="מספר מנפיק" dataDxfId="119"/>
    <tableColumn id="4" xr3:uid="{C8E3946A-176C-4670-BB95-C1015D0E608A}" name="דירוג" dataDxfId="118"/>
    <tableColumn id="5" xr3:uid="{22A72B14-380A-4CDD-B41A-36CBF6BC881C}" name="שם מדרג" dataDxfId="117"/>
    <tableColumn id="6" xr3:uid="{A1946ABD-D449-4CF7-9FF4-0E5D9664F14E}" name="מח&quot;מ" dataDxfId="116"/>
    <tableColumn id="7" xr3:uid="{8D30229D-3284-41EE-8266-FF54FD2A6EBB}" name="סוג מטבע" dataDxfId="115"/>
    <tableColumn id="8" xr3:uid="{7EEF196F-CFE8-4A72-B941-2B94B4AB1CB5}" name="תנאי ושיעור ריבית" dataDxfId="114"/>
    <tableColumn id="9" xr3:uid="{BECBEE6D-4DAA-48EA-821C-6B0366D6C154}" name="תשואה לפידיון" dataDxfId="113"/>
    <tableColumn id="10" xr3:uid="{7AA743D6-7EB0-456F-BC83-E146109C68B7}" name="ערך נקוב****" dataDxfId="112"/>
    <tableColumn id="11" xr3:uid="{1434AAD3-F3C3-4D79-800A-80BC7517E879}" name="שער***" dataDxfId="111"/>
    <tableColumn id="12" xr3:uid="{AC9936CA-9BE7-4DB7-BB41-6F8A9DD68F60}" name="שווי הוגן" dataDxfId="110"/>
    <tableColumn id="13" xr3:uid="{5276331C-B1B3-4E67-A1A1-27A147535D4C}" name="שעור מנכסי אפיק ההשקעה" dataDxfId="109"/>
    <tableColumn id="14" xr3:uid="{2ED5F630-3366-4D23-AD94-67F1A45A0B45}" name="שעור מסך נכסי השקעה**" dataDxfId="108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8C52D1A-545F-483C-9CDC-CAD505CEB3CC}" name="RowTitleRegion1.a1.b4.1" displayName="_RowTitleRegion1.a1.b4.1_20" ref="A1:B4" totalsRowShown="0" headerRowDxfId="107" dataDxfId="106" tableBorderDxfId="105" headerRowCellStyle="Normal_2007-16618" dataCellStyle="Normal_2007-16618">
  <autoFilter ref="A1:B4" xr:uid="{E8C52D1A-545F-483C-9CDC-CAD505CEB3CC}">
    <filterColumn colId="0" hiddenButton="1"/>
    <filterColumn colId="1" hiddenButton="1"/>
  </autoFilter>
  <tableColumns count="2">
    <tableColumn id="1" xr3:uid="{0B267167-00D9-4F2E-A509-4BE5D070877A}" name="תאריך הדיווח" dataDxfId="104" dataCellStyle="Normal_2007-16618"/>
    <tableColumn id="2" xr3:uid="{C43C224A-1D85-442E-9947-52898E6FA869}" name="31/12/2023" dataDxfId="103" dataCellStyle="Normal_2007-16618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A5CE961-BB4E-4644-97F2-ED3798CC07C3}" name="TitleRegion1.a5.i8.1" displayName="TitleRegion1.a5.i8.1" ref="A5:I8" totalsRowShown="0" headerRowDxfId="102" headerRowBorderDxfId="101">
  <autoFilter ref="A5:I8" xr:uid="{7A5CE961-BB4E-4644-97F2-ED3798CC07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CD3AC185-54F4-4D6F-A6DD-1E95C88A6B81}" name="שם המנפיק/שם נייר ערך"/>
    <tableColumn id="2" xr3:uid="{057AEB3E-EEB1-44A5-973B-4D75C0CFCDB5}" name="תאריך שערוך אחרון"/>
    <tableColumn id="3" xr3:uid="{C7313CD9-285F-4BEC-88A9-621E1F6702F7}" name="אופי הנכס"/>
    <tableColumn id="4" xr3:uid="{B0CEAEAB-4322-4DF3-907E-B041F9A3B585}" name="שעור תשואה במהלך התקופה"/>
    <tableColumn id="5" xr3:uid="{9F204279-1867-4301-8AE6-0C663E922EF9}" name="סוג מטבע"/>
    <tableColumn id="6" xr3:uid="{27CA61F0-329E-4876-B744-FCE44FA61799}" name="שווי משוערך"/>
    <tableColumn id="7" xr3:uid="{C876F66F-C003-4FD8-9C98-1BCCD2D40D29}" name="שעור מנכסי אפיק ההשקעה"/>
    <tableColumn id="8" xr3:uid="{2B8C1096-00E9-4652-9C83-66D1F97FD302}" name="שעור מסך נכסי השקעה"/>
    <tableColumn id="9" xr3:uid="{CF0AF67C-A0AB-42BC-90BC-9303234DDB73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9C1CF570-81DB-4171-AC9C-E028FDC7686F}" name="RowTitleRegion1.a1.b4.1" displayName="_RowTitleRegion1.a1.b4.1_21" ref="A1:B4" totalsRowShown="0" headerRowDxfId="100" dataDxfId="99" tableBorderDxfId="98" headerRowCellStyle="Normal_2007-16618" dataCellStyle="Normal_2007-16618">
  <autoFilter ref="A1:B4" xr:uid="{9C1CF570-81DB-4171-AC9C-E028FDC7686F}">
    <filterColumn colId="0" hiddenButton="1"/>
    <filterColumn colId="1" hiddenButton="1"/>
  </autoFilter>
  <tableColumns count="2">
    <tableColumn id="1" xr3:uid="{D09879B4-B52A-48E0-ACBE-E1F33147BF7A}" name="תאריך הדיווח" dataDxfId="97" dataCellStyle="Normal_2007-16618"/>
    <tableColumn id="2" xr3:uid="{64F2E91C-3645-4890-A318-A58C3E7F0076}" name="31/12/2023" dataDxfId="96" dataCellStyle="Normal_2007-16618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2D13575-7BD8-4035-83EB-C2514F36E6F5}" name="TitleRegion1.a5.j8.1" displayName="TitleRegion1.a5.j8.1" ref="A5:J8" totalsRowShown="0" headerRowDxfId="95" headerRowBorderDxfId="94">
  <autoFilter ref="A5:J8" xr:uid="{F2D13575-7BD8-4035-83EB-C2514F36E6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9348DE5-9E98-4E4D-A534-CEFB132E9F7A}" name="שם המנפיק/שם נייר ערך"/>
    <tableColumn id="2" xr3:uid="{BB18B487-95C1-4D21-85DF-ADBA5A350ACA}" name="מספר מנפיק"/>
    <tableColumn id="3" xr3:uid="{E746D336-6957-45CD-9470-FE7C859D0206}" name="דירוג"/>
    <tableColumn id="4" xr3:uid="{F68BF150-F028-49C6-A682-125BC8A93E4C}" name="שם המדרג"/>
    <tableColumn id="5" xr3:uid="{DE197648-FC9D-4F1F-9ABE-990F7EEC744D}" name="שעור הריבית"/>
    <tableColumn id="6" xr3:uid="{49790A07-048F-4C8E-98AA-2EE0594073EC}" name="סוג מטבע"/>
    <tableColumn id="7" xr3:uid="{792AD394-A28A-48BA-A208-B1E08A07ED9D}" name="תשואה לפדיון"/>
    <tableColumn id="8" xr3:uid="{D8BA77F2-E146-4755-B926-B0C47462AAB3}" name="שווי הוגן"/>
    <tableColumn id="9" xr3:uid="{084847E1-D447-440F-A6E8-D86DD6160D1A}" name="שעור מנכסי אפיק ההשקעה"/>
    <tableColumn id="10" xr3:uid="{81DFF63B-D972-4B1F-8EA2-FCFE76C42C33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4547F23-0088-49A9-B4CA-4F1723757439}" name="RowTitleRegion1.a1.b4.1" displayName="_RowTitleRegion1.a1.b4.1_22" ref="A1:B4" totalsRowShown="0" headerRowDxfId="93" dataDxfId="92" tableBorderDxfId="91" headerRowCellStyle="Normal_2007-16618" dataCellStyle="Normal_2007-16618">
  <autoFilter ref="A1:B4" xr:uid="{A4547F23-0088-49A9-B4CA-4F1723757439}">
    <filterColumn colId="0" hiddenButton="1"/>
    <filterColumn colId="1" hiddenButton="1"/>
  </autoFilter>
  <tableColumns count="2">
    <tableColumn id="1" xr3:uid="{F3BC3836-AD5D-4868-AD93-5E2D9001C67A}" name="תאריך הדיווח" dataDxfId="90" dataCellStyle="Normal_2007-16618"/>
    <tableColumn id="2" xr3:uid="{A729C808-1BB3-4BC2-9C06-1BADDB05DC00}" name="31/12/2023" dataDxfId="89" dataCellStyle="Normal_2007-16618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E1EBB822-3264-4993-956C-57D957D7D5F6}" name="TitleRegion1.a5.j8.1" displayName="TitleRegion1.a5.j8.1_" ref="A5:J8" totalsRowShown="0" headerRowDxfId="88" headerRowBorderDxfId="87">
  <autoFilter ref="A5:J8" xr:uid="{E1EBB822-3264-4993-956C-57D957D7D5F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F99A396-22E3-436C-8343-8BB745D5CB1B}" name="שם המנפיק/שם נייר ערך"/>
    <tableColumn id="2" xr3:uid="{0CE5BBBD-82D1-4330-BBA8-FF0B5E90D231}" name="מספר ני&quot;ע"/>
    <tableColumn id="3" xr3:uid="{BA218F90-CCDC-4C71-B495-226D44E0DA48}" name="דירוג"/>
    <tableColumn id="4" xr3:uid="{EB709534-1028-410F-8CF8-F78CFE9DF952}" name="שם המדרג"/>
    <tableColumn id="5" xr3:uid="{413B7994-C8B6-4E55-B674-C9A5C22220AB}" name="שעור הריבית"/>
    <tableColumn id="6" xr3:uid="{4951B205-5836-4D3A-9592-C8C3478C42A4}" name="סוג מטבע"/>
    <tableColumn id="7" xr3:uid="{52163885-BED4-4F23-B5C0-3F0BF425F7EA}" name="תשואה לפדיון"/>
    <tableColumn id="8" xr3:uid="{90DCC756-5EDE-4735-B556-3FCB507DA969}" name="שווי הוגן"/>
    <tableColumn id="9" xr3:uid="{65281A65-2427-4603-93CE-3BCF2C88DD6B}" name="שעור מנכסי אפיק ההשקעה"/>
    <tableColumn id="10" xr3:uid="{A5FD117A-6106-4D2C-BD53-D4DAB588847E}" name="שעור מסך נכסי השקעה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7DD47A4-990A-4E6F-A233-65347C2820B7}" name="RowTitleRegion1.a1.b4.1" displayName="_RowTitleRegion1.a1.b4.1_23" ref="A1:B4" totalsRowShown="0" headerRowDxfId="86" dataDxfId="85" tableBorderDxfId="84" headerRowCellStyle="Normal_2007-16618" dataCellStyle="Normal_2007-16618">
  <autoFilter ref="A1:B4" xr:uid="{37DD47A4-990A-4E6F-A233-65347C2820B7}">
    <filterColumn colId="0" hiddenButton="1"/>
    <filterColumn colId="1" hiddenButton="1"/>
  </autoFilter>
  <tableColumns count="2">
    <tableColumn id="1" xr3:uid="{ABF8CE32-C0A2-45EF-83E5-FEF6954142CF}" name="תאריך הדיווח" dataDxfId="83" dataCellStyle="Normal_2007-16618"/>
    <tableColumn id="2" xr3:uid="{08F26E12-ACC9-4058-A816-5EE91985B0E6}" name="31/12/2023" dataDxfId="82" dataCellStyle="Normal_2007-16618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B4899A0-C971-4F23-BE61-58ADC90C82BD}" name="TitleRegion1.a5.c8.1" displayName="TitleRegion1.a5.c8.1" ref="A5:C8" totalsRowShown="0" headerRowBorderDxfId="81">
  <autoFilter ref="A5:C8" xr:uid="{8B4899A0-C971-4F23-BE61-58ADC90C82BD}">
    <filterColumn colId="0" hiddenButton="1"/>
    <filterColumn colId="1" hiddenButton="1"/>
    <filterColumn colId="2" hiddenButton="1"/>
  </autoFilter>
  <tableColumns count="3">
    <tableColumn id="1" xr3:uid="{5A2A0947-E003-4D64-B651-E869E17E3AC5}" name="שם המנפיק/שם נייר ערך"/>
    <tableColumn id="2" xr3:uid="{A14D2A8A-F5BC-4395-B804-7D57256B7F0F}" name="סכום ההתחייבות"/>
    <tableColumn id="3" xr3:uid="{C2E3B98B-32E1-41E7-90AD-EC252C61399D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F9C138A-7C51-42EE-B550-6E013A93FB29}" name="RowTitleRegion1.a1.b4.1" displayName="_RowTitleRegion1.a1.b4.1_24" ref="A1:B4" totalsRowShown="0" headerRowDxfId="80" dataDxfId="79" tableBorderDxfId="78" headerRowCellStyle="Normal_2007-16618" dataCellStyle="Normal_2007-16618">
  <autoFilter ref="A1:B4" xr:uid="{0F9C138A-7C51-42EE-B550-6E013A93FB29}">
    <filterColumn colId="0" hiddenButton="1"/>
    <filterColumn colId="1" hiddenButton="1"/>
  </autoFilter>
  <tableColumns count="2">
    <tableColumn id="1" xr3:uid="{80569C60-AF54-42CD-AE61-DFDE32C64C6C}" name="תאריך הדיווח" dataDxfId="77" dataCellStyle="Normal_2007-16618"/>
    <tableColumn id="2" xr3:uid="{61B2731F-0400-4BB1-9D48-B714503363D2}" name="31/12/2023" dataDxfId="76" dataCellStyle="Normal_2007-16618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92CE5AAA-352D-43E2-92E2-CCA02AB90CF1}" name="TitleRegion1.a5.o11.1" displayName="TitleRegion1.a5.o11.1" ref="A5:O11" totalsRowShown="0" headerRowDxfId="75" dataDxfId="73" headerRowBorderDxfId="74" tableBorderDxfId="72">
  <autoFilter ref="A5:O11" xr:uid="{92CE5AAA-352D-43E2-92E2-CCA02AB90C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853B863-9216-4626-B645-897F8D2B8D42}" name="שם המנפיק/שם נייר ערך" dataDxfId="71"/>
    <tableColumn id="2" xr3:uid="{3961383C-15F8-468B-AFA4-6FA1B7171C4C}" name="מספר ני&quot;ע" dataDxfId="70"/>
    <tableColumn id="3" xr3:uid="{E87476F4-67C2-4D8A-8887-1A0BF377C0B6}" name="ענף מסחר" dataDxfId="69"/>
    <tableColumn id="4" xr3:uid="{E23E9692-2F3C-4F37-88B1-CCD8985D8B24}" name="דירוג" dataDxfId="68"/>
    <tableColumn id="5" xr3:uid="{12DD167D-F59B-49C0-89E0-95A7E4B4B677}" name="שם מדרג" dataDxfId="67"/>
    <tableColumn id="6" xr3:uid="{35679204-2B3B-4B45-9057-C2A58240D1F0}" name="תאריך רכישה" dataDxfId="66"/>
    <tableColumn id="7" xr3:uid="{DE7FD673-9705-4D90-B270-15286D37DAFC}" name="מח&quot;מ" dataDxfId="65"/>
    <tableColumn id="8" xr3:uid="{372645E1-F1C0-4ACF-A65C-96A9D34C1F77}" name="סוג מטבע" dataDxfId="64"/>
    <tableColumn id="9" xr3:uid="{CC5624B1-5AA8-43B1-BF78-074074C0917F}" name="שיעור ריבית" dataDxfId="63"/>
    <tableColumn id="10" xr3:uid="{AD8CBDAD-5BBD-4488-9B58-6F6A8D9C6225}" name="ריבית אפקטיבית" dataDxfId="62"/>
    <tableColumn id="11" xr3:uid="{A94CC4EF-F7E9-4416-8120-AE166675A151}" name="ערך נקוב ****" dataDxfId="61"/>
    <tableColumn id="12" xr3:uid="{01139443-45FC-4D70-BD2E-E0038DC779B0}" name="עלות מתואמת" dataDxfId="60"/>
    <tableColumn id="13" xr3:uid="{CAB88018-3B11-49B1-8624-094063EF0D95}" name="שעור מערך נקוב מונפק" dataDxfId="59"/>
    <tableColumn id="14" xr3:uid="{BAB06BE2-A342-419E-9973-6F547BC4276B}" name="שעור מנכסי אפיק ההשקעה" dataDxfId="58"/>
    <tableColumn id="15" xr3:uid="{ACD5C18A-1B6D-4644-ACA2-D7B68BB8B45E}" name="שעור מסך נכסי השקעה**" dataDxfId="57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39C8A27-35B5-4B8B-8FB4-F9E786D646A1}" name="RowTitleRegion1.a1.b4.1" displayName="_RowTitleRegion1.a1.b4.1_25" ref="A1:B4" totalsRowShown="0" headerRowDxfId="56" dataDxfId="55" tableBorderDxfId="54" headerRowCellStyle="Normal_2007-16618" dataCellStyle="Normal_2007-16618">
  <autoFilter ref="A1:B4" xr:uid="{D39C8A27-35B5-4B8B-8FB4-F9E786D646A1}">
    <filterColumn colId="0" hiddenButton="1"/>
    <filterColumn colId="1" hiddenButton="1"/>
  </autoFilter>
  <tableColumns count="2">
    <tableColumn id="1" xr3:uid="{033F685A-02F3-41E7-84B5-DAD87C68914E}" name="תאריך הדיווח" dataDxfId="53" dataCellStyle="Normal_2007-16618"/>
    <tableColumn id="2" xr3:uid="{8F6DC956-F591-4FA1-8ED4-7B1D08D2BE23}" name="31/12/2023" dataDxfId="52" dataCellStyle="Normal_2007-16618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BCB171D-3A6B-4736-998D-431431BAA99A}" name="TitleRegion1.a5.o11.1" displayName="TitleRegion1.a5.o11.1_" ref="A5:O11" totalsRowShown="0" headerRowDxfId="51" dataDxfId="49" headerRowBorderDxfId="50" tableBorderDxfId="48">
  <autoFilter ref="A5:O11" xr:uid="{CBCB171D-3A6B-4736-998D-431431BAA9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612A476-A4C5-48F6-8750-77A86C235D41}" name="שם המנפיק/שם נייר ערך" dataDxfId="47"/>
    <tableColumn id="2" xr3:uid="{3F5378EC-275A-4FC4-8492-6E46F7F03BAC}" name="מספר ני&quot;ע" dataDxfId="46"/>
    <tableColumn id="3" xr3:uid="{647E1068-7A22-4EE7-B1BB-26B056AE6D9C}" name="ענף מסחר" dataDxfId="45"/>
    <tableColumn id="4" xr3:uid="{01546CEA-4A7F-4A35-9281-ED1A1B73FEFC}" name="דירוג" dataDxfId="44"/>
    <tableColumn id="5" xr3:uid="{E7DBE76C-9773-44BF-A041-A745922DC91F}" name="שם מדרג" dataDxfId="43"/>
    <tableColumn id="6" xr3:uid="{B02709AF-1D35-4934-8457-9F215B40BE5A}" name="תאריך רכישה" dataDxfId="42"/>
    <tableColumn id="7" xr3:uid="{8E3CFC8F-4836-436A-A050-03757057E7C7}" name="מח&quot;מ" dataDxfId="41"/>
    <tableColumn id="8" xr3:uid="{1DC0A8E6-6985-4998-9097-66EA5603F425}" name="סוג מטבע" dataDxfId="40"/>
    <tableColumn id="9" xr3:uid="{CD813716-BC3A-43A2-85DC-7B4B4447479E}" name="שיעור ריבית" dataDxfId="39"/>
    <tableColumn id="10" xr3:uid="{A71BBCAB-E528-4059-AE4A-4E6655B174FC}" name="ריבית אפקטיבית" dataDxfId="38"/>
    <tableColumn id="11" xr3:uid="{C2DF22E3-2890-46A2-94D5-C5E0DED3965F}" name="ערך נקוב****" dataDxfId="37"/>
    <tableColumn id="12" xr3:uid="{BC37716F-4C04-4685-998F-CC337AB852C9}" name="עלות מתואמת" dataDxfId="36"/>
    <tableColumn id="13" xr3:uid="{AB2D241B-19A7-4F18-AE4D-8D0E682BEA59}" name="שעור מערך נקוב מונפק" dataDxfId="35"/>
    <tableColumn id="14" xr3:uid="{52BAC797-B856-4927-B220-959AC494EAB2}" name="שעור מנכסי אפיק ההשקעה" dataDxfId="34"/>
    <tableColumn id="15" xr3:uid="{1D928343-6896-4954-BDBB-1C38AF0D1F1B}" name="שעור מסך נכסי השקעה**" dataDxfId="3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1EC0E6C-9B66-4C59-91DC-8FC8EF4B19FF}" name="RowTitleRegion1.a1.b4.1" displayName="_RowTitleRegion1.a1.b4.1_26" ref="A1:B4" totalsRowShown="0" headerRowDxfId="32" dataDxfId="31" tableBorderDxfId="30" headerRowCellStyle="Normal_2007-16618" dataCellStyle="Normal_2007-16618">
  <autoFilter ref="A1:B4" xr:uid="{F1EC0E6C-9B66-4C59-91DC-8FC8EF4B19FF}">
    <filterColumn colId="0" hiddenButton="1"/>
    <filterColumn colId="1" hiddenButton="1"/>
  </autoFilter>
  <tableColumns count="2">
    <tableColumn id="1" xr3:uid="{5D629A42-5BAF-4DF1-9F46-4C033684619D}" name="תאריך הדיווח" dataDxfId="29" dataCellStyle="Normal_2007-16618"/>
    <tableColumn id="2" xr3:uid="{90007004-BDB2-4A8F-97DA-EA9AC2D8130D}" name="31/12/2023" dataDxfId="28" dataCellStyle="Normal_2007-16618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36A9B2D-D377-4EFE-A0EF-16D4A7329F11}" name="TitleRegion1.a5.o11.1" displayName="_TitleRegion1.a5.o11.1" ref="A5:O11" totalsRowShown="0" headerRowDxfId="27" dataDxfId="25" headerRowBorderDxfId="26" tableBorderDxfId="24">
  <autoFilter ref="A5:O11" xr:uid="{336A9B2D-D377-4EFE-A0EF-16D4A7329F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2DB5FB0-2838-420D-96E1-60905E3BD0FA}" name="שם המנפיק/שם נייר ערך" dataDxfId="23"/>
    <tableColumn id="2" xr3:uid="{BE539BE1-4829-4962-99D2-78F524B59B99}" name="מספר ני&quot;ע" dataDxfId="22"/>
    <tableColumn id="3" xr3:uid="{71609134-3CEA-4B82-BF0F-890FFFD87A29}" name="ענף מסחר" dataDxfId="21"/>
    <tableColumn id="4" xr3:uid="{78C750EE-0D7D-4347-9D1C-633C90459657}" name="דירוג" dataDxfId="20"/>
    <tableColumn id="5" xr3:uid="{87EE565C-9BC4-41C8-8940-1B5FF089FD51}" name="שם מדרג" dataDxfId="19"/>
    <tableColumn id="6" xr3:uid="{F952EF76-49AA-49E7-A2E9-0CE4F555F1EB}" name="תאריך רכישה" dataDxfId="18"/>
    <tableColumn id="7" xr3:uid="{0161B2AF-6F65-4068-B752-1250E6F806F0}" name="מח&quot;מ" dataDxfId="17"/>
    <tableColumn id="8" xr3:uid="{284C28E4-406E-4CD5-8749-4450F96107F4}" name="סוג מטבע" dataDxfId="16"/>
    <tableColumn id="9" xr3:uid="{83BD69F9-E625-42A8-AAF1-8103697D77AD}" name="שיעור ריבית" dataDxfId="15"/>
    <tableColumn id="10" xr3:uid="{595A099D-C2ED-41B1-BEB0-C910B23EBA36}" name="ריבית אפקטיבית" dataDxfId="14"/>
    <tableColumn id="11" xr3:uid="{22AF9AF6-8237-439E-B9FD-B26E9421C884}" name="ערך נקוב****" dataDxfId="13"/>
    <tableColumn id="12" xr3:uid="{D130FD47-180F-4DBD-A548-24A6A21C4F42}" name="עלות מתואמת" dataDxfId="12"/>
    <tableColumn id="13" xr3:uid="{A25C4DF7-6168-41BA-9218-39DE2C85FCCF}" name="שעור מערך נקוב מונפק" dataDxfId="11"/>
    <tableColumn id="14" xr3:uid="{44146D4B-7D50-4339-BE07-57FB764BF16F}" name="שעור מנכסי אפיק ההשקעה" dataDxfId="10"/>
    <tableColumn id="15" xr3:uid="{E31C4337-104E-43AA-B9D7-4BC35138E260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Z10000"/>
  <sheetViews>
    <sheetView rightToLeft="1" tabSelected="1" workbookViewId="0">
      <selection activeCell="C12" sqref="C12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49.140625" style="8" bestFit="1" customWidth="1"/>
    <col min="4" max="4" width="20.140625" style="8" customWidth="1"/>
    <col min="5" max="52" width="0" style="8" hidden="1" customWidth="1"/>
    <col min="53" max="16384" width="9.140625" style="8" hidden="1"/>
  </cols>
  <sheetData>
    <row r="1" spans="1:4">
      <c r="B1" s="36" t="s">
        <v>109</v>
      </c>
      <c r="C1" s="36" t="s" vm="1">
        <v>167</v>
      </c>
    </row>
    <row r="2" spans="1:4">
      <c r="B2" s="36" t="s">
        <v>108</v>
      </c>
      <c r="C2" s="36" t="s">
        <v>168</v>
      </c>
    </row>
    <row r="3" spans="1:4">
      <c r="B3" s="36" t="s">
        <v>110</v>
      </c>
      <c r="C3" s="36" t="s">
        <v>582</v>
      </c>
    </row>
    <row r="4" spans="1:4">
      <c r="B4" s="36" t="s">
        <v>111</v>
      </c>
      <c r="C4" s="36">
        <v>14243</v>
      </c>
    </row>
    <row r="5" spans="1:4" ht="18.75">
      <c r="A5" s="89" t="s">
        <v>602</v>
      </c>
      <c r="B5" s="88" t="s">
        <v>118</v>
      </c>
      <c r="C5" s="90" t="s">
        <v>603</v>
      </c>
      <c r="D5" s="91" t="s">
        <v>604</v>
      </c>
    </row>
    <row r="6" spans="1:4" s="9" customFormat="1">
      <c r="A6" s="92" t="s">
        <v>602</v>
      </c>
      <c r="B6" s="93" t="s">
        <v>602</v>
      </c>
      <c r="C6" s="18" t="s">
        <v>81</v>
      </c>
      <c r="D6" s="19" t="s">
        <v>79</v>
      </c>
    </row>
    <row r="7" spans="1:4" s="9" customFormat="1">
      <c r="A7" s="92" t="s">
        <v>602</v>
      </c>
      <c r="B7" s="93" t="s">
        <v>602</v>
      </c>
      <c r="C7" s="20" t="s">
        <v>146</v>
      </c>
      <c r="D7" s="21" t="s">
        <v>19</v>
      </c>
    </row>
    <row r="8" spans="1:4" s="10" customFormat="1" ht="20.25">
      <c r="A8" s="94" t="s">
        <v>602</v>
      </c>
      <c r="B8" s="95" t="s">
        <v>602</v>
      </c>
      <c r="C8" s="14" t="s">
        <v>0</v>
      </c>
      <c r="D8" s="22" t="s">
        <v>1</v>
      </c>
    </row>
    <row r="9" spans="1:4" s="10" customFormat="1" ht="20.25">
      <c r="A9" s="94" t="s">
        <v>602</v>
      </c>
      <c r="B9" s="44" t="s">
        <v>117</v>
      </c>
      <c r="C9" s="76">
        <f>C10+C11+C22+C32+C33+C34+C35+C36</f>
        <v>31898.277100514002</v>
      </c>
      <c r="D9" s="77">
        <f>C9/$C$41</f>
        <v>1</v>
      </c>
    </row>
    <row r="10" spans="1:4">
      <c r="A10" s="32" t="s">
        <v>94</v>
      </c>
      <c r="B10" s="23" t="s">
        <v>119</v>
      </c>
      <c r="C10" s="76">
        <f>מזומנים!I8</f>
        <v>1222.6822503029998</v>
      </c>
      <c r="D10" s="77">
        <f t="shared" ref="D10:D41" si="0">C10/$C$41</f>
        <v>3.8330667404080511E-2</v>
      </c>
    </row>
    <row r="11" spans="1:4">
      <c r="A11" s="89" t="s">
        <v>602</v>
      </c>
      <c r="B11" s="23" t="s">
        <v>120</v>
      </c>
      <c r="C11" s="76">
        <f>SUM(C12:C21)</f>
        <v>22094.820375715</v>
      </c>
      <c r="D11" s="77">
        <f t="shared" si="0"/>
        <v>0.6926650083981799</v>
      </c>
    </row>
    <row r="12" spans="1:4">
      <c r="A12" s="34" t="s">
        <v>94</v>
      </c>
      <c r="B12" s="24" t="s">
        <v>42</v>
      </c>
      <c r="C12" s="76">
        <v>0</v>
      </c>
      <c r="D12" s="77">
        <f t="shared" si="0"/>
        <v>0</v>
      </c>
    </row>
    <row r="13" spans="1:4">
      <c r="A13" s="34" t="s">
        <v>94</v>
      </c>
      <c r="B13" s="24" t="s">
        <v>43</v>
      </c>
      <c r="C13" s="76">
        <v>0</v>
      </c>
      <c r="D13" s="77">
        <f t="shared" si="0"/>
        <v>0</v>
      </c>
    </row>
    <row r="14" spans="1:4">
      <c r="A14" s="34" t="s">
        <v>94</v>
      </c>
      <c r="B14" s="24" t="s">
        <v>44</v>
      </c>
      <c r="C14" s="76">
        <v>0</v>
      </c>
      <c r="D14" s="77">
        <f t="shared" si="0"/>
        <v>0</v>
      </c>
    </row>
    <row r="15" spans="1:4">
      <c r="A15" s="34" t="s">
        <v>94</v>
      </c>
      <c r="B15" s="24" t="s">
        <v>45</v>
      </c>
      <c r="C15" s="76">
        <v>0</v>
      </c>
      <c r="D15" s="77">
        <f t="shared" si="0"/>
        <v>0</v>
      </c>
    </row>
    <row r="16" spans="1:4">
      <c r="A16" s="34" t="s">
        <v>94</v>
      </c>
      <c r="B16" s="24" t="s">
        <v>159</v>
      </c>
      <c r="C16" s="76" vm="2">
        <v>22094.820375715</v>
      </c>
      <c r="D16" s="77">
        <f t="shared" si="0"/>
        <v>0.6926650083981799</v>
      </c>
    </row>
    <row r="17" spans="1:4">
      <c r="A17" s="34" t="s">
        <v>94</v>
      </c>
      <c r="B17" s="24" t="s">
        <v>46</v>
      </c>
      <c r="C17" s="76">
        <v>0</v>
      </c>
      <c r="D17" s="77">
        <f t="shared" si="0"/>
        <v>0</v>
      </c>
    </row>
    <row r="18" spans="1:4">
      <c r="A18" s="34" t="s">
        <v>94</v>
      </c>
      <c r="B18" s="24" t="s">
        <v>47</v>
      </c>
      <c r="C18" s="76">
        <v>0</v>
      </c>
      <c r="D18" s="77">
        <f t="shared" si="0"/>
        <v>0</v>
      </c>
    </row>
    <row r="19" spans="1:4">
      <c r="A19" s="34" t="s">
        <v>94</v>
      </c>
      <c r="B19" s="24" t="s">
        <v>48</v>
      </c>
      <c r="C19" s="76">
        <v>0</v>
      </c>
      <c r="D19" s="77">
        <f t="shared" si="0"/>
        <v>0</v>
      </c>
    </row>
    <row r="20" spans="1:4">
      <c r="A20" s="34" t="s">
        <v>94</v>
      </c>
      <c r="B20" s="24" t="s">
        <v>49</v>
      </c>
      <c r="C20" s="76">
        <v>0</v>
      </c>
      <c r="D20" s="77">
        <f t="shared" si="0"/>
        <v>0</v>
      </c>
    </row>
    <row r="21" spans="1:4">
      <c r="A21" s="34" t="s">
        <v>94</v>
      </c>
      <c r="B21" s="24" t="s">
        <v>50</v>
      </c>
      <c r="C21" s="76">
        <v>0</v>
      </c>
      <c r="D21" s="77">
        <f t="shared" si="0"/>
        <v>0</v>
      </c>
    </row>
    <row r="22" spans="1:4">
      <c r="A22" s="89" t="s">
        <v>602</v>
      </c>
      <c r="B22" s="23" t="s">
        <v>121</v>
      </c>
      <c r="C22" s="76">
        <f>SUM(C23:C31)</f>
        <v>8580.774474496</v>
      </c>
      <c r="D22" s="77">
        <f t="shared" si="0"/>
        <v>0.26900432419773956</v>
      </c>
    </row>
    <row r="23" spans="1:4">
      <c r="A23" s="34" t="s">
        <v>94</v>
      </c>
      <c r="B23" s="24" t="s">
        <v>51</v>
      </c>
      <c r="C23" s="76" vm="3">
        <v>8525.4843544960004</v>
      </c>
      <c r="D23" s="77">
        <f t="shared" si="0"/>
        <v>0.26727099797996995</v>
      </c>
    </row>
    <row r="24" spans="1:4">
      <c r="A24" s="34" t="s">
        <v>94</v>
      </c>
      <c r="B24" s="24" t="s">
        <v>52</v>
      </c>
      <c r="C24" s="76">
        <v>0</v>
      </c>
      <c r="D24" s="77">
        <f t="shared" si="0"/>
        <v>0</v>
      </c>
    </row>
    <row r="25" spans="1:4">
      <c r="A25" s="34" t="s">
        <v>94</v>
      </c>
      <c r="B25" s="24" t="s">
        <v>44</v>
      </c>
      <c r="C25" s="76">
        <v>0</v>
      </c>
      <c r="D25" s="77">
        <f t="shared" si="0"/>
        <v>0</v>
      </c>
    </row>
    <row r="26" spans="1:4">
      <c r="A26" s="34" t="s">
        <v>94</v>
      </c>
      <c r="B26" s="24" t="s">
        <v>53</v>
      </c>
      <c r="C26" s="76">
        <v>0</v>
      </c>
      <c r="D26" s="77">
        <f t="shared" si="0"/>
        <v>0</v>
      </c>
    </row>
    <row r="27" spans="1:4">
      <c r="A27" s="34" t="s">
        <v>94</v>
      </c>
      <c r="B27" s="24" t="s">
        <v>54</v>
      </c>
      <c r="C27" s="76">
        <v>0</v>
      </c>
      <c r="D27" s="77">
        <f t="shared" si="0"/>
        <v>0</v>
      </c>
    </row>
    <row r="28" spans="1:4">
      <c r="A28" s="34" t="s">
        <v>94</v>
      </c>
      <c r="B28" s="24" t="s">
        <v>55</v>
      </c>
      <c r="C28" s="76">
        <v>0</v>
      </c>
      <c r="D28" s="77">
        <f t="shared" si="0"/>
        <v>0</v>
      </c>
    </row>
    <row r="29" spans="1:4">
      <c r="A29" s="34" t="s">
        <v>94</v>
      </c>
      <c r="B29" s="24" t="s">
        <v>133</v>
      </c>
      <c r="C29" s="76">
        <v>0</v>
      </c>
      <c r="D29" s="77">
        <f t="shared" si="0"/>
        <v>0</v>
      </c>
    </row>
    <row r="30" spans="1:4">
      <c r="A30" s="34" t="s">
        <v>94</v>
      </c>
      <c r="B30" s="24" t="s">
        <v>76</v>
      </c>
      <c r="C30" s="76" vm="4">
        <v>55.290120000000002</v>
      </c>
      <c r="D30" s="77">
        <f t="shared" si="0"/>
        <v>1.733326217769582E-3</v>
      </c>
    </row>
    <row r="31" spans="1:4">
      <c r="A31" s="34" t="s">
        <v>94</v>
      </c>
      <c r="B31" s="24" t="s">
        <v>56</v>
      </c>
      <c r="C31" s="76">
        <v>0</v>
      </c>
      <c r="D31" s="77">
        <f t="shared" si="0"/>
        <v>0</v>
      </c>
    </row>
    <row r="32" spans="1:4">
      <c r="A32" s="34" t="s">
        <v>94</v>
      </c>
      <c r="B32" s="23" t="s">
        <v>122</v>
      </c>
      <c r="C32" s="76">
        <v>0</v>
      </c>
      <c r="D32" s="77">
        <f t="shared" si="0"/>
        <v>0</v>
      </c>
    </row>
    <row r="33" spans="1:4">
      <c r="A33" s="34" t="s">
        <v>94</v>
      </c>
      <c r="B33" s="23" t="s">
        <v>123</v>
      </c>
      <c r="C33" s="76">
        <v>0</v>
      </c>
      <c r="D33" s="77">
        <f t="shared" si="0"/>
        <v>0</v>
      </c>
    </row>
    <row r="34" spans="1:4">
      <c r="A34" s="34" t="s">
        <v>94</v>
      </c>
      <c r="B34" s="23" t="s">
        <v>124</v>
      </c>
      <c r="C34" s="76">
        <v>0</v>
      </c>
      <c r="D34" s="77">
        <f t="shared" si="0"/>
        <v>0</v>
      </c>
    </row>
    <row r="35" spans="1:4">
      <c r="A35" s="34" t="s">
        <v>94</v>
      </c>
      <c r="B35" s="35" t="s">
        <v>125</v>
      </c>
      <c r="C35" s="76">
        <v>0</v>
      </c>
      <c r="D35" s="77">
        <f t="shared" si="0"/>
        <v>0</v>
      </c>
    </row>
    <row r="36" spans="1:4">
      <c r="A36" s="34" t="s">
        <v>94</v>
      </c>
      <c r="B36" s="23" t="s">
        <v>126</v>
      </c>
      <c r="C36" s="76">
        <v>0</v>
      </c>
      <c r="D36" s="77">
        <f t="shared" si="0"/>
        <v>0</v>
      </c>
    </row>
    <row r="37" spans="1:4">
      <c r="A37" s="96" t="s">
        <v>602</v>
      </c>
      <c r="B37" s="45" t="s">
        <v>128</v>
      </c>
      <c r="C37" s="76">
        <v>0</v>
      </c>
      <c r="D37" s="77">
        <f t="shared" si="0"/>
        <v>0</v>
      </c>
    </row>
    <row r="38" spans="1:4">
      <c r="A38" s="34" t="s">
        <v>94</v>
      </c>
      <c r="B38" s="46" t="s">
        <v>129</v>
      </c>
      <c r="C38" s="76">
        <v>0</v>
      </c>
      <c r="D38" s="77">
        <f t="shared" si="0"/>
        <v>0</v>
      </c>
    </row>
    <row r="39" spans="1:4">
      <c r="A39" s="34" t="s">
        <v>94</v>
      </c>
      <c r="B39" s="46" t="s">
        <v>144</v>
      </c>
      <c r="C39" s="76">
        <v>0</v>
      </c>
      <c r="D39" s="77">
        <f t="shared" si="0"/>
        <v>0</v>
      </c>
    </row>
    <row r="40" spans="1:4">
      <c r="A40" s="34" t="s">
        <v>94</v>
      </c>
      <c r="B40" s="46" t="s">
        <v>130</v>
      </c>
      <c r="C40" s="76">
        <v>0</v>
      </c>
      <c r="D40" s="77">
        <f t="shared" si="0"/>
        <v>0</v>
      </c>
    </row>
    <row r="41" spans="1:4">
      <c r="A41" s="89" t="s">
        <v>602</v>
      </c>
      <c r="B41" s="46" t="s">
        <v>57</v>
      </c>
      <c r="C41" s="76">
        <f>C37+C9</f>
        <v>31898.277100514002</v>
      </c>
      <c r="D41" s="77">
        <f t="shared" si="0"/>
        <v>1</v>
      </c>
    </row>
    <row r="42" spans="1:4">
      <c r="A42" s="34" t="s">
        <v>94</v>
      </c>
      <c r="B42" s="46" t="s">
        <v>127</v>
      </c>
      <c r="C42" s="97" t="s">
        <v>602</v>
      </c>
      <c r="D42" s="98" t="s">
        <v>602</v>
      </c>
    </row>
    <row r="43" spans="1:4">
      <c r="A43" s="89" t="s">
        <v>602</v>
      </c>
      <c r="B43" s="5" t="s">
        <v>80</v>
      </c>
      <c r="C43" s="89" t="s">
        <v>602</v>
      </c>
      <c r="D43" s="89" t="s">
        <v>602</v>
      </c>
    </row>
    <row r="44" spans="1:4">
      <c r="A44" s="89" t="s">
        <v>602</v>
      </c>
      <c r="B44" s="99" t="s">
        <v>602</v>
      </c>
      <c r="C44" s="49" t="s">
        <v>116</v>
      </c>
      <c r="D44" s="29" t="s">
        <v>75</v>
      </c>
    </row>
    <row r="45" spans="1:4">
      <c r="A45" s="89" t="s">
        <v>602</v>
      </c>
      <c r="B45" s="99" t="s">
        <v>602</v>
      </c>
      <c r="C45" s="50" t="s">
        <v>0</v>
      </c>
      <c r="D45" s="19" t="s">
        <v>1</v>
      </c>
    </row>
    <row r="46" spans="1:4">
      <c r="A46" s="89" t="s">
        <v>602</v>
      </c>
      <c r="B46" s="99" t="s">
        <v>602</v>
      </c>
      <c r="C46" s="78" t="s">
        <v>99</v>
      </c>
      <c r="D46" s="79" vm="5">
        <v>2.4752999999999998</v>
      </c>
    </row>
    <row r="47" spans="1:4">
      <c r="A47" s="89" t="s">
        <v>602</v>
      </c>
      <c r="B47" s="99" t="s">
        <v>602</v>
      </c>
      <c r="C47" s="78" t="s">
        <v>106</v>
      </c>
      <c r="D47" s="79">
        <v>0.74744976816074182</v>
      </c>
    </row>
    <row r="48" spans="1:4">
      <c r="A48" s="89" t="s">
        <v>602</v>
      </c>
      <c r="B48" s="99" t="s">
        <v>602</v>
      </c>
      <c r="C48" s="78" t="s">
        <v>103</v>
      </c>
      <c r="D48" s="79" vm="6">
        <v>2.7391000000000001</v>
      </c>
    </row>
    <row r="49" spans="1:4">
      <c r="A49" s="89" t="s">
        <v>602</v>
      </c>
      <c r="B49" s="100" t="s">
        <v>602</v>
      </c>
      <c r="C49" s="78" t="s">
        <v>573</v>
      </c>
      <c r="D49" s="79" vm="7">
        <v>4.3135000000000003</v>
      </c>
    </row>
    <row r="50" spans="1:4">
      <c r="A50" s="89" t="s">
        <v>602</v>
      </c>
      <c r="B50" s="99" t="s">
        <v>602</v>
      </c>
      <c r="C50" s="78" t="s">
        <v>97</v>
      </c>
      <c r="D50" s="79" vm="8">
        <v>4.0115999999999996</v>
      </c>
    </row>
    <row r="51" spans="1:4">
      <c r="A51" s="89" t="s">
        <v>602</v>
      </c>
      <c r="B51" s="99" t="s">
        <v>602</v>
      </c>
      <c r="C51" s="78" t="s">
        <v>98</v>
      </c>
      <c r="D51" s="79" vm="9">
        <v>4.6208999999999998</v>
      </c>
    </row>
    <row r="52" spans="1:4">
      <c r="A52" s="89" t="s">
        <v>602</v>
      </c>
      <c r="B52" s="99" t="s">
        <v>602</v>
      </c>
      <c r="C52" s="78" t="s">
        <v>100</v>
      </c>
      <c r="D52" s="79">
        <v>0.46448192400783739</v>
      </c>
    </row>
    <row r="53" spans="1:4">
      <c r="A53" s="89" t="s">
        <v>602</v>
      </c>
      <c r="B53" s="99" t="s">
        <v>602</v>
      </c>
      <c r="C53" s="78" t="s">
        <v>104</v>
      </c>
      <c r="D53" s="79">
        <v>2.5637E-2</v>
      </c>
    </row>
    <row r="54" spans="1:4">
      <c r="A54" s="89" t="s">
        <v>602</v>
      </c>
      <c r="B54" s="99" t="s">
        <v>602</v>
      </c>
      <c r="C54" s="78" t="s">
        <v>105</v>
      </c>
      <c r="D54" s="79">
        <v>0.2137704222363675</v>
      </c>
    </row>
    <row r="55" spans="1:4">
      <c r="A55" s="89" t="s">
        <v>602</v>
      </c>
      <c r="B55" s="99" t="s">
        <v>602</v>
      </c>
      <c r="C55" s="78" t="s">
        <v>102</v>
      </c>
      <c r="D55" s="79" vm="10">
        <v>0.53820000000000001</v>
      </c>
    </row>
    <row r="56" spans="1:4">
      <c r="A56" s="89" t="s">
        <v>602</v>
      </c>
      <c r="B56" s="99" t="s">
        <v>602</v>
      </c>
      <c r="C56" s="78" t="s">
        <v>574</v>
      </c>
      <c r="D56" s="79">
        <v>2.2929893999999997</v>
      </c>
    </row>
    <row r="57" spans="1:4">
      <c r="A57" s="89" t="s">
        <v>602</v>
      </c>
      <c r="B57" s="99" t="s">
        <v>602</v>
      </c>
      <c r="C57" s="78" t="s">
        <v>101</v>
      </c>
      <c r="D57" s="79" vm="11">
        <v>0.36270000000000002</v>
      </c>
    </row>
    <row r="58" spans="1:4">
      <c r="A58" s="89" t="s">
        <v>602</v>
      </c>
      <c r="B58" s="99" t="s">
        <v>602</v>
      </c>
      <c r="C58" s="78" t="s">
        <v>95</v>
      </c>
      <c r="D58" s="79" vm="12">
        <v>3.6269999999999998</v>
      </c>
    </row>
    <row r="59" spans="1:4">
      <c r="A59" s="89" t="s">
        <v>602</v>
      </c>
      <c r="B59" s="99" t="s">
        <v>602</v>
      </c>
      <c r="C59" s="78" t="s">
        <v>107</v>
      </c>
      <c r="D59" s="79" vm="13">
        <v>0.19539999999999999</v>
      </c>
    </row>
    <row r="60" spans="1:4">
      <c r="A60" s="89" t="s">
        <v>602</v>
      </c>
      <c r="B60" s="99" t="s">
        <v>602</v>
      </c>
      <c r="C60" s="78" t="s">
        <v>575</v>
      </c>
      <c r="D60" s="79" vm="14">
        <v>0.35589999999999999</v>
      </c>
    </row>
    <row r="61" spans="1:4">
      <c r="A61" s="89" t="s">
        <v>602</v>
      </c>
      <c r="B61" s="99" t="s">
        <v>602</v>
      </c>
      <c r="C61" s="78" t="s">
        <v>576</v>
      </c>
      <c r="D61" s="79">
        <v>4.0537957812358541E-2</v>
      </c>
    </row>
    <row r="62" spans="1:4">
      <c r="A62" s="89" t="s">
        <v>602</v>
      </c>
      <c r="B62" s="99" t="s">
        <v>602</v>
      </c>
      <c r="C62" s="78" t="s">
        <v>577</v>
      </c>
      <c r="D62" s="79">
        <v>0.51084507042253524</v>
      </c>
    </row>
    <row r="63" spans="1:4">
      <c r="A63" s="89" t="s">
        <v>602</v>
      </c>
      <c r="B63" s="99" t="s">
        <v>602</v>
      </c>
      <c r="C63" s="78" t="s">
        <v>96</v>
      </c>
      <c r="D63" s="79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64.42578125" style="2" bestFit="1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109</v>
      </c>
      <c r="B1" s="36" t="s" vm="1">
        <v>167</v>
      </c>
    </row>
    <row r="2" spans="1:11">
      <c r="A2" s="36" t="s">
        <v>108</v>
      </c>
      <c r="B2" s="36" t="s">
        <v>168</v>
      </c>
    </row>
    <row r="3" spans="1:11">
      <c r="A3" s="36" t="s">
        <v>110</v>
      </c>
      <c r="B3" s="36" t="s">
        <v>582</v>
      </c>
    </row>
    <row r="4" spans="1:11">
      <c r="A4" s="36" t="s">
        <v>111</v>
      </c>
      <c r="B4" s="36">
        <v>14243</v>
      </c>
    </row>
    <row r="5" spans="1:11" s="3" customFormat="1">
      <c r="A5" s="53" t="s">
        <v>85</v>
      </c>
      <c r="B5" s="39" t="s">
        <v>29</v>
      </c>
      <c r="C5" s="39" t="s">
        <v>87</v>
      </c>
      <c r="D5" s="39" t="s">
        <v>14</v>
      </c>
      <c r="E5" s="39" t="s">
        <v>40</v>
      </c>
      <c r="F5" s="39" t="s">
        <v>73</v>
      </c>
      <c r="G5" s="39" t="s">
        <v>16</v>
      </c>
      <c r="H5" s="39" t="s">
        <v>18</v>
      </c>
      <c r="I5" s="39" t="s">
        <v>38</v>
      </c>
      <c r="J5" s="39" t="s">
        <v>112</v>
      </c>
      <c r="K5" s="41" t="s">
        <v>113</v>
      </c>
    </row>
    <row r="6" spans="1:11" s="3" customFormat="1">
      <c r="A6" s="101" t="s">
        <v>602</v>
      </c>
      <c r="B6" s="102" t="s">
        <v>602</v>
      </c>
      <c r="C6" s="102" t="s">
        <v>602</v>
      </c>
      <c r="D6" s="102" t="s">
        <v>602</v>
      </c>
      <c r="E6" s="102" t="s">
        <v>602</v>
      </c>
      <c r="F6" s="102" t="s">
        <v>602</v>
      </c>
      <c r="G6" s="12" t="s">
        <v>19</v>
      </c>
      <c r="H6" s="12" t="s">
        <v>19</v>
      </c>
      <c r="I6" s="12" t="s">
        <v>146</v>
      </c>
      <c r="J6" s="12" t="s">
        <v>19</v>
      </c>
      <c r="K6" s="13" t="s">
        <v>19</v>
      </c>
    </row>
    <row r="7" spans="1:11" s="4" customFormat="1" ht="20.25">
      <c r="A7" s="103" t="s">
        <v>602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54" t="s">
        <v>28</v>
      </c>
      <c r="B8" s="104" t="s">
        <v>602</v>
      </c>
      <c r="C8" s="104" t="s">
        <v>602</v>
      </c>
      <c r="D8" s="104" t="s">
        <v>602</v>
      </c>
      <c r="E8" s="104" t="s">
        <v>602</v>
      </c>
      <c r="F8" s="104" t="s">
        <v>602</v>
      </c>
      <c r="G8" s="104" t="s">
        <v>602</v>
      </c>
      <c r="H8" s="104" t="s">
        <v>602</v>
      </c>
      <c r="I8" s="65">
        <f>I9</f>
        <v>1222.6822503029998</v>
      </c>
      <c r="J8" s="67">
        <f>IFERROR(I8/$I$8,0)</f>
        <v>1</v>
      </c>
      <c r="K8" s="67">
        <f>I8/'סכום נכסי הקרן'!$C$41</f>
        <v>3.8330667404080511E-2</v>
      </c>
    </row>
    <row r="9" spans="1:11">
      <c r="A9" s="72" t="s">
        <v>140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65">
        <f>I10+I14</f>
        <v>1222.6822503029998</v>
      </c>
      <c r="J9" s="67">
        <f t="shared" ref="J9:J19" si="0">IFERROR(I9/$I$8,0)</f>
        <v>1</v>
      </c>
      <c r="K9" s="67">
        <f>I9/'סכום נכסי הקרן'!$C$41</f>
        <v>3.8330667404080511E-2</v>
      </c>
    </row>
    <row r="10" spans="1:11">
      <c r="A10" s="57" t="s">
        <v>26</v>
      </c>
      <c r="B10" s="105" t="s">
        <v>602</v>
      </c>
      <c r="C10" s="105" t="s">
        <v>602</v>
      </c>
      <c r="D10" s="105" t="s">
        <v>602</v>
      </c>
      <c r="E10" s="105" t="s">
        <v>602</v>
      </c>
      <c r="F10" s="105" t="s">
        <v>602</v>
      </c>
      <c r="G10" s="105" t="s">
        <v>602</v>
      </c>
      <c r="H10" s="105" t="s">
        <v>602</v>
      </c>
      <c r="I10" s="61">
        <f>SUM(I11:I12)</f>
        <v>1090.2014403029998</v>
      </c>
      <c r="J10" s="63">
        <f t="shared" si="0"/>
        <v>0.89164739247080005</v>
      </c>
      <c r="K10" s="63">
        <f>I10/'סכום נכסי הקרן'!$C$41</f>
        <v>3.4177439642513872E-2</v>
      </c>
    </row>
    <row r="11" spans="1:11">
      <c r="A11" s="58" t="s">
        <v>578</v>
      </c>
      <c r="B11" s="54">
        <v>30112000</v>
      </c>
      <c r="C11" s="54">
        <v>12</v>
      </c>
      <c r="D11" s="54" t="s">
        <v>581</v>
      </c>
      <c r="E11" s="54" t="s">
        <v>579</v>
      </c>
      <c r="F11" s="64" t="s">
        <v>96</v>
      </c>
      <c r="G11" s="106" t="s">
        <v>602</v>
      </c>
      <c r="H11" s="106" t="s">
        <v>602</v>
      </c>
      <c r="I11" s="65">
        <v>0.37780000000000002</v>
      </c>
      <c r="J11" s="67">
        <f t="shared" si="0"/>
        <v>3.0899279015981075E-4</v>
      </c>
      <c r="K11" s="67">
        <f>I11/'סכום נכסי הקרן'!$C$41</f>
        <v>1.1843899869874547E-5</v>
      </c>
    </row>
    <row r="12" spans="1:11">
      <c r="A12" s="58" t="s">
        <v>580</v>
      </c>
      <c r="B12" s="54">
        <v>34810000</v>
      </c>
      <c r="C12" s="54">
        <v>10</v>
      </c>
      <c r="D12" s="54" t="s">
        <v>581</v>
      </c>
      <c r="E12" s="54" t="s">
        <v>579</v>
      </c>
      <c r="F12" s="64" t="s">
        <v>96</v>
      </c>
      <c r="G12" s="106" t="s">
        <v>602</v>
      </c>
      <c r="H12" s="106" t="s">
        <v>602</v>
      </c>
      <c r="I12" s="65">
        <v>1089.8236403029998</v>
      </c>
      <c r="J12" s="67">
        <f t="shared" si="0"/>
        <v>0.89133839968064021</v>
      </c>
      <c r="K12" s="67">
        <f>I12/'סכום נכסי הקרן'!$C$41</f>
        <v>3.4165595742644002E-2</v>
      </c>
    </row>
    <row r="13" spans="1:11">
      <c r="A13" s="107" t="s">
        <v>602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</row>
    <row r="14" spans="1:11">
      <c r="A14" s="57" t="s">
        <v>27</v>
      </c>
      <c r="B14" s="105" t="s">
        <v>602</v>
      </c>
      <c r="C14" s="105" t="s">
        <v>602</v>
      </c>
      <c r="D14" s="105" t="s">
        <v>602</v>
      </c>
      <c r="E14" s="105" t="s">
        <v>602</v>
      </c>
      <c r="F14" s="105" t="s">
        <v>602</v>
      </c>
      <c r="G14" s="105" t="s">
        <v>602</v>
      </c>
      <c r="H14" s="105" t="s">
        <v>602</v>
      </c>
      <c r="I14" s="61">
        <f>SUM(I15:I19)</f>
        <v>132.48081000000002</v>
      </c>
      <c r="J14" s="63">
        <f t="shared" si="0"/>
        <v>0.10835260752920001</v>
      </c>
      <c r="K14" s="63">
        <f>I14/'סכום נכסי הקרן'!$C$41</f>
        <v>4.1532277615666351E-3</v>
      </c>
    </row>
    <row r="15" spans="1:11">
      <c r="A15" s="58" t="s">
        <v>580</v>
      </c>
      <c r="B15" s="54">
        <v>34510000</v>
      </c>
      <c r="C15" s="54">
        <v>10</v>
      </c>
      <c r="D15" s="54" t="s">
        <v>581</v>
      </c>
      <c r="E15" s="54" t="s">
        <v>579</v>
      </c>
      <c r="F15" s="64" t="s">
        <v>97</v>
      </c>
      <c r="G15" s="106" t="s">
        <v>602</v>
      </c>
      <c r="H15" s="106" t="s">
        <v>602</v>
      </c>
      <c r="I15" s="65">
        <v>1.6335200000000001</v>
      </c>
      <c r="J15" s="67">
        <f t="shared" si="0"/>
        <v>1.3360135060398466E-3</v>
      </c>
      <c r="K15" s="67">
        <f>I15/'סכום נכסי הקרן'!$C$41</f>
        <v>5.121028934737287E-5</v>
      </c>
    </row>
    <row r="16" spans="1:11">
      <c r="A16" s="58" t="s">
        <v>580</v>
      </c>
      <c r="B16" s="54">
        <v>34610000</v>
      </c>
      <c r="C16" s="54">
        <v>10</v>
      </c>
      <c r="D16" s="54" t="s">
        <v>581</v>
      </c>
      <c r="E16" s="54" t="s">
        <v>579</v>
      </c>
      <c r="F16" s="64" t="s">
        <v>99</v>
      </c>
      <c r="G16" s="106" t="s">
        <v>602</v>
      </c>
      <c r="H16" s="106" t="s">
        <v>602</v>
      </c>
      <c r="I16" s="65">
        <v>5.2299999999999999E-2</v>
      </c>
      <c r="J16" s="67">
        <f t="shared" si="0"/>
        <v>4.2774809225405246E-5</v>
      </c>
      <c r="K16" s="67">
        <f>I16/'סכום נכסי הקרן'!$C$41</f>
        <v>1.6395869856920031E-6</v>
      </c>
    </row>
    <row r="17" spans="1:11">
      <c r="A17" s="58" t="s">
        <v>580</v>
      </c>
      <c r="B17" s="54">
        <v>31710000</v>
      </c>
      <c r="C17" s="54">
        <v>10</v>
      </c>
      <c r="D17" s="54" t="s">
        <v>581</v>
      </c>
      <c r="E17" s="54" t="s">
        <v>579</v>
      </c>
      <c r="F17" s="64" t="s">
        <v>104</v>
      </c>
      <c r="G17" s="106" t="s">
        <v>602</v>
      </c>
      <c r="H17" s="106" t="s">
        <v>602</v>
      </c>
      <c r="I17" s="65">
        <v>99.131740000000008</v>
      </c>
      <c r="J17" s="67">
        <f t="shared" si="0"/>
        <v>8.1077270873469873E-2</v>
      </c>
      <c r="K17" s="67">
        <f>I17/'סכום נכסי הקרן'!$C$41</f>
        <v>3.1077459038815177E-3</v>
      </c>
    </row>
    <row r="18" spans="1:11">
      <c r="A18" s="58" t="s">
        <v>580</v>
      </c>
      <c r="B18" s="54">
        <v>34710000</v>
      </c>
      <c r="C18" s="54">
        <v>10</v>
      </c>
      <c r="D18" s="54" t="s">
        <v>581</v>
      </c>
      <c r="E18" s="54" t="s">
        <v>579</v>
      </c>
      <c r="F18" s="64" t="s">
        <v>103</v>
      </c>
      <c r="G18" s="106" t="s">
        <v>602</v>
      </c>
      <c r="H18" s="106" t="s">
        <v>602</v>
      </c>
      <c r="I18" s="65">
        <v>14.345270000000001</v>
      </c>
      <c r="J18" s="67">
        <f t="shared" si="0"/>
        <v>1.1732623088660212E-2</v>
      </c>
      <c r="K18" s="67">
        <f>I18/'סכום נכסי הקרן'!$C$41</f>
        <v>4.4971927338887042E-4</v>
      </c>
    </row>
    <row r="19" spans="1:11">
      <c r="A19" s="58" t="s">
        <v>580</v>
      </c>
      <c r="B19" s="54">
        <v>31410000</v>
      </c>
      <c r="C19" s="54">
        <v>10</v>
      </c>
      <c r="D19" s="54" t="s">
        <v>581</v>
      </c>
      <c r="E19" s="54" t="s">
        <v>579</v>
      </c>
      <c r="F19" s="64" t="s">
        <v>95</v>
      </c>
      <c r="G19" s="106" t="s">
        <v>602</v>
      </c>
      <c r="H19" s="106" t="s">
        <v>602</v>
      </c>
      <c r="I19" s="65">
        <v>17.317979999999999</v>
      </c>
      <c r="J19" s="67">
        <f t="shared" si="0"/>
        <v>1.4163925251804654E-2</v>
      </c>
      <c r="K19" s="67">
        <f>I19/'סכום נכסי הקרן'!$C$41</f>
        <v>5.4291270796318146E-4</v>
      </c>
    </row>
    <row r="20" spans="1:11">
      <c r="A20" s="107" t="s">
        <v>602</v>
      </c>
      <c r="B20" s="104" t="s">
        <v>602</v>
      </c>
      <c r="C20" s="104" t="s">
        <v>602</v>
      </c>
      <c r="D20" s="104" t="s">
        <v>602</v>
      </c>
      <c r="E20" s="104" t="s">
        <v>602</v>
      </c>
      <c r="F20" s="104" t="s">
        <v>602</v>
      </c>
      <c r="G20" s="104" t="s">
        <v>602</v>
      </c>
      <c r="H20" s="104" t="s">
        <v>602</v>
      </c>
      <c r="I20" s="104" t="s">
        <v>602</v>
      </c>
      <c r="J20" s="104" t="s">
        <v>602</v>
      </c>
      <c r="K20" s="104" t="s">
        <v>602</v>
      </c>
    </row>
    <row r="21" spans="1:11">
      <c r="A21" s="104" t="s">
        <v>602</v>
      </c>
      <c r="B21" s="104" t="s">
        <v>602</v>
      </c>
      <c r="C21" s="104" t="s">
        <v>602</v>
      </c>
      <c r="D21" s="104" t="s">
        <v>602</v>
      </c>
      <c r="E21" s="104" t="s">
        <v>602</v>
      </c>
      <c r="F21" s="104" t="s">
        <v>602</v>
      </c>
      <c r="G21" s="104" t="s">
        <v>602</v>
      </c>
      <c r="H21" s="104" t="s">
        <v>602</v>
      </c>
      <c r="I21" s="104" t="s">
        <v>602</v>
      </c>
      <c r="J21" s="104" t="s">
        <v>602</v>
      </c>
      <c r="K21" s="104" t="s">
        <v>602</v>
      </c>
    </row>
    <row r="22" spans="1:11">
      <c r="A22" s="104" t="s">
        <v>602</v>
      </c>
      <c r="B22" s="104" t="s">
        <v>602</v>
      </c>
      <c r="C22" s="104" t="s">
        <v>602</v>
      </c>
      <c r="D22" s="104" t="s">
        <v>602</v>
      </c>
      <c r="E22" s="104" t="s">
        <v>602</v>
      </c>
      <c r="F22" s="104" t="s">
        <v>602</v>
      </c>
      <c r="G22" s="104" t="s">
        <v>602</v>
      </c>
      <c r="H22" s="104" t="s">
        <v>602</v>
      </c>
      <c r="I22" s="104" t="s">
        <v>602</v>
      </c>
      <c r="J22" s="104" t="s">
        <v>602</v>
      </c>
      <c r="K22" s="104" t="s">
        <v>602</v>
      </c>
    </row>
    <row r="23" spans="1:11">
      <c r="A23" s="80" t="s">
        <v>158</v>
      </c>
      <c r="B23" s="104" t="s">
        <v>602</v>
      </c>
      <c r="C23" s="104" t="s">
        <v>602</v>
      </c>
      <c r="D23" s="104" t="s">
        <v>602</v>
      </c>
      <c r="E23" s="104" t="s">
        <v>602</v>
      </c>
      <c r="F23" s="104" t="s">
        <v>602</v>
      </c>
      <c r="G23" s="104" t="s">
        <v>602</v>
      </c>
      <c r="H23" s="104" t="s">
        <v>602</v>
      </c>
      <c r="I23" s="104" t="s">
        <v>602</v>
      </c>
      <c r="J23" s="104" t="s">
        <v>602</v>
      </c>
      <c r="K23" s="104" t="s">
        <v>602</v>
      </c>
    </row>
    <row r="24" spans="1:11" hidden="1">
      <c r="A24" s="81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C120" s="1"/>
    </row>
    <row r="121" spans="1:11" hidden="1">
      <c r="C121" s="1"/>
    </row>
    <row r="122" spans="1:11" hidden="1">
      <c r="C122" s="1"/>
    </row>
    <row r="123" spans="1:11" hidden="1">
      <c r="C123" s="1"/>
    </row>
    <row r="124" spans="1:11" hidden="1">
      <c r="C124" s="1"/>
    </row>
    <row r="125" spans="1:11" hidden="1">
      <c r="C125" s="1"/>
    </row>
    <row r="126" spans="1:11" hidden="1">
      <c r="C126" s="1"/>
    </row>
    <row r="127" spans="1:11" hidden="1">
      <c r="C127" s="1"/>
    </row>
    <row r="128" spans="1:11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4" hidden="1">
      <c r="C513" s="1"/>
    </row>
    <row r="514" spans="3:4" hidden="1">
      <c r="C514" s="1"/>
    </row>
    <row r="515" spans="3:4" hidden="1">
      <c r="D515" s="2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109</v>
      </c>
      <c r="B1" s="36" t="s" vm="1">
        <v>167</v>
      </c>
    </row>
    <row r="2" spans="1:17">
      <c r="A2" s="36" t="s">
        <v>108</v>
      </c>
      <c r="B2" s="36" t="s">
        <v>168</v>
      </c>
    </row>
    <row r="3" spans="1:17">
      <c r="A3" s="36" t="s">
        <v>110</v>
      </c>
      <c r="B3" s="36" t="s">
        <v>582</v>
      </c>
    </row>
    <row r="4" spans="1:17">
      <c r="A4" s="36" t="s">
        <v>111</v>
      </c>
      <c r="B4" s="36">
        <v>14243</v>
      </c>
    </row>
    <row r="5" spans="1:17">
      <c r="A5" s="124" t="s">
        <v>59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6"/>
    </row>
    <row r="6" spans="1:17" s="3" customFormat="1">
      <c r="A6" s="37" t="s">
        <v>85</v>
      </c>
      <c r="B6" s="38" t="s">
        <v>29</v>
      </c>
      <c r="C6" s="38" t="s">
        <v>89</v>
      </c>
      <c r="D6" s="38" t="s">
        <v>14</v>
      </c>
      <c r="E6" s="38" t="s">
        <v>40</v>
      </c>
      <c r="F6" s="38" t="s">
        <v>74</v>
      </c>
      <c r="G6" s="38" t="s">
        <v>17</v>
      </c>
      <c r="H6" s="38" t="s">
        <v>73</v>
      </c>
      <c r="I6" s="38" t="s">
        <v>16</v>
      </c>
      <c r="J6" s="38" t="s">
        <v>18</v>
      </c>
      <c r="K6" s="38" t="s">
        <v>143</v>
      </c>
      <c r="L6" s="38" t="s">
        <v>142</v>
      </c>
      <c r="M6" s="38" t="s">
        <v>157</v>
      </c>
      <c r="N6" s="38" t="s">
        <v>38</v>
      </c>
      <c r="O6" s="38" t="s">
        <v>145</v>
      </c>
      <c r="P6" s="38" t="s">
        <v>112</v>
      </c>
      <c r="Q6" s="108" t="s">
        <v>114</v>
      </c>
    </row>
    <row r="7" spans="1:17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26" t="s">
        <v>21</v>
      </c>
      <c r="G7" s="26" t="s">
        <v>20</v>
      </c>
      <c r="H7" s="102" t="s">
        <v>602</v>
      </c>
      <c r="I7" s="26" t="s">
        <v>19</v>
      </c>
      <c r="J7" s="26" t="s">
        <v>19</v>
      </c>
      <c r="K7" s="26" t="s">
        <v>150</v>
      </c>
      <c r="L7" s="102" t="s">
        <v>602</v>
      </c>
      <c r="M7" s="12" t="s">
        <v>146</v>
      </c>
      <c r="N7" s="26" t="s">
        <v>151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03" t="s">
        <v>602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83</v>
      </c>
      <c r="Q8" s="15" t="s">
        <v>84</v>
      </c>
    </row>
    <row r="9" spans="1:17" s="4" customFormat="1" ht="20.25">
      <c r="A9" s="82" t="s">
        <v>22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104" t="s">
        <v>602</v>
      </c>
      <c r="N9" s="83">
        <v>0</v>
      </c>
      <c r="O9" s="104" t="s">
        <v>602</v>
      </c>
      <c r="P9" s="84">
        <v>0</v>
      </c>
      <c r="Q9" s="84">
        <v>0</v>
      </c>
    </row>
    <row r="10" spans="1:17">
      <c r="A10" s="80" t="s">
        <v>82</v>
      </c>
      <c r="B10" s="109" t="s">
        <v>602</v>
      </c>
      <c r="C10" s="109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  <c r="P10" s="104" t="s">
        <v>602</v>
      </c>
      <c r="Q10" s="104" t="s">
        <v>602</v>
      </c>
    </row>
    <row r="11" spans="1:17">
      <c r="A11" s="80" t="s">
        <v>141</v>
      </c>
      <c r="B11" s="109" t="s">
        <v>602</v>
      </c>
      <c r="C11" s="109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  <c r="P11" s="104" t="s">
        <v>602</v>
      </c>
      <c r="Q11" s="104" t="s">
        <v>602</v>
      </c>
    </row>
    <row r="12" spans="1:17">
      <c r="A12" s="80" t="s">
        <v>149</v>
      </c>
      <c r="B12" s="110" t="s">
        <v>602</v>
      </c>
      <c r="C12" s="110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  <c r="O12" s="104" t="s">
        <v>602</v>
      </c>
      <c r="P12" s="104" t="s">
        <v>602</v>
      </c>
      <c r="Q12" s="104" t="s">
        <v>602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 hidden="1">
      <c r="B109" s="1"/>
      <c r="C109" s="1"/>
    </row>
    <row r="110" spans="1:17" hidden="1">
      <c r="B110" s="1"/>
      <c r="C110" s="1"/>
    </row>
    <row r="111" spans="1:17" hidden="1">
      <c r="B111" s="1"/>
      <c r="C111" s="1"/>
    </row>
    <row r="112" spans="1:17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876" spans="2:3" hidden="1">
      <c r="B876" s="1"/>
      <c r="C876" s="1"/>
    </row>
    <row r="10000" spans="52:52" hidden="1">
      <c r="AZ10000"/>
    </row>
  </sheetData>
  <sheetProtection sheet="1" objects="1" scenarios="1"/>
  <mergeCells count="1">
    <mergeCell ref="A5:Q5"/>
  </mergeCells>
  <phoneticPr fontId="3" type="noConversion"/>
  <dataValidations count="1">
    <dataValidation allowBlank="1" showInputMessage="1" showErrorMessage="1" sqref="M8:P8 M7 B13:C27 M5 N5:P7 D5:H28 C1:P4 B5:C11 M30:M1048576 I5:L1048576 A1:A1048576 B30:H1048576 N9:P1048576 Q1:AY1048576 BA1:XFD1048576 AZ1:AZ9999 AZ10001:AZ1048576" xr:uid="{00000000-0002-0000-0200-000000000000}"/>
  </dataValidations>
  <pageMargins left="0" right="0" top="0.5" bottom="0.5" header="0" footer="0.25"/>
  <pageSetup paperSize="9" scale="41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109</v>
      </c>
      <c r="B1" s="36" t="s" vm="1">
        <v>167</v>
      </c>
    </row>
    <row r="2" spans="1:19">
      <c r="A2" s="36" t="s">
        <v>108</v>
      </c>
      <c r="B2" s="36" t="s">
        <v>168</v>
      </c>
    </row>
    <row r="3" spans="1:19">
      <c r="A3" s="36" t="s">
        <v>110</v>
      </c>
      <c r="B3" s="36" t="s">
        <v>582</v>
      </c>
    </row>
    <row r="4" spans="1:19">
      <c r="A4" s="36" t="s">
        <v>111</v>
      </c>
      <c r="B4" s="36">
        <v>14243</v>
      </c>
    </row>
    <row r="5" spans="1:19" ht="18.75">
      <c r="A5" s="124" t="s">
        <v>60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8"/>
    </row>
    <row r="6" spans="1:19" s="3" customFormat="1">
      <c r="A6" s="111" t="s">
        <v>85</v>
      </c>
      <c r="B6" s="39" t="s">
        <v>29</v>
      </c>
      <c r="C6" s="39" t="s">
        <v>89</v>
      </c>
      <c r="D6" s="39" t="s">
        <v>136</v>
      </c>
      <c r="E6" s="39" t="s">
        <v>87</v>
      </c>
      <c r="F6" s="39" t="s">
        <v>39</v>
      </c>
      <c r="G6" s="39" t="s">
        <v>14</v>
      </c>
      <c r="H6" s="39" t="s">
        <v>40</v>
      </c>
      <c r="I6" s="39" t="s">
        <v>74</v>
      </c>
      <c r="J6" s="39" t="s">
        <v>17</v>
      </c>
      <c r="K6" s="39" t="s">
        <v>73</v>
      </c>
      <c r="L6" s="39" t="s">
        <v>16</v>
      </c>
      <c r="M6" s="39" t="s">
        <v>18</v>
      </c>
      <c r="N6" s="39" t="s">
        <v>143</v>
      </c>
      <c r="O6" s="39" t="s">
        <v>142</v>
      </c>
      <c r="P6" s="39" t="s">
        <v>38</v>
      </c>
      <c r="Q6" s="39" t="s">
        <v>37</v>
      </c>
      <c r="R6" s="39" t="s">
        <v>112</v>
      </c>
      <c r="S6" s="112" t="s">
        <v>114</v>
      </c>
    </row>
    <row r="7" spans="1:19" s="3" customFormat="1">
      <c r="A7" s="113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02" t="s">
        <v>602</v>
      </c>
      <c r="G7" s="102" t="s">
        <v>602</v>
      </c>
      <c r="H7" s="102" t="s">
        <v>602</v>
      </c>
      <c r="I7" s="12" t="s">
        <v>21</v>
      </c>
      <c r="J7" s="12" t="s">
        <v>20</v>
      </c>
      <c r="K7" s="102" t="s">
        <v>602</v>
      </c>
      <c r="L7" s="12" t="s">
        <v>19</v>
      </c>
      <c r="M7" s="12" t="s">
        <v>19</v>
      </c>
      <c r="N7" s="12" t="s">
        <v>150</v>
      </c>
      <c r="O7" s="102" t="s">
        <v>602</v>
      </c>
      <c r="P7" s="12" t="s">
        <v>146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14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83</v>
      </c>
      <c r="Q8" s="14" t="s">
        <v>84</v>
      </c>
      <c r="R8" s="33" t="s">
        <v>115</v>
      </c>
      <c r="S8" s="47" t="s">
        <v>137</v>
      </c>
    </row>
    <row r="9" spans="1:19" s="4" customFormat="1" ht="20.25">
      <c r="A9" s="82" t="s">
        <v>583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104" t="s">
        <v>602</v>
      </c>
      <c r="N9" s="104" t="s">
        <v>602</v>
      </c>
      <c r="O9" s="104" t="s">
        <v>602</v>
      </c>
      <c r="P9" s="83">
        <v>0</v>
      </c>
      <c r="Q9" s="104" t="s">
        <v>602</v>
      </c>
      <c r="R9" s="84">
        <v>0</v>
      </c>
      <c r="S9" s="84">
        <v>0</v>
      </c>
    </row>
    <row r="10" spans="1:19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  <c r="P10" s="104" t="s">
        <v>602</v>
      </c>
      <c r="Q10" s="104" t="s">
        <v>602</v>
      </c>
      <c r="R10" s="104" t="s">
        <v>602</v>
      </c>
      <c r="S10" s="104" t="s">
        <v>602</v>
      </c>
    </row>
    <row r="11" spans="1:19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  <c r="P11" s="104" t="s">
        <v>602</v>
      </c>
      <c r="Q11" s="104" t="s">
        <v>602</v>
      </c>
      <c r="R11" s="104" t="s">
        <v>602</v>
      </c>
      <c r="S11" s="104" t="s">
        <v>602</v>
      </c>
    </row>
    <row r="12" spans="1:19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  <c r="O12" s="104" t="s">
        <v>602</v>
      </c>
      <c r="P12" s="104" t="s">
        <v>602</v>
      </c>
      <c r="Q12" s="104" t="s">
        <v>602</v>
      </c>
      <c r="R12" s="104" t="s">
        <v>602</v>
      </c>
      <c r="S12" s="104" t="s">
        <v>602</v>
      </c>
    </row>
    <row r="13" spans="1:19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  <c r="L13" s="104" t="s">
        <v>602</v>
      </c>
      <c r="M13" s="104" t="s">
        <v>602</v>
      </c>
      <c r="N13" s="104" t="s">
        <v>602</v>
      </c>
      <c r="O13" s="104" t="s">
        <v>602</v>
      </c>
      <c r="P13" s="104" t="s">
        <v>602</v>
      </c>
      <c r="Q13" s="104" t="s">
        <v>602</v>
      </c>
      <c r="R13" s="104" t="s">
        <v>602</v>
      </c>
      <c r="S13" s="104" t="s">
        <v>602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3" type="noConversion"/>
  <dataValidations count="3">
    <dataValidation allowBlank="1" showInputMessage="1" showErrorMessage="1" sqref="A29:A31 A12:A13" xr:uid="{00000000-0002-0000-0300-000000000000}"/>
    <dataValidation type="list" allowBlank="1" showInputMessage="1" showErrorMessage="1" sqref="D203:D710" xr:uid="{00000000-0002-0000-0300-000001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0.710937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1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109</v>
      </c>
      <c r="B1" s="36" t="s" vm="1">
        <v>167</v>
      </c>
    </row>
    <row r="2" spans="1:20">
      <c r="A2" s="36" t="s">
        <v>108</v>
      </c>
      <c r="B2" s="36" t="s">
        <v>168</v>
      </c>
    </row>
    <row r="3" spans="1:20">
      <c r="A3" s="36" t="s">
        <v>110</v>
      </c>
      <c r="B3" s="36" t="s">
        <v>582</v>
      </c>
    </row>
    <row r="4" spans="1:20">
      <c r="A4" s="36" t="s">
        <v>111</v>
      </c>
      <c r="B4" s="36">
        <v>14243</v>
      </c>
    </row>
    <row r="5" spans="1:20" ht="18.75">
      <c r="A5" s="129" t="s">
        <v>61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1"/>
    </row>
    <row r="6" spans="1:20" s="3" customFormat="1">
      <c r="A6" s="37" t="s">
        <v>85</v>
      </c>
      <c r="B6" s="38" t="s">
        <v>29</v>
      </c>
      <c r="C6" s="38" t="s">
        <v>89</v>
      </c>
      <c r="D6" s="38" t="s">
        <v>136</v>
      </c>
      <c r="E6" s="38" t="s">
        <v>87</v>
      </c>
      <c r="F6" s="38" t="s">
        <v>39</v>
      </c>
      <c r="G6" s="38" t="s">
        <v>14</v>
      </c>
      <c r="H6" s="38" t="s">
        <v>40</v>
      </c>
      <c r="I6" s="38" t="s">
        <v>74</v>
      </c>
      <c r="J6" s="38" t="s">
        <v>17</v>
      </c>
      <c r="K6" s="38" t="s">
        <v>73</v>
      </c>
      <c r="L6" s="38" t="s">
        <v>16</v>
      </c>
      <c r="M6" s="38" t="s">
        <v>18</v>
      </c>
      <c r="N6" s="39" t="s">
        <v>143</v>
      </c>
      <c r="O6" s="38" t="s">
        <v>142</v>
      </c>
      <c r="P6" s="38" t="s">
        <v>157</v>
      </c>
      <c r="Q6" s="38" t="s">
        <v>38</v>
      </c>
      <c r="R6" s="39" t="s">
        <v>37</v>
      </c>
      <c r="S6" s="38" t="s">
        <v>112</v>
      </c>
      <c r="T6" s="41" t="s">
        <v>114</v>
      </c>
    </row>
    <row r="7" spans="1:20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02" t="s">
        <v>602</v>
      </c>
      <c r="G7" s="102" t="s">
        <v>602</v>
      </c>
      <c r="H7" s="102" t="s">
        <v>602</v>
      </c>
      <c r="I7" s="26" t="s">
        <v>21</v>
      </c>
      <c r="J7" s="26" t="s">
        <v>20</v>
      </c>
      <c r="K7" s="102" t="s">
        <v>602</v>
      </c>
      <c r="L7" s="26" t="s">
        <v>19</v>
      </c>
      <c r="M7" s="26" t="s">
        <v>19</v>
      </c>
      <c r="N7" s="26" t="s">
        <v>150</v>
      </c>
      <c r="O7" s="102" t="s">
        <v>602</v>
      </c>
      <c r="P7" s="12" t="s">
        <v>146</v>
      </c>
      <c r="Q7" s="26" t="s">
        <v>146</v>
      </c>
      <c r="R7" s="12" t="s">
        <v>19</v>
      </c>
      <c r="S7" s="26" t="s">
        <v>146</v>
      </c>
      <c r="T7" s="13" t="s">
        <v>19</v>
      </c>
    </row>
    <row r="8" spans="1:20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83</v>
      </c>
      <c r="Q8" s="14" t="s">
        <v>84</v>
      </c>
      <c r="R8" s="14" t="s">
        <v>115</v>
      </c>
      <c r="S8" s="14" t="s">
        <v>137</v>
      </c>
      <c r="T8" s="15" t="s">
        <v>152</v>
      </c>
    </row>
    <row r="9" spans="1:20" s="4" customFormat="1" ht="20.25">
      <c r="A9" s="82" t="s">
        <v>584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104" t="s">
        <v>602</v>
      </c>
      <c r="N9" s="104" t="s">
        <v>602</v>
      </c>
      <c r="O9" s="104" t="s">
        <v>602</v>
      </c>
      <c r="P9" s="104" t="s">
        <v>602</v>
      </c>
      <c r="Q9" s="83">
        <v>0</v>
      </c>
      <c r="R9" s="104" t="s">
        <v>602</v>
      </c>
      <c r="S9" s="84">
        <v>0</v>
      </c>
      <c r="T9" s="84">
        <v>0</v>
      </c>
    </row>
    <row r="10" spans="1:20">
      <c r="A10" s="80" t="s">
        <v>158</v>
      </c>
      <c r="B10" s="109" t="s">
        <v>602</v>
      </c>
      <c r="C10" s="109" t="s">
        <v>602</v>
      </c>
      <c r="D10" s="109" t="s">
        <v>602</v>
      </c>
      <c r="E10" s="109" t="s">
        <v>602</v>
      </c>
      <c r="F10" s="109" t="s">
        <v>602</v>
      </c>
      <c r="G10" s="109" t="s">
        <v>602</v>
      </c>
      <c r="H10" s="109" t="s">
        <v>602</v>
      </c>
      <c r="I10" s="109" t="s">
        <v>602</v>
      </c>
      <c r="J10" s="109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  <c r="P10" s="104" t="s">
        <v>602</v>
      </c>
      <c r="Q10" s="104" t="s">
        <v>602</v>
      </c>
      <c r="R10" s="104" t="s">
        <v>602</v>
      </c>
      <c r="S10" s="104" t="s">
        <v>602</v>
      </c>
      <c r="T10" s="104" t="s">
        <v>602</v>
      </c>
    </row>
    <row r="11" spans="1:20">
      <c r="A11" s="80" t="s">
        <v>82</v>
      </c>
      <c r="B11" s="109" t="s">
        <v>602</v>
      </c>
      <c r="C11" s="109" t="s">
        <v>602</v>
      </c>
      <c r="D11" s="109" t="s">
        <v>602</v>
      </c>
      <c r="E11" s="109" t="s">
        <v>602</v>
      </c>
      <c r="F11" s="109" t="s">
        <v>602</v>
      </c>
      <c r="G11" s="109" t="s">
        <v>602</v>
      </c>
      <c r="H11" s="109" t="s">
        <v>602</v>
      </c>
      <c r="I11" s="109" t="s">
        <v>602</v>
      </c>
      <c r="J11" s="109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  <c r="P11" s="104" t="s">
        <v>602</v>
      </c>
      <c r="Q11" s="104" t="s">
        <v>602</v>
      </c>
      <c r="R11" s="104" t="s">
        <v>602</v>
      </c>
      <c r="S11" s="104" t="s">
        <v>602</v>
      </c>
      <c r="T11" s="104" t="s">
        <v>602</v>
      </c>
    </row>
    <row r="12" spans="1:20">
      <c r="A12" s="80" t="s">
        <v>141</v>
      </c>
      <c r="B12" s="109" t="s">
        <v>602</v>
      </c>
      <c r="C12" s="109" t="s">
        <v>602</v>
      </c>
      <c r="D12" s="109" t="s">
        <v>602</v>
      </c>
      <c r="E12" s="109" t="s">
        <v>602</v>
      </c>
      <c r="F12" s="109" t="s">
        <v>602</v>
      </c>
      <c r="G12" s="109" t="s">
        <v>602</v>
      </c>
      <c r="H12" s="109" t="s">
        <v>602</v>
      </c>
      <c r="I12" s="109" t="s">
        <v>602</v>
      </c>
      <c r="J12" s="109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  <c r="O12" s="104" t="s">
        <v>602</v>
      </c>
      <c r="P12" s="104" t="s">
        <v>602</v>
      </c>
      <c r="Q12" s="104" t="s">
        <v>602</v>
      </c>
      <c r="R12" s="104" t="s">
        <v>602</v>
      </c>
      <c r="S12" s="104" t="s">
        <v>602</v>
      </c>
      <c r="T12" s="104" t="s">
        <v>602</v>
      </c>
    </row>
    <row r="13" spans="1:20">
      <c r="A13" s="80" t="s">
        <v>149</v>
      </c>
      <c r="B13" s="109" t="s">
        <v>602</v>
      </c>
      <c r="C13" s="109" t="s">
        <v>602</v>
      </c>
      <c r="D13" s="109" t="s">
        <v>602</v>
      </c>
      <c r="E13" s="109" t="s">
        <v>602</v>
      </c>
      <c r="F13" s="109" t="s">
        <v>602</v>
      </c>
      <c r="G13" s="109" t="s">
        <v>602</v>
      </c>
      <c r="H13" s="109" t="s">
        <v>602</v>
      </c>
      <c r="I13" s="109" t="s">
        <v>602</v>
      </c>
      <c r="J13" s="109" t="s">
        <v>602</v>
      </c>
      <c r="K13" s="104" t="s">
        <v>602</v>
      </c>
      <c r="L13" s="104" t="s">
        <v>602</v>
      </c>
      <c r="M13" s="104" t="s">
        <v>602</v>
      </c>
      <c r="N13" s="104" t="s">
        <v>602</v>
      </c>
      <c r="O13" s="104" t="s">
        <v>602</v>
      </c>
      <c r="P13" s="104" t="s">
        <v>602</v>
      </c>
      <c r="Q13" s="104" t="s">
        <v>602</v>
      </c>
      <c r="R13" s="104" t="s">
        <v>602</v>
      </c>
      <c r="S13" s="104" t="s">
        <v>602</v>
      </c>
      <c r="T13" s="104" t="s">
        <v>602</v>
      </c>
    </row>
    <row r="14" spans="1:20">
      <c r="A14" s="80" t="s">
        <v>154</v>
      </c>
      <c r="B14" s="110" t="s">
        <v>602</v>
      </c>
      <c r="C14" s="110" t="s">
        <v>602</v>
      </c>
      <c r="D14" s="110" t="s">
        <v>602</v>
      </c>
      <c r="E14" s="110" t="s">
        <v>602</v>
      </c>
      <c r="F14" s="110" t="s">
        <v>602</v>
      </c>
      <c r="G14" s="110" t="s">
        <v>602</v>
      </c>
      <c r="H14" s="110" t="s">
        <v>602</v>
      </c>
      <c r="I14" s="110" t="s">
        <v>602</v>
      </c>
      <c r="J14" s="110" t="s">
        <v>602</v>
      </c>
      <c r="K14" s="104" t="s">
        <v>602</v>
      </c>
      <c r="L14" s="104" t="s">
        <v>602</v>
      </c>
      <c r="M14" s="104" t="s">
        <v>602</v>
      </c>
      <c r="N14" s="104" t="s">
        <v>602</v>
      </c>
      <c r="O14" s="104" t="s">
        <v>602</v>
      </c>
      <c r="P14" s="104" t="s">
        <v>602</v>
      </c>
      <c r="Q14" s="104" t="s">
        <v>602</v>
      </c>
      <c r="R14" s="104" t="s">
        <v>602</v>
      </c>
      <c r="S14" s="104" t="s">
        <v>602</v>
      </c>
      <c r="T14" s="104" t="s">
        <v>602</v>
      </c>
    </row>
    <row r="15" spans="1:20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spans="1:20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spans="1:20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spans="1:20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spans="1:20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  <row r="20" spans="1:20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</row>
    <row r="21" spans="1:20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</row>
    <row r="22" spans="1:20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</row>
    <row r="23" spans="1:20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</row>
    <row r="24" spans="1:20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</row>
    <row r="25" spans="1:20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0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</row>
    <row r="27" spans="1:20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</row>
    <row r="28" spans="1:20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</row>
    <row r="29" spans="1:20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0" spans="1:20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</row>
    <row r="31" spans="1:20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  <row r="32" spans="1:20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</row>
    <row r="33" spans="1:20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</row>
    <row r="34" spans="1:20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</row>
    <row r="35" spans="1:20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</row>
    <row r="36" spans="1:20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20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</row>
    <row r="38" spans="1:20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</row>
    <row r="39" spans="1:20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</row>
    <row r="40" spans="1:20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</row>
    <row r="41" spans="1:20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</row>
    <row r="42" spans="1:20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</row>
    <row r="43" spans="1:20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</row>
    <row r="44" spans="1:20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</row>
    <row r="45" spans="1:20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</row>
    <row r="46" spans="1:20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</row>
    <row r="48" spans="1:20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</row>
    <row r="49" spans="1:20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</row>
    <row r="50" spans="1:20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</row>
    <row r="51" spans="1:20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</row>
    <row r="52" spans="1:20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</row>
    <row r="53" spans="1:20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</row>
    <row r="54" spans="1:20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</row>
    <row r="55" spans="1:20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0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</row>
    <row r="57" spans="1:20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</row>
    <row r="58" spans="1:20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</row>
    <row r="59" spans="1:20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</row>
    <row r="60" spans="1:20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</row>
    <row r="61" spans="1:20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</row>
    <row r="62" spans="1:20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</row>
    <row r="63" spans="1:20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</row>
    <row r="64" spans="1:20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</row>
    <row r="67" spans="1:20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</row>
    <row r="68" spans="1:20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</row>
    <row r="69" spans="1:20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</row>
    <row r="70" spans="1:20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20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</row>
    <row r="72" spans="1:20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</row>
    <row r="73" spans="1:20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</row>
    <row r="74" spans="1:20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</row>
    <row r="75" spans="1:20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</row>
    <row r="76" spans="1:20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</row>
    <row r="77" spans="1:20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</row>
    <row r="78" spans="1:20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0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0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</row>
    <row r="81" spans="1:20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</row>
    <row r="82" spans="1:20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</row>
    <row r="83" spans="1:20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</row>
    <row r="84" spans="1:20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</row>
    <row r="85" spans="1:20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</row>
    <row r="86" spans="1:20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</row>
    <row r="87" spans="1:20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</row>
    <row r="88" spans="1:20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</row>
    <row r="89" spans="1:20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</row>
    <row r="90" spans="1:20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</row>
    <row r="91" spans="1:20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</row>
    <row r="92" spans="1:20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</row>
    <row r="93" spans="1:20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</row>
    <row r="94" spans="1:20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</row>
    <row r="95" spans="1:20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</row>
    <row r="96" spans="1:20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</row>
    <row r="97" spans="1:20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</row>
    <row r="98" spans="1:20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</row>
    <row r="99" spans="1:20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</row>
    <row r="100" spans="1:2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</row>
    <row r="101" spans="1:2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</row>
    <row r="102" spans="1:2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</row>
    <row r="103" spans="1:2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</row>
    <row r="104" spans="1:2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06" spans="1:2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</row>
    <row r="107" spans="1:2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</row>
    <row r="108" spans="1:2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</row>
    <row r="109" spans="1:20" hidden="1">
      <c r="B109" s="1"/>
      <c r="C109" s="1"/>
      <c r="D109" s="1"/>
      <c r="E109" s="1"/>
    </row>
    <row r="110" spans="1:20" hidden="1">
      <c r="B110" s="1"/>
      <c r="C110" s="1"/>
      <c r="D110" s="1"/>
      <c r="E110" s="1"/>
    </row>
    <row r="111" spans="1:20" hidden="1">
      <c r="B111" s="1"/>
      <c r="C111" s="1"/>
      <c r="D111" s="1"/>
      <c r="E111" s="1"/>
    </row>
    <row r="112" spans="1:20" hidden="1">
      <c r="B112" s="1"/>
      <c r="C112" s="1"/>
      <c r="D112" s="1"/>
      <c r="E112" s="1"/>
    </row>
    <row r="113" spans="2:5" hidden="1">
      <c r="B113" s="1"/>
      <c r="C113" s="1"/>
      <c r="D113" s="1"/>
      <c r="E113" s="1"/>
    </row>
    <row r="114" spans="2:5" hidden="1">
      <c r="B114" s="1"/>
      <c r="C114" s="1"/>
      <c r="D114" s="1"/>
      <c r="E114" s="1"/>
    </row>
    <row r="115" spans="2:5" hidden="1">
      <c r="B115" s="1"/>
      <c r="C115" s="1"/>
      <c r="D115" s="1"/>
      <c r="E115" s="1"/>
    </row>
    <row r="116" spans="2:5" hidden="1">
      <c r="B116" s="1"/>
      <c r="C116" s="1"/>
      <c r="D116" s="1"/>
      <c r="E116" s="1"/>
    </row>
    <row r="117" spans="2:5" hidden="1">
      <c r="B117" s="1"/>
      <c r="C117" s="1"/>
      <c r="D117" s="1"/>
      <c r="E117" s="1"/>
    </row>
    <row r="118" spans="2:5" hidden="1">
      <c r="B118" s="1"/>
      <c r="C118" s="1"/>
      <c r="D118" s="1"/>
      <c r="E118" s="1"/>
    </row>
    <row r="119" spans="2:5" hidden="1">
      <c r="B119" s="1"/>
      <c r="C119" s="1"/>
      <c r="D119" s="1"/>
      <c r="E119" s="1"/>
    </row>
    <row r="120" spans="2:5" hidden="1">
      <c r="B120" s="1"/>
      <c r="C120" s="1"/>
      <c r="D120" s="1"/>
      <c r="E120" s="1"/>
    </row>
    <row r="121" spans="2:5" hidden="1">
      <c r="B121" s="1"/>
      <c r="C121" s="1"/>
      <c r="D121" s="1"/>
      <c r="E121" s="1"/>
    </row>
    <row r="122" spans="2:5" hidden="1">
      <c r="B122" s="1"/>
      <c r="C122" s="1"/>
      <c r="D122" s="1"/>
      <c r="E122" s="1"/>
    </row>
    <row r="123" spans="2:5" hidden="1">
      <c r="B123" s="1"/>
      <c r="C123" s="1"/>
      <c r="D123" s="1"/>
      <c r="E123" s="1"/>
    </row>
    <row r="124" spans="2:5" hidden="1">
      <c r="B124" s="1"/>
      <c r="C124" s="1"/>
      <c r="D124" s="1"/>
      <c r="E124" s="1"/>
    </row>
    <row r="125" spans="2:5" hidden="1">
      <c r="B125" s="1"/>
      <c r="C125" s="1"/>
      <c r="D125" s="1"/>
      <c r="E125" s="1"/>
    </row>
    <row r="126" spans="2:5" hidden="1">
      <c r="B126" s="1"/>
      <c r="C126" s="1"/>
      <c r="D126" s="1"/>
      <c r="E126" s="1"/>
    </row>
    <row r="127" spans="2:5" hidden="1">
      <c r="B127" s="1"/>
      <c r="C127" s="1"/>
      <c r="D127" s="1"/>
      <c r="E127" s="1"/>
    </row>
    <row r="128" spans="2:5" hidden="1">
      <c r="B128" s="1"/>
      <c r="C128" s="1"/>
      <c r="D128" s="1"/>
      <c r="E128" s="1"/>
    </row>
    <row r="129" spans="2:5" hidden="1">
      <c r="B129" s="1"/>
      <c r="C129" s="1"/>
      <c r="D129" s="1"/>
      <c r="E129" s="1"/>
    </row>
    <row r="130" spans="2:5" hidden="1">
      <c r="B130" s="1"/>
      <c r="C130" s="1"/>
      <c r="D130" s="1"/>
      <c r="E130" s="1"/>
    </row>
    <row r="131" spans="2:5" hidden="1">
      <c r="B131" s="1"/>
      <c r="C131" s="1"/>
      <c r="D131" s="1"/>
      <c r="E131" s="1"/>
    </row>
    <row r="132" spans="2:5" hidden="1">
      <c r="B132" s="1"/>
      <c r="C132" s="1"/>
      <c r="D132" s="1"/>
      <c r="E132" s="1"/>
    </row>
    <row r="133" spans="2:5" hidden="1">
      <c r="B133" s="1"/>
      <c r="C133" s="1"/>
      <c r="D133" s="1"/>
      <c r="E133" s="1"/>
    </row>
    <row r="134" spans="2:5" hidden="1">
      <c r="B134" s="1"/>
      <c r="C134" s="1"/>
      <c r="D134" s="1"/>
      <c r="E134" s="1"/>
    </row>
    <row r="135" spans="2:5" hidden="1">
      <c r="B135" s="1"/>
      <c r="C135" s="1"/>
      <c r="D135" s="1"/>
      <c r="E135" s="1"/>
    </row>
    <row r="136" spans="2:5" hidden="1">
      <c r="B136" s="1"/>
      <c r="C136" s="1"/>
      <c r="D136" s="1"/>
      <c r="E136" s="1"/>
    </row>
    <row r="137" spans="2:5" hidden="1">
      <c r="B137" s="1"/>
      <c r="C137" s="1"/>
      <c r="D137" s="1"/>
      <c r="E137" s="1"/>
    </row>
    <row r="138" spans="2:5" hidden="1">
      <c r="B138" s="1"/>
      <c r="C138" s="1"/>
      <c r="D138" s="1"/>
      <c r="E138" s="1"/>
    </row>
    <row r="139" spans="2:5" hidden="1">
      <c r="B139" s="1"/>
      <c r="C139" s="1"/>
      <c r="D139" s="1"/>
      <c r="E139" s="1"/>
    </row>
    <row r="140" spans="2:5" hidden="1">
      <c r="B140" s="1"/>
      <c r="C140" s="1"/>
      <c r="D140" s="1"/>
      <c r="E140" s="1"/>
    </row>
    <row r="141" spans="2:5" hidden="1">
      <c r="B141" s="1"/>
      <c r="C141" s="1"/>
      <c r="D141" s="1"/>
      <c r="E141" s="1"/>
    </row>
    <row r="142" spans="2:5" hidden="1">
      <c r="B142" s="1"/>
      <c r="C142" s="1"/>
      <c r="D142" s="1"/>
      <c r="E142" s="1"/>
    </row>
    <row r="143" spans="2:5" hidden="1">
      <c r="B143" s="1"/>
      <c r="C143" s="1"/>
      <c r="D143" s="1"/>
      <c r="E143" s="1"/>
    </row>
    <row r="144" spans="2:5" hidden="1">
      <c r="B144" s="1"/>
      <c r="C144" s="1"/>
      <c r="D144" s="1"/>
      <c r="E144" s="1"/>
    </row>
    <row r="145" spans="2:5" hidden="1">
      <c r="B145" s="1"/>
      <c r="C145" s="1"/>
      <c r="D145" s="1"/>
      <c r="E145" s="1"/>
    </row>
    <row r="146" spans="2:5" hidden="1">
      <c r="B146" s="1"/>
      <c r="C146" s="1"/>
      <c r="D146" s="1"/>
      <c r="E146" s="1"/>
    </row>
    <row r="147" spans="2:5" hidden="1">
      <c r="B147" s="1"/>
      <c r="C147" s="1"/>
      <c r="D147" s="1"/>
      <c r="E147" s="1"/>
    </row>
    <row r="148" spans="2:5" hidden="1">
      <c r="B148" s="1"/>
      <c r="C148" s="1"/>
      <c r="D148" s="1"/>
      <c r="E148" s="1"/>
    </row>
    <row r="149" spans="2:5" hidden="1">
      <c r="B149" s="1"/>
      <c r="C149" s="1"/>
      <c r="D149" s="1"/>
      <c r="E149" s="1"/>
    </row>
    <row r="150" spans="2:5" hidden="1">
      <c r="B150" s="1"/>
      <c r="C150" s="1"/>
      <c r="D150" s="1"/>
      <c r="E150" s="1"/>
    </row>
    <row r="151" spans="2:5" hidden="1">
      <c r="B151" s="1"/>
      <c r="C151" s="1"/>
      <c r="D151" s="1"/>
      <c r="E151" s="1"/>
    </row>
    <row r="152" spans="2:5" hidden="1">
      <c r="B152" s="1"/>
      <c r="C152" s="1"/>
      <c r="D152" s="1"/>
      <c r="E152" s="1"/>
    </row>
    <row r="153" spans="2:5" hidden="1">
      <c r="B153" s="1"/>
      <c r="C153" s="1"/>
      <c r="D153" s="1"/>
      <c r="E153" s="1"/>
    </row>
    <row r="154" spans="2:5" hidden="1">
      <c r="B154" s="1"/>
      <c r="C154" s="1"/>
      <c r="D154" s="1"/>
      <c r="E154" s="1"/>
    </row>
    <row r="155" spans="2:5" hidden="1">
      <c r="B155" s="1"/>
      <c r="C155" s="1"/>
      <c r="D155" s="1"/>
      <c r="E155" s="1"/>
    </row>
    <row r="156" spans="2:5" hidden="1">
      <c r="B156" s="1"/>
      <c r="C156" s="1"/>
      <c r="D156" s="1"/>
      <c r="E156" s="1"/>
    </row>
    <row r="157" spans="2:5" hidden="1">
      <c r="B157" s="1"/>
      <c r="C157" s="1"/>
      <c r="D157" s="1"/>
      <c r="E157" s="1"/>
    </row>
    <row r="158" spans="2:5" hidden="1">
      <c r="B158" s="1"/>
      <c r="C158" s="1"/>
      <c r="D158" s="1"/>
      <c r="E158" s="1"/>
    </row>
    <row r="159" spans="2:5" hidden="1">
      <c r="B159" s="1"/>
      <c r="C159" s="1"/>
      <c r="D159" s="1"/>
      <c r="E159" s="1"/>
    </row>
    <row r="160" spans="2:5" hidden="1">
      <c r="B160" s="1"/>
      <c r="C160" s="1"/>
      <c r="D160" s="1"/>
      <c r="E160" s="1"/>
    </row>
    <row r="161" spans="2:5" hidden="1">
      <c r="B161" s="1"/>
      <c r="C161" s="1"/>
      <c r="D161" s="1"/>
      <c r="E161" s="1"/>
    </row>
    <row r="162" spans="2:5" hidden="1">
      <c r="B162" s="1"/>
      <c r="C162" s="1"/>
      <c r="D162" s="1"/>
      <c r="E162" s="1"/>
    </row>
    <row r="163" spans="2:5" hidden="1">
      <c r="B163" s="1"/>
      <c r="C163" s="1"/>
      <c r="D163" s="1"/>
      <c r="E163" s="1"/>
    </row>
    <row r="164" spans="2:5" hidden="1">
      <c r="B164" s="1"/>
      <c r="C164" s="1"/>
      <c r="D164" s="1"/>
      <c r="E164" s="1"/>
    </row>
    <row r="165" spans="2:5" hidden="1">
      <c r="B165" s="1"/>
      <c r="C165" s="1"/>
      <c r="D165" s="1"/>
      <c r="E165" s="1"/>
    </row>
    <row r="166" spans="2:5" hidden="1">
      <c r="B166" s="1"/>
      <c r="C166" s="1"/>
      <c r="D166" s="1"/>
      <c r="E166" s="1"/>
    </row>
    <row r="167" spans="2:5" hidden="1">
      <c r="B167" s="1"/>
      <c r="C167" s="1"/>
      <c r="D167" s="1"/>
      <c r="E167" s="1"/>
    </row>
    <row r="168" spans="2:5" hidden="1">
      <c r="B168" s="1"/>
      <c r="C168" s="1"/>
      <c r="D168" s="1"/>
      <c r="E168" s="1"/>
    </row>
    <row r="169" spans="2:5" hidden="1">
      <c r="B169" s="1"/>
      <c r="C169" s="1"/>
      <c r="D169" s="1"/>
      <c r="E169" s="1"/>
    </row>
    <row r="170" spans="2:5" hidden="1">
      <c r="B170" s="1"/>
      <c r="C170" s="1"/>
      <c r="D170" s="1"/>
      <c r="E170" s="1"/>
    </row>
    <row r="171" spans="2:5" hidden="1">
      <c r="B171" s="1"/>
      <c r="C171" s="1"/>
      <c r="D171" s="1"/>
      <c r="E171" s="1"/>
    </row>
    <row r="172" spans="2:5" hidden="1">
      <c r="B172" s="1"/>
      <c r="C172" s="1"/>
      <c r="D172" s="1"/>
      <c r="E172" s="1"/>
    </row>
    <row r="173" spans="2:5" hidden="1">
      <c r="B173" s="1"/>
      <c r="C173" s="1"/>
      <c r="D173" s="1"/>
      <c r="E173" s="1"/>
    </row>
    <row r="174" spans="2:5" hidden="1">
      <c r="B174" s="1"/>
      <c r="C174" s="1"/>
      <c r="D174" s="1"/>
      <c r="E174" s="1"/>
    </row>
    <row r="175" spans="2:5" hidden="1">
      <c r="B175" s="1"/>
      <c r="C175" s="1"/>
      <c r="D175" s="1"/>
      <c r="E175" s="1"/>
    </row>
    <row r="176" spans="2:5" hidden="1">
      <c r="B176" s="1"/>
      <c r="C176" s="1"/>
      <c r="D176" s="1"/>
      <c r="E176" s="1"/>
    </row>
    <row r="177" spans="2:5" hidden="1">
      <c r="B177" s="1"/>
      <c r="C177" s="1"/>
      <c r="D177" s="1"/>
      <c r="E177" s="1"/>
    </row>
    <row r="178" spans="2:5" hidden="1">
      <c r="B178" s="1"/>
      <c r="C178" s="1"/>
      <c r="D178" s="1"/>
      <c r="E178" s="1"/>
    </row>
    <row r="179" spans="2:5" hidden="1">
      <c r="B179" s="1"/>
      <c r="C179" s="1"/>
      <c r="D179" s="1"/>
      <c r="E179" s="1"/>
    </row>
    <row r="180" spans="2:5" hidden="1">
      <c r="B180" s="1"/>
      <c r="C180" s="1"/>
      <c r="D180" s="1"/>
      <c r="E180" s="1"/>
    </row>
    <row r="181" spans="2:5" hidden="1">
      <c r="B181" s="1"/>
      <c r="C181" s="1"/>
      <c r="D181" s="1"/>
      <c r="E181" s="1"/>
    </row>
    <row r="182" spans="2:5" hidden="1">
      <c r="B182" s="1"/>
      <c r="C182" s="1"/>
      <c r="D182" s="1"/>
      <c r="E182" s="1"/>
    </row>
    <row r="183" spans="2:5" hidden="1">
      <c r="B183" s="1"/>
      <c r="C183" s="1"/>
      <c r="D183" s="1"/>
      <c r="E183" s="1"/>
    </row>
    <row r="184" spans="2:5" hidden="1">
      <c r="B184" s="1"/>
      <c r="C184" s="1"/>
      <c r="D184" s="1"/>
      <c r="E184" s="1"/>
    </row>
    <row r="185" spans="2:5" hidden="1">
      <c r="B185" s="1"/>
      <c r="C185" s="1"/>
      <c r="D185" s="1"/>
      <c r="E185" s="1"/>
    </row>
    <row r="186" spans="2:5" hidden="1">
      <c r="B186" s="1"/>
      <c r="C186" s="1"/>
      <c r="D186" s="1"/>
      <c r="E186" s="1"/>
    </row>
    <row r="187" spans="2:5" hidden="1">
      <c r="B187" s="1"/>
      <c r="C187" s="1"/>
      <c r="D187" s="1"/>
      <c r="E187" s="1"/>
    </row>
    <row r="188" spans="2:5" hidden="1">
      <c r="B188" s="1"/>
      <c r="C188" s="1"/>
      <c r="D188" s="1"/>
      <c r="E188" s="1"/>
    </row>
    <row r="189" spans="2:5" hidden="1">
      <c r="B189" s="1"/>
      <c r="C189" s="1"/>
      <c r="D189" s="1"/>
      <c r="E189" s="1"/>
    </row>
    <row r="190" spans="2:5" hidden="1">
      <c r="B190" s="1"/>
      <c r="C190" s="1"/>
      <c r="D190" s="1"/>
      <c r="E190" s="1"/>
    </row>
    <row r="191" spans="2:5" hidden="1">
      <c r="B191" s="1"/>
      <c r="C191" s="1"/>
      <c r="D191" s="1"/>
      <c r="E191" s="1"/>
    </row>
    <row r="192" spans="2:5" hidden="1">
      <c r="B192" s="1"/>
      <c r="C192" s="1"/>
      <c r="D192" s="1"/>
      <c r="E192" s="1"/>
    </row>
    <row r="193" spans="2:5" hidden="1">
      <c r="B193" s="1"/>
      <c r="C193" s="1"/>
      <c r="D193" s="1"/>
      <c r="E193" s="1"/>
    </row>
    <row r="194" spans="2:5" hidden="1">
      <c r="B194" s="1"/>
      <c r="C194" s="1"/>
      <c r="D194" s="1"/>
      <c r="E194" s="1"/>
    </row>
    <row r="195" spans="2:5" hidden="1">
      <c r="B195" s="1"/>
      <c r="C195" s="1"/>
      <c r="D195" s="1"/>
      <c r="E195" s="1"/>
    </row>
    <row r="196" spans="2:5" hidden="1">
      <c r="B196" s="1"/>
      <c r="C196" s="1"/>
      <c r="D196" s="1"/>
      <c r="E196" s="1"/>
    </row>
    <row r="197" spans="2:5" hidden="1">
      <c r="B197" s="1"/>
      <c r="C197" s="1"/>
      <c r="D197" s="1"/>
      <c r="E197" s="1"/>
    </row>
    <row r="198" spans="2:5" hidden="1">
      <c r="B198" s="1"/>
      <c r="C198" s="1"/>
      <c r="D198" s="1"/>
      <c r="E198" s="1"/>
    </row>
    <row r="199" spans="2:5" hidden="1">
      <c r="B199" s="1"/>
      <c r="C199" s="1"/>
      <c r="D199" s="1"/>
      <c r="E199" s="1"/>
    </row>
    <row r="200" spans="2:5" hidden="1">
      <c r="B200" s="1"/>
      <c r="C200" s="1"/>
      <c r="D200" s="1"/>
      <c r="E200" s="1"/>
    </row>
    <row r="201" spans="2:5" hidden="1">
      <c r="B201" s="1"/>
      <c r="C201" s="1"/>
      <c r="D201" s="1"/>
      <c r="E201" s="1"/>
    </row>
    <row r="202" spans="2:5" hidden="1">
      <c r="B202" s="1"/>
      <c r="C202" s="1"/>
      <c r="D202" s="1"/>
      <c r="E202" s="1"/>
    </row>
    <row r="203" spans="2:5" hidden="1">
      <c r="B203" s="1"/>
      <c r="C203" s="1"/>
      <c r="D203" s="1"/>
      <c r="E203" s="1"/>
    </row>
    <row r="204" spans="2:5" hidden="1">
      <c r="B204" s="1"/>
      <c r="C204" s="1"/>
      <c r="D204" s="1"/>
      <c r="E204" s="1"/>
    </row>
    <row r="205" spans="2:5" hidden="1">
      <c r="B205" s="1"/>
      <c r="C205" s="1"/>
      <c r="D205" s="1"/>
      <c r="E205" s="1"/>
    </row>
    <row r="206" spans="2:5" hidden="1">
      <c r="B206" s="1"/>
      <c r="C206" s="1"/>
      <c r="D206" s="1"/>
      <c r="E206" s="1"/>
    </row>
    <row r="207" spans="2:5" hidden="1">
      <c r="B207" s="1"/>
      <c r="C207" s="1"/>
      <c r="D207" s="1"/>
      <c r="E207" s="1"/>
    </row>
    <row r="208" spans="2:5" hidden="1">
      <c r="B208" s="1"/>
      <c r="C208" s="1"/>
      <c r="D208" s="1"/>
      <c r="E208" s="1"/>
    </row>
    <row r="209" spans="2:5" hidden="1">
      <c r="B209" s="1"/>
      <c r="C209" s="1"/>
      <c r="D209" s="1"/>
      <c r="E209" s="1"/>
    </row>
    <row r="210" spans="2:5" hidden="1">
      <c r="B210" s="1"/>
      <c r="C210" s="1"/>
      <c r="D210" s="1"/>
      <c r="E210" s="1"/>
    </row>
    <row r="211" spans="2:5" hidden="1">
      <c r="B211" s="1"/>
      <c r="C211" s="1"/>
      <c r="D211" s="1"/>
      <c r="E211" s="1"/>
    </row>
    <row r="212" spans="2:5" hidden="1">
      <c r="B212" s="1"/>
      <c r="C212" s="1"/>
      <c r="D212" s="1"/>
      <c r="E212" s="1"/>
    </row>
    <row r="213" spans="2:5" hidden="1">
      <c r="B213" s="1"/>
      <c r="C213" s="1"/>
      <c r="D213" s="1"/>
      <c r="E213" s="1"/>
    </row>
    <row r="214" spans="2:5" hidden="1">
      <c r="B214" s="1"/>
      <c r="C214" s="1"/>
      <c r="D214" s="1"/>
      <c r="E214" s="1"/>
    </row>
    <row r="215" spans="2:5" hidden="1">
      <c r="B215" s="1"/>
      <c r="C215" s="1"/>
      <c r="D215" s="1"/>
      <c r="E215" s="1"/>
    </row>
    <row r="216" spans="2:5" hidden="1">
      <c r="B216" s="1"/>
      <c r="C216" s="1"/>
      <c r="D216" s="1"/>
      <c r="E216" s="1"/>
    </row>
    <row r="217" spans="2:5" hidden="1">
      <c r="B217" s="1"/>
      <c r="C217" s="1"/>
      <c r="D217" s="1"/>
      <c r="E217" s="1"/>
    </row>
    <row r="218" spans="2:5" hidden="1">
      <c r="B218" s="1"/>
      <c r="C218" s="1"/>
      <c r="D218" s="1"/>
      <c r="E218" s="1"/>
    </row>
    <row r="219" spans="2:5" hidden="1">
      <c r="B219" s="1"/>
      <c r="C219" s="1"/>
      <c r="D219" s="1"/>
      <c r="E219" s="1"/>
    </row>
    <row r="220" spans="2:5" hidden="1">
      <c r="B220" s="1"/>
      <c r="C220" s="1"/>
      <c r="D220" s="1"/>
      <c r="E220" s="1"/>
    </row>
    <row r="221" spans="2:5" hidden="1">
      <c r="B221" s="1"/>
      <c r="C221" s="1"/>
      <c r="D221" s="1"/>
      <c r="E221" s="1"/>
    </row>
    <row r="222" spans="2:5" hidden="1">
      <c r="B222" s="1"/>
      <c r="C222" s="1"/>
      <c r="D222" s="1"/>
      <c r="E222" s="1"/>
    </row>
    <row r="223" spans="2:5" hidden="1">
      <c r="B223" s="1"/>
      <c r="C223" s="1"/>
      <c r="D223" s="1"/>
      <c r="E223" s="1"/>
    </row>
    <row r="224" spans="2:5" hidden="1">
      <c r="B224" s="1"/>
      <c r="C224" s="1"/>
      <c r="D224" s="1"/>
      <c r="E224" s="1"/>
    </row>
    <row r="225" spans="2:5" hidden="1">
      <c r="B225" s="1"/>
      <c r="C225" s="1"/>
      <c r="D225" s="1"/>
      <c r="E225" s="1"/>
    </row>
    <row r="226" spans="2:5" hidden="1">
      <c r="B226" s="1"/>
      <c r="C226" s="1"/>
      <c r="D226" s="1"/>
      <c r="E226" s="1"/>
    </row>
    <row r="227" spans="2:5" hidden="1">
      <c r="B227" s="1"/>
      <c r="C227" s="1"/>
      <c r="D227" s="1"/>
      <c r="E227" s="1"/>
    </row>
    <row r="228" spans="2:5" hidden="1">
      <c r="B228" s="1"/>
      <c r="C228" s="1"/>
      <c r="D228" s="1"/>
      <c r="E228" s="1"/>
    </row>
    <row r="229" spans="2:5" hidden="1">
      <c r="B229" s="1"/>
      <c r="C229" s="1"/>
      <c r="D229" s="1"/>
      <c r="E229" s="1"/>
    </row>
    <row r="230" spans="2:5" hidden="1">
      <c r="B230" s="1"/>
      <c r="C230" s="1"/>
      <c r="D230" s="1"/>
      <c r="E230" s="1"/>
    </row>
    <row r="231" spans="2:5" hidden="1">
      <c r="B231" s="1"/>
      <c r="C231" s="1"/>
      <c r="D231" s="1"/>
      <c r="E231" s="1"/>
    </row>
    <row r="232" spans="2:5" hidden="1">
      <c r="B232" s="1"/>
      <c r="C232" s="1"/>
      <c r="D232" s="1"/>
      <c r="E232" s="1"/>
    </row>
    <row r="233" spans="2:5" hidden="1">
      <c r="B233" s="1"/>
      <c r="C233" s="1"/>
      <c r="D233" s="1"/>
      <c r="E233" s="1"/>
    </row>
    <row r="234" spans="2:5" hidden="1">
      <c r="B234" s="1"/>
      <c r="C234" s="1"/>
      <c r="D234" s="1"/>
      <c r="E234" s="1"/>
    </row>
    <row r="235" spans="2:5" hidden="1">
      <c r="B235" s="1"/>
      <c r="C235" s="1"/>
      <c r="D235" s="1"/>
      <c r="E235" s="1"/>
    </row>
    <row r="236" spans="2:5" hidden="1">
      <c r="B236" s="1"/>
      <c r="C236" s="1"/>
      <c r="D236" s="1"/>
      <c r="E236" s="1"/>
    </row>
    <row r="237" spans="2:5" hidden="1">
      <c r="B237" s="1"/>
      <c r="C237" s="1"/>
      <c r="D237" s="1"/>
      <c r="E237" s="1"/>
    </row>
    <row r="238" spans="2:5" hidden="1">
      <c r="B238" s="1"/>
      <c r="C238" s="1"/>
      <c r="D238" s="1"/>
      <c r="E238" s="1"/>
    </row>
    <row r="239" spans="2:5" hidden="1">
      <c r="B239" s="1"/>
      <c r="C239" s="1"/>
      <c r="D239" s="1"/>
      <c r="E239" s="1"/>
    </row>
    <row r="240" spans="2:5" hidden="1">
      <c r="B240" s="1"/>
      <c r="C240" s="1"/>
      <c r="D240" s="1"/>
      <c r="E240" s="1"/>
    </row>
    <row r="241" spans="2:5" hidden="1">
      <c r="B241" s="1"/>
      <c r="C241" s="1"/>
      <c r="D241" s="1"/>
      <c r="E241" s="1"/>
    </row>
    <row r="242" spans="2:5" hidden="1">
      <c r="B242" s="1"/>
      <c r="C242" s="1"/>
      <c r="D242" s="1"/>
      <c r="E242" s="1"/>
    </row>
    <row r="243" spans="2:5" hidden="1">
      <c r="B243" s="1"/>
      <c r="C243" s="1"/>
      <c r="D243" s="1"/>
      <c r="E243" s="1"/>
    </row>
    <row r="244" spans="2:5" hidden="1">
      <c r="B244" s="1"/>
      <c r="C244" s="1"/>
      <c r="D244" s="1"/>
      <c r="E244" s="1"/>
    </row>
    <row r="245" spans="2:5" hidden="1">
      <c r="B245" s="1"/>
      <c r="C245" s="1"/>
      <c r="D245" s="1"/>
      <c r="E245" s="1"/>
    </row>
    <row r="246" spans="2:5" hidden="1">
      <c r="B246" s="1"/>
      <c r="C246" s="1"/>
      <c r="D246" s="1"/>
      <c r="E246" s="1"/>
    </row>
    <row r="247" spans="2:5" hidden="1">
      <c r="B247" s="1"/>
      <c r="C247" s="1"/>
      <c r="D247" s="1"/>
      <c r="E247" s="1"/>
    </row>
    <row r="248" spans="2:5" hidden="1">
      <c r="B248" s="1"/>
      <c r="C248" s="1"/>
      <c r="D248" s="1"/>
      <c r="E248" s="1"/>
    </row>
    <row r="249" spans="2:5" hidden="1">
      <c r="B249" s="1"/>
      <c r="C249" s="1"/>
      <c r="D249" s="1"/>
      <c r="E249" s="1"/>
    </row>
    <row r="250" spans="2:5" hidden="1">
      <c r="B250" s="1"/>
      <c r="C250" s="1"/>
      <c r="D250" s="1"/>
      <c r="E250" s="1"/>
    </row>
    <row r="251" spans="2:5" hidden="1">
      <c r="B251" s="1"/>
      <c r="C251" s="1"/>
      <c r="D251" s="1"/>
      <c r="E251" s="1"/>
    </row>
    <row r="252" spans="2:5" hidden="1">
      <c r="B252" s="1"/>
      <c r="C252" s="1"/>
      <c r="D252" s="1"/>
      <c r="E252" s="1"/>
    </row>
    <row r="253" spans="2:5" hidden="1">
      <c r="B253" s="1"/>
      <c r="C253" s="1"/>
      <c r="D253" s="1"/>
      <c r="E253" s="1"/>
    </row>
    <row r="254" spans="2:5" hidden="1">
      <c r="B254" s="1"/>
      <c r="C254" s="1"/>
      <c r="D254" s="1"/>
      <c r="E254" s="1"/>
    </row>
    <row r="255" spans="2:5" hidden="1">
      <c r="B255" s="1"/>
      <c r="C255" s="1"/>
      <c r="D255" s="1"/>
      <c r="E255" s="1"/>
    </row>
    <row r="256" spans="2:5" hidden="1">
      <c r="B256" s="1"/>
      <c r="C256" s="1"/>
      <c r="D256" s="1"/>
      <c r="E256" s="1"/>
    </row>
    <row r="257" spans="2:5" hidden="1">
      <c r="B257" s="1"/>
      <c r="C257" s="1"/>
      <c r="D257" s="1"/>
      <c r="E257" s="1"/>
    </row>
    <row r="258" spans="2:5" hidden="1">
      <c r="B258" s="1"/>
      <c r="C258" s="1"/>
      <c r="D258" s="1"/>
      <c r="E258" s="1"/>
    </row>
    <row r="259" spans="2:5" hidden="1">
      <c r="B259" s="1"/>
      <c r="C259" s="1"/>
      <c r="D259" s="1"/>
      <c r="E259" s="1"/>
    </row>
    <row r="260" spans="2:5" hidden="1">
      <c r="B260" s="1"/>
      <c r="C260" s="1"/>
      <c r="D260" s="1"/>
      <c r="E260" s="1"/>
    </row>
    <row r="261" spans="2:5" hidden="1">
      <c r="B261" s="1"/>
      <c r="C261" s="1"/>
      <c r="D261" s="1"/>
      <c r="E261" s="1"/>
    </row>
    <row r="262" spans="2:5" hidden="1">
      <c r="B262" s="1"/>
      <c r="C262" s="1"/>
      <c r="D262" s="1"/>
      <c r="E262" s="1"/>
    </row>
    <row r="263" spans="2:5" hidden="1">
      <c r="B263" s="1"/>
      <c r="C263" s="1"/>
      <c r="D263" s="1"/>
      <c r="E263" s="1"/>
    </row>
    <row r="264" spans="2:5" hidden="1">
      <c r="B264" s="1"/>
      <c r="C264" s="1"/>
      <c r="D264" s="1"/>
      <c r="E264" s="1"/>
    </row>
    <row r="265" spans="2:5" hidden="1">
      <c r="B265" s="1"/>
      <c r="C265" s="1"/>
      <c r="D265" s="1"/>
      <c r="E265" s="1"/>
    </row>
    <row r="266" spans="2:5" hidden="1">
      <c r="B266" s="1"/>
      <c r="C266" s="1"/>
      <c r="D266" s="1"/>
      <c r="E266" s="1"/>
    </row>
    <row r="267" spans="2:5" hidden="1">
      <c r="B267" s="1"/>
      <c r="C267" s="1"/>
      <c r="D267" s="1"/>
      <c r="E267" s="1"/>
    </row>
    <row r="268" spans="2:5" hidden="1">
      <c r="B268" s="1"/>
      <c r="C268" s="1"/>
      <c r="D268" s="1"/>
      <c r="E268" s="1"/>
    </row>
    <row r="269" spans="2:5" hidden="1">
      <c r="B269" s="1"/>
      <c r="C269" s="1"/>
      <c r="D269" s="1"/>
      <c r="E269" s="1"/>
    </row>
    <row r="270" spans="2:5" hidden="1">
      <c r="B270" s="1"/>
      <c r="C270" s="1"/>
      <c r="D270" s="1"/>
      <c r="E270" s="1"/>
    </row>
    <row r="271" spans="2:5" hidden="1">
      <c r="B271" s="1"/>
      <c r="C271" s="1"/>
      <c r="D271" s="1"/>
      <c r="E271" s="1"/>
    </row>
    <row r="272" spans="2:5" hidden="1">
      <c r="B272" s="1"/>
      <c r="C272" s="1"/>
      <c r="D272" s="1"/>
      <c r="E272" s="1"/>
    </row>
    <row r="273" spans="2:5" hidden="1">
      <c r="B273" s="1"/>
      <c r="C273" s="1"/>
      <c r="D273" s="1"/>
      <c r="E273" s="1"/>
    </row>
    <row r="274" spans="2:5" hidden="1">
      <c r="B274" s="1"/>
      <c r="C274" s="1"/>
      <c r="D274" s="1"/>
      <c r="E274" s="1"/>
    </row>
    <row r="275" spans="2:5" hidden="1">
      <c r="B275" s="1"/>
      <c r="C275" s="1"/>
      <c r="D275" s="1"/>
      <c r="E275" s="1"/>
    </row>
    <row r="276" spans="2:5" hidden="1">
      <c r="B276" s="1"/>
      <c r="C276" s="1"/>
      <c r="D276" s="1"/>
      <c r="E276" s="1"/>
    </row>
    <row r="277" spans="2:5" hidden="1">
      <c r="B277" s="1"/>
      <c r="C277" s="1"/>
      <c r="D277" s="1"/>
      <c r="E277" s="1"/>
    </row>
    <row r="278" spans="2:5" hidden="1">
      <c r="B278" s="1"/>
      <c r="C278" s="1"/>
      <c r="D278" s="1"/>
      <c r="E278" s="1"/>
    </row>
    <row r="279" spans="2:5" hidden="1">
      <c r="B279" s="1"/>
      <c r="C279" s="1"/>
      <c r="D279" s="1"/>
      <c r="E279" s="1"/>
    </row>
    <row r="280" spans="2:5" hidden="1">
      <c r="B280" s="1"/>
      <c r="C280" s="1"/>
      <c r="D280" s="1"/>
      <c r="E280" s="1"/>
    </row>
    <row r="281" spans="2:5" hidden="1">
      <c r="B281" s="1"/>
      <c r="C281" s="1"/>
      <c r="D281" s="1"/>
      <c r="E281" s="1"/>
    </row>
    <row r="282" spans="2:5" hidden="1">
      <c r="B282" s="1"/>
      <c r="C282" s="1"/>
      <c r="D282" s="1"/>
      <c r="E282" s="1"/>
    </row>
    <row r="283" spans="2:5" hidden="1">
      <c r="B283" s="1"/>
      <c r="C283" s="1"/>
      <c r="D283" s="1"/>
      <c r="E283" s="1"/>
    </row>
    <row r="284" spans="2:5" hidden="1">
      <c r="B284" s="1"/>
      <c r="C284" s="1"/>
      <c r="D284" s="1"/>
      <c r="E284" s="1"/>
    </row>
    <row r="285" spans="2:5" hidden="1">
      <c r="B285" s="1"/>
      <c r="C285" s="1"/>
      <c r="D285" s="1"/>
      <c r="E285" s="1"/>
    </row>
    <row r="286" spans="2:5" hidden="1">
      <c r="B286" s="1"/>
      <c r="C286" s="1"/>
      <c r="D286" s="1"/>
      <c r="E286" s="1"/>
    </row>
    <row r="287" spans="2:5" hidden="1">
      <c r="B287" s="1"/>
      <c r="C287" s="1"/>
      <c r="D287" s="1"/>
      <c r="E287" s="1"/>
    </row>
    <row r="288" spans="2:5" hidden="1">
      <c r="B288" s="1"/>
      <c r="C288" s="1"/>
      <c r="D288" s="1"/>
      <c r="E288" s="1"/>
    </row>
    <row r="289" spans="2:5" hidden="1">
      <c r="B289" s="1"/>
      <c r="C289" s="1"/>
      <c r="D289" s="1"/>
      <c r="E289" s="1"/>
    </row>
    <row r="290" spans="2:5" hidden="1">
      <c r="B290" s="1"/>
      <c r="C290" s="1"/>
      <c r="D290" s="1"/>
      <c r="E290" s="1"/>
    </row>
    <row r="291" spans="2:5" hidden="1">
      <c r="B291" s="1"/>
      <c r="C291" s="1"/>
      <c r="D291" s="1"/>
      <c r="E291" s="1"/>
    </row>
    <row r="292" spans="2:5" hidden="1">
      <c r="B292" s="1"/>
      <c r="C292" s="1"/>
      <c r="D292" s="1"/>
      <c r="E292" s="1"/>
    </row>
    <row r="293" spans="2:5" hidden="1">
      <c r="B293" s="1"/>
      <c r="C293" s="1"/>
      <c r="D293" s="1"/>
      <c r="E293" s="1"/>
    </row>
    <row r="294" spans="2:5" hidden="1">
      <c r="B294" s="1"/>
      <c r="C294" s="1"/>
      <c r="D294" s="1"/>
      <c r="E294" s="1"/>
    </row>
    <row r="295" spans="2:5" hidden="1">
      <c r="B295" s="1"/>
      <c r="C295" s="1"/>
      <c r="D295" s="1"/>
      <c r="E295" s="1"/>
    </row>
    <row r="296" spans="2:5" hidden="1">
      <c r="B296" s="1"/>
      <c r="C296" s="1"/>
      <c r="D296" s="1"/>
      <c r="E296" s="1"/>
    </row>
    <row r="297" spans="2:5" hidden="1">
      <c r="B297" s="1"/>
      <c r="C297" s="1"/>
      <c r="D297" s="1"/>
      <c r="E297" s="1"/>
    </row>
    <row r="298" spans="2:5" hidden="1">
      <c r="B298" s="1"/>
      <c r="C298" s="1"/>
      <c r="D298" s="1"/>
      <c r="E298" s="1"/>
    </row>
    <row r="299" spans="2:5" hidden="1">
      <c r="B299" s="1"/>
      <c r="C299" s="1"/>
      <c r="D299" s="1"/>
      <c r="E299" s="1"/>
    </row>
    <row r="300" spans="2:5" hidden="1">
      <c r="B300" s="1"/>
      <c r="C300" s="1"/>
      <c r="D300" s="1"/>
      <c r="E300" s="1"/>
    </row>
    <row r="301" spans="2:5" hidden="1">
      <c r="B301" s="1"/>
      <c r="C301" s="1"/>
      <c r="D301" s="1"/>
      <c r="E301" s="1"/>
    </row>
    <row r="302" spans="2:5" hidden="1">
      <c r="B302" s="1"/>
      <c r="C302" s="1"/>
      <c r="D302" s="1"/>
      <c r="E302" s="1"/>
    </row>
    <row r="303" spans="2:5" hidden="1">
      <c r="B303" s="1"/>
      <c r="C303" s="1"/>
      <c r="D303" s="1"/>
      <c r="E303" s="1"/>
    </row>
    <row r="304" spans="2:5" hidden="1">
      <c r="B304" s="1"/>
      <c r="C304" s="1"/>
      <c r="D304" s="1"/>
      <c r="E304" s="1"/>
    </row>
    <row r="305" spans="2:5" hidden="1">
      <c r="B305" s="1"/>
      <c r="C305" s="1"/>
      <c r="D305" s="1"/>
      <c r="E305" s="1"/>
    </row>
    <row r="306" spans="2:5" hidden="1">
      <c r="B306" s="1"/>
      <c r="C306" s="1"/>
      <c r="D306" s="1"/>
      <c r="E306" s="1"/>
    </row>
    <row r="307" spans="2:5" hidden="1">
      <c r="B307" s="1"/>
      <c r="C307" s="1"/>
      <c r="D307" s="1"/>
      <c r="E307" s="1"/>
    </row>
    <row r="308" spans="2:5" hidden="1">
      <c r="B308" s="1"/>
      <c r="C308" s="1"/>
      <c r="D308" s="1"/>
      <c r="E308" s="1"/>
    </row>
    <row r="309" spans="2:5" hidden="1">
      <c r="B309" s="1"/>
      <c r="C309" s="1"/>
      <c r="D309" s="1"/>
      <c r="E309" s="1"/>
    </row>
    <row r="310" spans="2:5" hidden="1">
      <c r="B310" s="1"/>
      <c r="C310" s="1"/>
      <c r="D310" s="1"/>
      <c r="E310" s="1"/>
    </row>
    <row r="311" spans="2:5" hidden="1">
      <c r="B311" s="1"/>
      <c r="C311" s="1"/>
      <c r="D311" s="1"/>
      <c r="E311" s="1"/>
    </row>
    <row r="312" spans="2:5" hidden="1">
      <c r="B312" s="1"/>
      <c r="C312" s="1"/>
      <c r="D312" s="1"/>
      <c r="E312" s="1"/>
    </row>
    <row r="313" spans="2:5" hidden="1">
      <c r="B313" s="1"/>
      <c r="C313" s="1"/>
      <c r="D313" s="1"/>
      <c r="E313" s="1"/>
    </row>
    <row r="314" spans="2:5" hidden="1">
      <c r="B314" s="1"/>
      <c r="C314" s="1"/>
      <c r="D314" s="1"/>
      <c r="E314" s="1"/>
    </row>
    <row r="315" spans="2:5" hidden="1">
      <c r="B315" s="1"/>
      <c r="C315" s="1"/>
      <c r="D315" s="1"/>
      <c r="E315" s="1"/>
    </row>
    <row r="316" spans="2:5" hidden="1">
      <c r="B316" s="1"/>
      <c r="C316" s="1"/>
      <c r="D316" s="1"/>
      <c r="E316" s="1"/>
    </row>
    <row r="317" spans="2:5" hidden="1">
      <c r="B317" s="1"/>
      <c r="C317" s="1"/>
      <c r="D317" s="1"/>
      <c r="E317" s="1"/>
    </row>
    <row r="318" spans="2:5" hidden="1">
      <c r="B318" s="1"/>
      <c r="C318" s="1"/>
      <c r="D318" s="1"/>
      <c r="E318" s="1"/>
    </row>
    <row r="319" spans="2:5" hidden="1">
      <c r="B319" s="1"/>
      <c r="C319" s="1"/>
      <c r="D319" s="1"/>
      <c r="E319" s="1"/>
    </row>
    <row r="320" spans="2:5" hidden="1">
      <c r="B320" s="1"/>
      <c r="C320" s="1"/>
      <c r="D320" s="1"/>
      <c r="E320" s="1"/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3" type="noConversion"/>
  <conditionalFormatting sqref="A15:A108">
    <cfRule type="containsText" dxfId="8" priority="1" operator="containsText" text="הפרשה ">
      <formula>NOT(ISERROR(SEARCH("הפרשה ",A15)))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12 A14" xr:uid="{00000000-0002-0000-0400-000000000000}"/>
    <dataValidation type="list" allowBlank="1" showInputMessage="1" showErrorMessage="1" sqref="F554:F826" xr:uid="{00000000-0002-0000-0400-000001000000}">
      <formula1>#REF!</formula1>
    </dataValidation>
    <dataValidation type="list" allowBlank="1" showInputMessage="1" showErrorMessage="1" sqref="H10:H13 H15:H33 H35:H826 F10:F13 F15:F33 F35:F553 K10:K826 D10:D13 D15:D33 D35:D820" xr:uid="{00000000-0002-0000-0400-000002000000}">
      <formula1>#REF!</formula1>
    </dataValidation>
  </dataValidations>
  <pageMargins left="0" right="0" top="0.5" bottom="0.5" header="0" footer="0.25"/>
  <pageSetup paperSize="9" scale="3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01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11.5703125" style="1" customWidth="1"/>
    <col min="8" max="8" width="14.28515625" style="1" customWidth="1"/>
    <col min="9" max="9" width="9.5703125" style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109</v>
      </c>
      <c r="B1" s="36" t="s" vm="1">
        <v>167</v>
      </c>
    </row>
    <row r="2" spans="1:14">
      <c r="A2" s="36" t="s">
        <v>108</v>
      </c>
      <c r="B2" s="36" t="s">
        <v>168</v>
      </c>
    </row>
    <row r="3" spans="1:14">
      <c r="A3" s="36" t="s">
        <v>110</v>
      </c>
      <c r="B3" s="36" t="s">
        <v>582</v>
      </c>
    </row>
    <row r="4" spans="1:14">
      <c r="A4" s="36" t="s">
        <v>111</v>
      </c>
      <c r="B4" s="36">
        <v>14243</v>
      </c>
    </row>
    <row r="5" spans="1:14" ht="18.75">
      <c r="A5" s="129" t="s">
        <v>62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</row>
    <row r="6" spans="1:14" s="3" customFormat="1">
      <c r="A6" s="37" t="s">
        <v>85</v>
      </c>
      <c r="B6" s="38" t="s">
        <v>29</v>
      </c>
      <c r="C6" s="38" t="s">
        <v>89</v>
      </c>
      <c r="D6" s="38" t="s">
        <v>136</v>
      </c>
      <c r="E6" s="38" t="s">
        <v>87</v>
      </c>
      <c r="F6" s="38" t="s">
        <v>39</v>
      </c>
      <c r="G6" s="38" t="s">
        <v>73</v>
      </c>
      <c r="H6" s="39" t="s">
        <v>143</v>
      </c>
      <c r="I6" s="39" t="s">
        <v>142</v>
      </c>
      <c r="J6" s="38" t="s">
        <v>157</v>
      </c>
      <c r="K6" s="39" t="s">
        <v>38</v>
      </c>
      <c r="L6" s="39" t="s">
        <v>37</v>
      </c>
      <c r="M6" s="39" t="s">
        <v>112</v>
      </c>
      <c r="N6" s="41" t="s">
        <v>114</v>
      </c>
    </row>
    <row r="7" spans="1:14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02" t="s">
        <v>602</v>
      </c>
      <c r="G7" s="102" t="s">
        <v>602</v>
      </c>
      <c r="H7" s="12" t="s">
        <v>150</v>
      </c>
      <c r="I7" s="102" t="s">
        <v>602</v>
      </c>
      <c r="J7" s="12" t="s">
        <v>146</v>
      </c>
      <c r="K7" s="12" t="s">
        <v>146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2" t="s">
        <v>585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83">
        <v>0</v>
      </c>
      <c r="L9" s="104" t="s">
        <v>602</v>
      </c>
      <c r="M9" s="84">
        <v>0</v>
      </c>
      <c r="N9" s="84">
        <v>0</v>
      </c>
    </row>
    <row r="10" spans="1:14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</row>
    <row r="11" spans="1:14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</row>
    <row r="12" spans="1:14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</row>
    <row r="13" spans="1:14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  <c r="L13" s="104" t="s">
        <v>602</v>
      </c>
      <c r="M13" s="104" t="s">
        <v>602</v>
      </c>
      <c r="N13" s="104" t="s">
        <v>602</v>
      </c>
    </row>
    <row r="14" spans="1:14">
      <c r="A14" s="85" t="s">
        <v>155</v>
      </c>
      <c r="B14" s="104" t="s">
        <v>602</v>
      </c>
      <c r="C14" s="104" t="s">
        <v>602</v>
      </c>
      <c r="D14" s="104" t="s">
        <v>602</v>
      </c>
      <c r="E14" s="104" t="s">
        <v>602</v>
      </c>
      <c r="F14" s="104" t="s">
        <v>602</v>
      </c>
      <c r="G14" s="104" t="s">
        <v>602</v>
      </c>
      <c r="H14" s="104" t="s">
        <v>602</v>
      </c>
      <c r="I14" s="104" t="s">
        <v>602</v>
      </c>
      <c r="J14" s="104" t="s">
        <v>602</v>
      </c>
      <c r="K14" s="104" t="s">
        <v>602</v>
      </c>
      <c r="L14" s="104" t="s">
        <v>602</v>
      </c>
      <c r="M14" s="104" t="s">
        <v>602</v>
      </c>
      <c r="N14" s="104" t="s">
        <v>602</v>
      </c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D109" s="1"/>
      <c r="E109" s="1"/>
      <c r="F109" s="1"/>
    </row>
    <row r="110" spans="1:14" hidden="1">
      <c r="D110" s="1"/>
      <c r="E110" s="1"/>
      <c r="F110" s="1"/>
    </row>
    <row r="111" spans="1:14" hidden="1">
      <c r="D111" s="1"/>
      <c r="E111" s="1"/>
      <c r="F111" s="1"/>
    </row>
    <row r="112" spans="1:14" hidden="1">
      <c r="D112" s="1"/>
      <c r="E112" s="1"/>
      <c r="F112" s="1"/>
    </row>
    <row r="113" spans="4:6" hidden="1">
      <c r="D113" s="1"/>
      <c r="E113" s="1"/>
      <c r="F113" s="1"/>
    </row>
    <row r="114" spans="4:6" hidden="1">
      <c r="D114" s="1"/>
      <c r="E114" s="1"/>
      <c r="F114" s="1"/>
    </row>
    <row r="115" spans="4:6" hidden="1">
      <c r="D115" s="1"/>
      <c r="E115" s="1"/>
      <c r="F115" s="1"/>
    </row>
    <row r="116" spans="4:6" hidden="1">
      <c r="D116" s="1"/>
      <c r="E116" s="1"/>
      <c r="F116" s="1"/>
    </row>
    <row r="117" spans="4:6" hidden="1">
      <c r="D117" s="1"/>
      <c r="E117" s="1"/>
      <c r="F117" s="1"/>
    </row>
    <row r="118" spans="4:6" hidden="1">
      <c r="D118" s="1"/>
      <c r="E118" s="1"/>
      <c r="F118" s="1"/>
    </row>
    <row r="119" spans="4:6" hidden="1">
      <c r="D119" s="1"/>
      <c r="E119" s="1"/>
      <c r="F119" s="1"/>
    </row>
    <row r="120" spans="4:6" hidden="1">
      <c r="D120" s="1"/>
      <c r="E120" s="1"/>
      <c r="F120" s="1"/>
    </row>
    <row r="121" spans="4:6" hidden="1">
      <c r="D121" s="1"/>
      <c r="E121" s="1"/>
      <c r="F121" s="1"/>
    </row>
    <row r="122" spans="4:6" hidden="1">
      <c r="D122" s="1"/>
      <c r="E122" s="1"/>
      <c r="F122" s="1"/>
    </row>
    <row r="123" spans="4:6" hidden="1">
      <c r="D123" s="1"/>
      <c r="E123" s="1"/>
      <c r="F123" s="1"/>
    </row>
    <row r="124" spans="4:6" hidden="1">
      <c r="D124" s="1"/>
      <c r="E124" s="1"/>
      <c r="F124" s="1"/>
    </row>
    <row r="125" spans="4:6" hidden="1">
      <c r="D125" s="1"/>
      <c r="E125" s="1"/>
      <c r="F125" s="1"/>
    </row>
    <row r="126" spans="4:6" hidden="1">
      <c r="D126" s="1"/>
      <c r="E126" s="1"/>
      <c r="F126" s="1"/>
    </row>
    <row r="127" spans="4:6" hidden="1">
      <c r="D127" s="1"/>
      <c r="E127" s="1"/>
      <c r="F127" s="1"/>
    </row>
    <row r="128" spans="4:6" hidden="1">
      <c r="D128" s="1"/>
      <c r="E128" s="1"/>
      <c r="F128" s="1"/>
    </row>
    <row r="129" spans="4:6" hidden="1">
      <c r="D129" s="1"/>
      <c r="E129" s="1"/>
      <c r="F129" s="1"/>
    </row>
    <row r="130" spans="4:6" hidden="1">
      <c r="D130" s="1"/>
      <c r="E130" s="1"/>
      <c r="F130" s="1"/>
    </row>
    <row r="131" spans="4:6" hidden="1">
      <c r="D131" s="1"/>
      <c r="E131" s="1"/>
      <c r="F131" s="1"/>
    </row>
    <row r="132" spans="4:6" hidden="1">
      <c r="D132" s="1"/>
      <c r="E132" s="1"/>
      <c r="F132" s="1"/>
    </row>
    <row r="133" spans="4:6" hidden="1">
      <c r="D133" s="1"/>
      <c r="E133" s="1"/>
      <c r="F133" s="1"/>
    </row>
    <row r="134" spans="4:6" hidden="1">
      <c r="D134" s="1"/>
      <c r="E134" s="1"/>
      <c r="F134" s="1"/>
    </row>
    <row r="135" spans="4:6" hidden="1">
      <c r="D135" s="1"/>
      <c r="E135" s="1"/>
      <c r="F135" s="1"/>
    </row>
    <row r="136" spans="4:6" hidden="1">
      <c r="D136" s="1"/>
      <c r="E136" s="1"/>
      <c r="F136" s="1"/>
    </row>
    <row r="137" spans="4:6" hidden="1">
      <c r="D137" s="1"/>
      <c r="E137" s="1"/>
      <c r="F137" s="1"/>
    </row>
    <row r="138" spans="4:6" hidden="1">
      <c r="D138" s="1"/>
      <c r="E138" s="1"/>
      <c r="F138" s="1"/>
    </row>
    <row r="139" spans="4:6" hidden="1">
      <c r="D139" s="1"/>
      <c r="E139" s="1"/>
      <c r="F139" s="1"/>
    </row>
    <row r="140" spans="4:6" hidden="1">
      <c r="D140" s="1"/>
      <c r="E140" s="1"/>
      <c r="F140" s="1"/>
    </row>
    <row r="141" spans="4:6" hidden="1">
      <c r="D141" s="1"/>
      <c r="E141" s="1"/>
      <c r="F141" s="1"/>
    </row>
    <row r="142" spans="4:6" hidden="1">
      <c r="D142" s="1"/>
      <c r="E142" s="1"/>
      <c r="F142" s="1"/>
    </row>
    <row r="143" spans="4:6" hidden="1">
      <c r="D143" s="1"/>
      <c r="E143" s="1"/>
      <c r="F143" s="1"/>
    </row>
    <row r="144" spans="4:6" hidden="1">
      <c r="D144" s="1"/>
      <c r="E144" s="1"/>
      <c r="F144" s="1"/>
    </row>
    <row r="145" spans="4:6" hidden="1">
      <c r="D145" s="1"/>
      <c r="E145" s="1"/>
      <c r="F145" s="1"/>
    </row>
    <row r="146" spans="4:6" hidden="1">
      <c r="D146" s="1"/>
      <c r="E146" s="1"/>
      <c r="F146" s="1"/>
    </row>
    <row r="147" spans="4:6" hidden="1">
      <c r="D147" s="1"/>
      <c r="E147" s="1"/>
      <c r="F147" s="1"/>
    </row>
    <row r="148" spans="4:6" hidden="1">
      <c r="D148" s="1"/>
      <c r="E148" s="1"/>
      <c r="F148" s="1"/>
    </row>
    <row r="149" spans="4:6" hidden="1">
      <c r="D149" s="1"/>
      <c r="E149" s="1"/>
      <c r="F149" s="1"/>
    </row>
    <row r="150" spans="4:6" hidden="1">
      <c r="D150" s="1"/>
      <c r="E150" s="1"/>
      <c r="F150" s="1"/>
    </row>
    <row r="151" spans="4:6" hidden="1">
      <c r="D151" s="1"/>
      <c r="E151" s="1"/>
      <c r="F151" s="1"/>
    </row>
    <row r="152" spans="4:6" hidden="1">
      <c r="D152" s="1"/>
      <c r="E152" s="1"/>
      <c r="F152" s="1"/>
    </row>
    <row r="153" spans="4:6" hidden="1">
      <c r="D153" s="1"/>
      <c r="E153" s="1"/>
      <c r="F153" s="1"/>
    </row>
    <row r="154" spans="4:6" hidden="1">
      <c r="D154" s="1"/>
      <c r="E154" s="1"/>
      <c r="F154" s="1"/>
    </row>
    <row r="155" spans="4:6" hidden="1">
      <c r="D155" s="1"/>
      <c r="E155" s="1"/>
      <c r="F155" s="1"/>
    </row>
    <row r="156" spans="4:6" hidden="1">
      <c r="D156" s="1"/>
      <c r="E156" s="1"/>
      <c r="F156" s="1"/>
    </row>
    <row r="157" spans="4:6" hidden="1">
      <c r="D157" s="1"/>
      <c r="E157" s="1"/>
      <c r="F157" s="1"/>
    </row>
    <row r="158" spans="4:6" hidden="1">
      <c r="D158" s="1"/>
      <c r="E158" s="1"/>
      <c r="F158" s="1"/>
    </row>
    <row r="159" spans="4:6" hidden="1">
      <c r="D159" s="1"/>
      <c r="E159" s="1"/>
      <c r="F159" s="1"/>
    </row>
    <row r="160" spans="4:6" hidden="1">
      <c r="D160" s="1"/>
      <c r="E160" s="1"/>
      <c r="F160" s="1"/>
    </row>
    <row r="161" spans="4:6" hidden="1">
      <c r="D161" s="1"/>
      <c r="E161" s="1"/>
      <c r="F161" s="1"/>
    </row>
    <row r="162" spans="4:6" hidden="1">
      <c r="D162" s="1"/>
      <c r="E162" s="1"/>
      <c r="F162" s="1"/>
    </row>
    <row r="163" spans="4:6" hidden="1">
      <c r="D163" s="1"/>
      <c r="E163" s="1"/>
      <c r="F163" s="1"/>
    </row>
    <row r="164" spans="4:6" hidden="1">
      <c r="D164" s="1"/>
      <c r="E164" s="1"/>
      <c r="F164" s="1"/>
    </row>
    <row r="165" spans="4:6" hidden="1">
      <c r="D165" s="1"/>
      <c r="E165" s="1"/>
      <c r="F165" s="1"/>
    </row>
    <row r="166" spans="4:6" hidden="1">
      <c r="D166" s="1"/>
      <c r="E166" s="1"/>
      <c r="F166" s="1"/>
    </row>
    <row r="167" spans="4:6" hidden="1">
      <c r="D167" s="1"/>
      <c r="E167" s="1"/>
      <c r="F167" s="1"/>
    </row>
    <row r="168" spans="4:6" hidden="1">
      <c r="D168" s="1"/>
      <c r="E168" s="1"/>
      <c r="F168" s="1"/>
    </row>
    <row r="169" spans="4:6" hidden="1">
      <c r="D169" s="1"/>
      <c r="E169" s="1"/>
      <c r="F169" s="1"/>
    </row>
    <row r="170" spans="4:6" hidden="1">
      <c r="D170" s="1"/>
      <c r="E170" s="1"/>
      <c r="F170" s="1"/>
    </row>
    <row r="171" spans="4:6" hidden="1">
      <c r="D171" s="1"/>
      <c r="E171" s="1"/>
      <c r="F171" s="1"/>
    </row>
    <row r="172" spans="4:6" hidden="1">
      <c r="D172" s="1"/>
      <c r="E172" s="1"/>
      <c r="F172" s="1"/>
    </row>
    <row r="173" spans="4:6" hidden="1">
      <c r="D173" s="1"/>
      <c r="E173" s="1"/>
      <c r="F173" s="1"/>
    </row>
    <row r="174" spans="4:6" hidden="1">
      <c r="D174" s="1"/>
      <c r="E174" s="1"/>
      <c r="F174" s="1"/>
    </row>
    <row r="175" spans="4:6" hidden="1">
      <c r="D175" s="1"/>
      <c r="E175" s="1"/>
      <c r="F175" s="1"/>
    </row>
    <row r="176" spans="4:6" hidden="1">
      <c r="D176" s="1"/>
      <c r="E176" s="1"/>
      <c r="F176" s="1"/>
    </row>
    <row r="177" spans="4:6" hidden="1">
      <c r="D177" s="1"/>
      <c r="E177" s="1"/>
      <c r="F177" s="1"/>
    </row>
    <row r="178" spans="4:6" hidden="1">
      <c r="D178" s="1"/>
      <c r="E178" s="1"/>
      <c r="F178" s="1"/>
    </row>
    <row r="179" spans="4:6" hidden="1">
      <c r="D179" s="1"/>
      <c r="E179" s="1"/>
      <c r="F179" s="1"/>
    </row>
    <row r="180" spans="4:6" hidden="1">
      <c r="D180" s="1"/>
      <c r="E180" s="1"/>
      <c r="F180" s="1"/>
    </row>
    <row r="181" spans="4:6" hidden="1">
      <c r="D181" s="1"/>
      <c r="E181" s="1"/>
      <c r="F181" s="1"/>
    </row>
    <row r="182" spans="4:6" hidden="1">
      <c r="D182" s="1"/>
      <c r="E182" s="1"/>
      <c r="F182" s="1"/>
    </row>
    <row r="183" spans="4:6" hidden="1">
      <c r="D183" s="1"/>
      <c r="E183" s="1"/>
      <c r="F183" s="1"/>
    </row>
    <row r="184" spans="4:6" hidden="1">
      <c r="D184" s="1"/>
      <c r="E184" s="1"/>
      <c r="F184" s="1"/>
    </row>
    <row r="185" spans="4:6" hidden="1">
      <c r="D185" s="1"/>
      <c r="E185" s="1"/>
      <c r="F185" s="1"/>
    </row>
    <row r="186" spans="4:6" hidden="1">
      <c r="D186" s="1"/>
      <c r="E186" s="1"/>
      <c r="F186" s="1"/>
    </row>
    <row r="187" spans="4:6" hidden="1">
      <c r="D187" s="1"/>
      <c r="E187" s="1"/>
      <c r="F187" s="1"/>
    </row>
    <row r="188" spans="4:6" hidden="1">
      <c r="D188" s="1"/>
      <c r="E188" s="1"/>
      <c r="F188" s="1"/>
    </row>
    <row r="189" spans="4:6" hidden="1">
      <c r="D189" s="1"/>
      <c r="E189" s="1"/>
      <c r="F189" s="1"/>
    </row>
    <row r="190" spans="4:6" hidden="1">
      <c r="D190" s="1"/>
      <c r="E190" s="1"/>
      <c r="F190" s="1"/>
    </row>
    <row r="191" spans="4:6" hidden="1">
      <c r="D191" s="1"/>
      <c r="E191" s="1"/>
      <c r="F191" s="1"/>
    </row>
    <row r="192" spans="4:6" hidden="1">
      <c r="D192" s="1"/>
      <c r="E192" s="1"/>
      <c r="F192" s="1"/>
    </row>
    <row r="193" spans="4:6" hidden="1">
      <c r="D193" s="1"/>
      <c r="E193" s="1"/>
      <c r="F193" s="1"/>
    </row>
    <row r="194" spans="4:6" hidden="1">
      <c r="D194" s="1"/>
      <c r="E194" s="1"/>
      <c r="F194" s="1"/>
    </row>
    <row r="195" spans="4:6" hidden="1">
      <c r="D195" s="1"/>
      <c r="E195" s="1"/>
      <c r="F195" s="1"/>
    </row>
    <row r="196" spans="4:6" hidden="1">
      <c r="D196" s="1"/>
      <c r="E196" s="1"/>
      <c r="F196" s="1"/>
    </row>
    <row r="197" spans="4:6" hidden="1">
      <c r="D197" s="1"/>
      <c r="E197" s="1"/>
      <c r="F197" s="1"/>
    </row>
    <row r="198" spans="4:6" hidden="1">
      <c r="D198" s="1"/>
      <c r="E198" s="1"/>
      <c r="F198" s="1"/>
    </row>
    <row r="199" spans="4:6" hidden="1">
      <c r="D199" s="1"/>
      <c r="E199" s="1"/>
      <c r="F199" s="1"/>
    </row>
    <row r="200" spans="4:6" hidden="1">
      <c r="D200" s="1"/>
      <c r="E200" s="1"/>
      <c r="F200" s="1"/>
    </row>
    <row r="201" spans="4:6" hidden="1">
      <c r="D201" s="1"/>
      <c r="E201" s="1"/>
      <c r="F201" s="1"/>
    </row>
    <row r="202" spans="4:6" hidden="1">
      <c r="D202" s="1"/>
      <c r="E202" s="1"/>
      <c r="F202" s="1"/>
    </row>
    <row r="203" spans="4:6" hidden="1">
      <c r="D203" s="1"/>
      <c r="E203" s="1"/>
      <c r="F203" s="1"/>
    </row>
    <row r="204" spans="4:6" hidden="1">
      <c r="D204" s="1"/>
      <c r="E204" s="1"/>
      <c r="F204" s="1"/>
    </row>
    <row r="205" spans="4:6" hidden="1">
      <c r="D205" s="1"/>
      <c r="E205" s="1"/>
      <c r="F205" s="1"/>
    </row>
    <row r="206" spans="4:6" hidden="1">
      <c r="D206" s="1"/>
      <c r="E206" s="1"/>
      <c r="F206" s="1"/>
    </row>
    <row r="207" spans="4:6" hidden="1">
      <c r="D207" s="1"/>
      <c r="E207" s="1"/>
      <c r="F207" s="1"/>
    </row>
    <row r="208" spans="4:6" hidden="1">
      <c r="D208" s="1"/>
      <c r="E208" s="1"/>
      <c r="F208" s="1"/>
    </row>
    <row r="209" spans="4:6" hidden="1">
      <c r="D209" s="1"/>
      <c r="E209" s="1"/>
      <c r="F209" s="1"/>
    </row>
    <row r="210" spans="4:6" hidden="1">
      <c r="D210" s="1"/>
      <c r="E210" s="1"/>
      <c r="F210" s="1"/>
    </row>
    <row r="211" spans="4:6" hidden="1">
      <c r="D211" s="1"/>
      <c r="E211" s="1"/>
      <c r="F211" s="1"/>
    </row>
    <row r="212" spans="4:6" hidden="1">
      <c r="D212" s="1"/>
      <c r="E212" s="1"/>
      <c r="F212" s="1"/>
    </row>
    <row r="213" spans="4:6" hidden="1">
      <c r="D213" s="1"/>
      <c r="E213" s="1"/>
      <c r="F213" s="1"/>
    </row>
    <row r="214" spans="4:6" hidden="1">
      <c r="D214" s="1"/>
      <c r="E214" s="1"/>
      <c r="F214" s="1"/>
    </row>
    <row r="215" spans="4:6" hidden="1">
      <c r="D215" s="1"/>
      <c r="E215" s="1"/>
      <c r="F215" s="1"/>
    </row>
    <row r="216" spans="4:6" hidden="1">
      <c r="D216" s="1"/>
      <c r="E216" s="1"/>
      <c r="F216" s="1"/>
    </row>
    <row r="217" spans="4:6" hidden="1">
      <c r="D217" s="1"/>
      <c r="E217" s="1"/>
      <c r="F217" s="1"/>
    </row>
    <row r="218" spans="4:6" hidden="1">
      <c r="D218" s="1"/>
      <c r="E218" s="1"/>
      <c r="F218" s="1"/>
    </row>
    <row r="219" spans="4:6" hidden="1">
      <c r="D219" s="1"/>
      <c r="E219" s="1"/>
      <c r="F219" s="1"/>
    </row>
    <row r="220" spans="4:6" hidden="1">
      <c r="D220" s="1"/>
      <c r="E220" s="1"/>
      <c r="F220" s="1"/>
    </row>
    <row r="221" spans="4:6" hidden="1">
      <c r="D221" s="1"/>
      <c r="E221" s="1"/>
      <c r="F221" s="1"/>
    </row>
    <row r="222" spans="4:6" hidden="1">
      <c r="D222" s="1"/>
      <c r="E222" s="1"/>
      <c r="F222" s="1"/>
    </row>
    <row r="223" spans="4:6" hidden="1">
      <c r="D223" s="1"/>
      <c r="E223" s="1"/>
      <c r="F223" s="1"/>
    </row>
    <row r="224" spans="4:6" hidden="1">
      <c r="D224" s="1"/>
      <c r="E224" s="1"/>
      <c r="F224" s="1"/>
    </row>
    <row r="225" spans="4:6" hidden="1">
      <c r="D225" s="1"/>
      <c r="E225" s="1"/>
      <c r="F225" s="1"/>
    </row>
    <row r="226" spans="4:6" hidden="1">
      <c r="D226" s="1"/>
      <c r="E226" s="1"/>
      <c r="F226" s="1"/>
    </row>
    <row r="227" spans="4:6" hidden="1">
      <c r="D227" s="1"/>
      <c r="E227" s="1"/>
      <c r="F227" s="1"/>
    </row>
    <row r="228" spans="4:6" hidden="1">
      <c r="D228" s="1"/>
      <c r="E228" s="1"/>
      <c r="F228" s="1"/>
    </row>
    <row r="229" spans="4:6" hidden="1">
      <c r="D229" s="1"/>
      <c r="E229" s="1"/>
      <c r="F229" s="1"/>
    </row>
    <row r="230" spans="4:6" hidden="1">
      <c r="D230" s="1"/>
      <c r="E230" s="1"/>
      <c r="F230" s="1"/>
    </row>
    <row r="231" spans="4:6" hidden="1">
      <c r="D231" s="1"/>
      <c r="E231" s="1"/>
      <c r="F231" s="1"/>
    </row>
    <row r="232" spans="4:6" hidden="1">
      <c r="D232" s="1"/>
      <c r="E232" s="1"/>
      <c r="F232" s="1"/>
    </row>
    <row r="233" spans="4:6" hidden="1">
      <c r="D233" s="1"/>
      <c r="E233" s="1"/>
      <c r="F233" s="1"/>
    </row>
    <row r="234" spans="4:6" hidden="1">
      <c r="D234" s="1"/>
      <c r="E234" s="1"/>
      <c r="F234" s="1"/>
    </row>
    <row r="235" spans="4:6" hidden="1">
      <c r="D235" s="1"/>
      <c r="E235" s="1"/>
      <c r="F235" s="1"/>
    </row>
    <row r="236" spans="4:6" hidden="1">
      <c r="D236" s="1"/>
      <c r="E236" s="1"/>
      <c r="F236" s="1"/>
    </row>
    <row r="237" spans="4:6" hidden="1">
      <c r="D237" s="1"/>
      <c r="E237" s="1"/>
      <c r="F237" s="1"/>
    </row>
    <row r="238" spans="4:6" hidden="1">
      <c r="D238" s="1"/>
      <c r="E238" s="1"/>
      <c r="F238" s="1"/>
    </row>
    <row r="239" spans="4:6" hidden="1">
      <c r="D239" s="1"/>
      <c r="E239" s="1"/>
      <c r="F239" s="1"/>
    </row>
    <row r="240" spans="4:6" hidden="1">
      <c r="D240" s="1"/>
      <c r="E240" s="1"/>
      <c r="F240" s="1"/>
    </row>
    <row r="241" spans="4:6" hidden="1">
      <c r="D241" s="1"/>
      <c r="E241" s="1"/>
      <c r="F241" s="1"/>
    </row>
    <row r="242" spans="4:6" hidden="1">
      <c r="D242" s="1"/>
      <c r="E242" s="1"/>
      <c r="F242" s="1"/>
    </row>
    <row r="243" spans="4:6" hidden="1">
      <c r="D243" s="1"/>
      <c r="E243" s="1"/>
      <c r="F243" s="1"/>
    </row>
    <row r="244" spans="4:6" hidden="1">
      <c r="D244" s="1"/>
      <c r="E244" s="1"/>
      <c r="F244" s="1"/>
    </row>
    <row r="245" spans="4:6" hidden="1">
      <c r="D245" s="1"/>
      <c r="E245" s="1"/>
      <c r="F245" s="1"/>
    </row>
    <row r="246" spans="4:6" hidden="1">
      <c r="D246" s="1"/>
      <c r="E246" s="1"/>
      <c r="F246" s="1"/>
    </row>
    <row r="247" spans="4:6" hidden="1">
      <c r="D247" s="1"/>
      <c r="E247" s="1"/>
      <c r="F247" s="1"/>
    </row>
    <row r="248" spans="4:6" hidden="1">
      <c r="D248" s="1"/>
      <c r="E248" s="1"/>
      <c r="F248" s="1"/>
    </row>
    <row r="249" spans="4:6" hidden="1">
      <c r="D249" s="1"/>
      <c r="E249" s="1"/>
      <c r="F249" s="1"/>
    </row>
    <row r="250" spans="4:6" hidden="1">
      <c r="D250" s="1"/>
      <c r="E250" s="1"/>
      <c r="F250" s="1"/>
    </row>
    <row r="251" spans="4:6" hidden="1">
      <c r="D251" s="1"/>
      <c r="E251" s="1"/>
      <c r="F251" s="1"/>
    </row>
    <row r="252" spans="4:6" hidden="1">
      <c r="D252" s="1"/>
      <c r="E252" s="1"/>
      <c r="F252" s="1"/>
    </row>
    <row r="253" spans="4:6" hidden="1">
      <c r="D253" s="1"/>
      <c r="E253" s="1"/>
      <c r="F253" s="1"/>
    </row>
    <row r="254" spans="4:6" hidden="1">
      <c r="D254" s="1"/>
      <c r="E254" s="1"/>
      <c r="F254" s="1"/>
    </row>
    <row r="255" spans="4:6" hidden="1">
      <c r="D255" s="1"/>
      <c r="E255" s="1"/>
      <c r="F255" s="1"/>
    </row>
    <row r="256" spans="4:6" hidden="1">
      <c r="D256" s="1"/>
      <c r="E256" s="1"/>
      <c r="F256" s="1"/>
    </row>
    <row r="257" spans="1:6" hidden="1">
      <c r="D257" s="1"/>
      <c r="E257" s="1"/>
      <c r="F257" s="1"/>
    </row>
    <row r="258" spans="1:6" hidden="1">
      <c r="D258" s="1"/>
      <c r="E258" s="1"/>
      <c r="F258" s="1"/>
    </row>
    <row r="259" spans="1:6" hidden="1">
      <c r="D259" s="1"/>
      <c r="E259" s="1"/>
      <c r="F259" s="1"/>
    </row>
    <row r="260" spans="1:6" hidden="1">
      <c r="D260" s="1"/>
      <c r="E260" s="1"/>
      <c r="F260" s="1"/>
    </row>
    <row r="261" spans="1:6" hidden="1">
      <c r="D261" s="1"/>
      <c r="E261" s="1"/>
      <c r="F261" s="1"/>
    </row>
    <row r="262" spans="1:6" hidden="1">
      <c r="D262" s="1"/>
      <c r="E262" s="1"/>
      <c r="F262" s="1"/>
    </row>
    <row r="263" spans="1:6" hidden="1">
      <c r="D263" s="1"/>
      <c r="E263" s="1"/>
      <c r="F263" s="1"/>
    </row>
    <row r="264" spans="1:6" hidden="1">
      <c r="D264" s="1"/>
      <c r="E264" s="1"/>
      <c r="F264" s="1"/>
    </row>
    <row r="265" spans="1:6" hidden="1">
      <c r="D265" s="1"/>
      <c r="E265" s="1"/>
      <c r="F265" s="1"/>
    </row>
    <row r="266" spans="1:6" hidden="1">
      <c r="D266" s="1"/>
      <c r="E266" s="1"/>
      <c r="F266" s="1"/>
    </row>
    <row r="267" spans="1:6" hidden="1">
      <c r="D267" s="1"/>
      <c r="E267" s="1"/>
      <c r="F267" s="1"/>
    </row>
    <row r="268" spans="1:6" hidden="1">
      <c r="D268" s="1"/>
      <c r="E268" s="1"/>
      <c r="F268" s="1"/>
    </row>
    <row r="269" spans="1:6" hidden="1">
      <c r="D269" s="1"/>
      <c r="E269" s="1"/>
      <c r="F269" s="1"/>
    </row>
    <row r="270" spans="1:6" hidden="1">
      <c r="D270" s="1"/>
      <c r="E270" s="1"/>
      <c r="F270" s="1"/>
    </row>
    <row r="271" spans="1:6" hidden="1">
      <c r="A271" s="31"/>
      <c r="D271" s="1"/>
      <c r="E271" s="1"/>
      <c r="F271" s="1"/>
    </row>
    <row r="272" spans="1:6" hidden="1">
      <c r="A272" s="31"/>
      <c r="D272" s="1"/>
      <c r="E272" s="1"/>
      <c r="F272" s="1"/>
    </row>
    <row r="273" spans="1:6" hidden="1">
      <c r="A273" s="3"/>
      <c r="D273" s="1"/>
      <c r="E273" s="1"/>
      <c r="F273" s="1"/>
    </row>
    <row r="274" spans="1:6" hidden="1">
      <c r="D274" s="1"/>
      <c r="E274" s="1"/>
      <c r="F274" s="1"/>
    </row>
    <row r="275" spans="1:6" hidden="1">
      <c r="D275" s="1"/>
      <c r="E275" s="1"/>
      <c r="F275" s="1"/>
    </row>
    <row r="276" spans="1:6" hidden="1">
      <c r="D276" s="1"/>
      <c r="E276" s="1"/>
      <c r="F276" s="1"/>
    </row>
    <row r="277" spans="1:6" hidden="1">
      <c r="D277" s="1"/>
      <c r="E277" s="1"/>
      <c r="F277" s="1"/>
    </row>
    <row r="278" spans="1:6" hidden="1">
      <c r="D278" s="1"/>
      <c r="E278" s="1"/>
      <c r="F278" s="1"/>
    </row>
    <row r="279" spans="1:6" hidden="1">
      <c r="D279" s="1"/>
      <c r="E279" s="1"/>
      <c r="F279" s="1"/>
    </row>
    <row r="280" spans="1:6" hidden="1">
      <c r="D280" s="1"/>
      <c r="E280" s="1"/>
      <c r="F280" s="1"/>
    </row>
    <row r="281" spans="1:6" hidden="1">
      <c r="D281" s="1"/>
      <c r="E281" s="1"/>
      <c r="F281" s="1"/>
    </row>
    <row r="282" spans="1:6" hidden="1">
      <c r="D282" s="1"/>
      <c r="E282" s="1"/>
      <c r="F282" s="1"/>
    </row>
    <row r="283" spans="1:6" hidden="1">
      <c r="D283" s="1"/>
      <c r="E283" s="1"/>
      <c r="F283" s="1"/>
    </row>
    <row r="284" spans="1:6" hidden="1">
      <c r="D284" s="1"/>
      <c r="E284" s="1"/>
      <c r="F284" s="1"/>
    </row>
    <row r="285" spans="1:6" hidden="1">
      <c r="D285" s="1"/>
      <c r="E285" s="1"/>
      <c r="F285" s="1"/>
    </row>
    <row r="286" spans="1:6" hidden="1">
      <c r="D286" s="1"/>
      <c r="E286" s="1"/>
      <c r="F286" s="1"/>
    </row>
    <row r="287" spans="1:6" hidden="1">
      <c r="D287" s="1"/>
      <c r="E287" s="1"/>
      <c r="F287" s="1"/>
    </row>
    <row r="288" spans="1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D290" s="1"/>
      <c r="E290" s="1"/>
      <c r="F290" s="1"/>
    </row>
    <row r="291" spans="1:6" hidden="1">
      <c r="D291" s="1"/>
      <c r="E291" s="1"/>
      <c r="F291" s="1"/>
    </row>
    <row r="292" spans="1:6" hidden="1">
      <c r="A292" s="31"/>
      <c r="D292" s="1"/>
      <c r="E292" s="1"/>
      <c r="F292" s="1"/>
    </row>
    <row r="293" spans="1:6" hidden="1">
      <c r="A293" s="31"/>
      <c r="D293" s="1"/>
      <c r="E293" s="1"/>
      <c r="F293" s="1"/>
    </row>
    <row r="294" spans="1:6" hidden="1">
      <c r="A294" s="3"/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D357" s="1"/>
      <c r="E357" s="1"/>
      <c r="F357" s="1"/>
    </row>
    <row r="358" spans="1:6" hidden="1">
      <c r="D358" s="1"/>
      <c r="E358" s="1"/>
      <c r="F358" s="1"/>
    </row>
    <row r="359" spans="1:6" hidden="1">
      <c r="A359" s="31"/>
      <c r="D359" s="1"/>
      <c r="E359" s="1"/>
      <c r="F359" s="1"/>
    </row>
    <row r="360" spans="1:6" hidden="1">
      <c r="A360" s="31"/>
      <c r="D360" s="1"/>
      <c r="E360" s="1"/>
      <c r="F360" s="1"/>
    </row>
    <row r="361" spans="1:6" hidden="1">
      <c r="A361" s="3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3">
    <dataValidation allowBlank="1" showInputMessage="1" showErrorMessage="1" sqref="A32 J7 A34:H34 A12 A14" xr:uid="{00000000-0002-0000-0500-000000000000}"/>
    <dataValidation type="list" allowBlank="1" showInputMessage="1" showErrorMessage="1" sqref="D10:D33 D35:D355" xr:uid="{00000000-0002-0000-0500-000001000000}">
      <formula1>#REF!</formula1>
    </dataValidation>
    <dataValidation type="list" allowBlank="1" showInputMessage="1" showErrorMessage="1" sqref="G35:G355 F10:G33 F35:F361" xr:uid="{00000000-0002-0000-0500-000002000000}">
      <formula1>#REF!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28.7109375" style="2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1.855468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109</v>
      </c>
      <c r="B1" s="36" t="s" vm="1">
        <v>167</v>
      </c>
    </row>
    <row r="2" spans="1:13">
      <c r="A2" s="36" t="s">
        <v>108</v>
      </c>
      <c r="B2" s="36" t="s">
        <v>168</v>
      </c>
    </row>
    <row r="3" spans="1:13">
      <c r="A3" s="36" t="s">
        <v>110</v>
      </c>
      <c r="B3" s="36" t="s">
        <v>582</v>
      </c>
    </row>
    <row r="4" spans="1:13">
      <c r="A4" s="36" t="s">
        <v>111</v>
      </c>
      <c r="B4" s="36">
        <v>14243</v>
      </c>
    </row>
    <row r="5" spans="1:13" ht="18.75">
      <c r="A5" s="129" t="s">
        <v>165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</row>
    <row r="6" spans="1:13" s="3" customFormat="1">
      <c r="A6" s="37" t="s">
        <v>85</v>
      </c>
      <c r="B6" s="38" t="s">
        <v>29</v>
      </c>
      <c r="C6" s="38" t="s">
        <v>89</v>
      </c>
      <c r="D6" s="38" t="s">
        <v>87</v>
      </c>
      <c r="E6" s="38" t="s">
        <v>39</v>
      </c>
      <c r="F6" s="38" t="s">
        <v>73</v>
      </c>
      <c r="G6" s="38" t="s">
        <v>143</v>
      </c>
      <c r="H6" s="38" t="s">
        <v>142</v>
      </c>
      <c r="I6" s="38" t="s">
        <v>157</v>
      </c>
      <c r="J6" s="38" t="s">
        <v>38</v>
      </c>
      <c r="K6" s="38" t="s">
        <v>37</v>
      </c>
      <c r="L6" s="38" t="s">
        <v>112</v>
      </c>
      <c r="M6" s="41" t="s">
        <v>114</v>
      </c>
    </row>
    <row r="7" spans="1:13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02" t="s">
        <v>602</v>
      </c>
      <c r="G7" s="26" t="s">
        <v>150</v>
      </c>
      <c r="H7" s="102" t="s">
        <v>602</v>
      </c>
      <c r="I7" s="12" t="s">
        <v>146</v>
      </c>
      <c r="J7" s="12" t="s">
        <v>146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55" t="s">
        <v>160</v>
      </c>
      <c r="B9" s="115" t="s">
        <v>602</v>
      </c>
      <c r="C9" s="115" t="s">
        <v>602</v>
      </c>
      <c r="D9" s="115" t="s">
        <v>602</v>
      </c>
      <c r="E9" s="115" t="s">
        <v>602</v>
      </c>
      <c r="F9" s="115" t="s">
        <v>602</v>
      </c>
      <c r="G9" s="115" t="s">
        <v>602</v>
      </c>
      <c r="H9" s="115" t="s">
        <v>602</v>
      </c>
      <c r="I9" s="115" t="s">
        <v>602</v>
      </c>
      <c r="J9" s="59">
        <v>22094.820375715</v>
      </c>
      <c r="K9" s="115" t="s">
        <v>602</v>
      </c>
      <c r="L9" s="60">
        <f>IFERROR(J9/$J$9,0)</f>
        <v>1</v>
      </c>
      <c r="M9" s="60">
        <f>J9/'סכום נכסי הקרן'!$C$41</f>
        <v>0.6926650083981799</v>
      </c>
    </row>
    <row r="10" spans="1:13">
      <c r="A10" s="56" t="s">
        <v>140</v>
      </c>
      <c r="B10" s="105" t="s">
        <v>602</v>
      </c>
      <c r="C10" s="105" t="s">
        <v>602</v>
      </c>
      <c r="D10" s="105" t="s">
        <v>602</v>
      </c>
      <c r="E10" s="105" t="s">
        <v>602</v>
      </c>
      <c r="F10" s="105" t="s">
        <v>602</v>
      </c>
      <c r="G10" s="105" t="s">
        <v>602</v>
      </c>
      <c r="H10" s="105" t="s">
        <v>602</v>
      </c>
      <c r="I10" s="105" t="s">
        <v>602</v>
      </c>
      <c r="J10" s="61">
        <v>11053.451710000001</v>
      </c>
      <c r="K10" s="105" t="s">
        <v>602</v>
      </c>
      <c r="L10" s="63">
        <f t="shared" ref="L10:L57" si="0">IFERROR(J10/$J$9,0)</f>
        <v>0.50027343612845754</v>
      </c>
      <c r="M10" s="63">
        <f>J10/'סכום נכסי הקרן'!$C$41</f>
        <v>0.34652190383730436</v>
      </c>
    </row>
    <row r="11" spans="1:13">
      <c r="A11" s="57" t="s">
        <v>161</v>
      </c>
      <c r="B11" s="105" t="s">
        <v>602</v>
      </c>
      <c r="C11" s="105" t="s">
        <v>602</v>
      </c>
      <c r="D11" s="105" t="s">
        <v>602</v>
      </c>
      <c r="E11" s="105" t="s">
        <v>602</v>
      </c>
      <c r="F11" s="105" t="s">
        <v>602</v>
      </c>
      <c r="G11" s="105" t="s">
        <v>602</v>
      </c>
      <c r="H11" s="105" t="s">
        <v>602</v>
      </c>
      <c r="I11" s="105" t="s">
        <v>602</v>
      </c>
      <c r="J11" s="61">
        <v>5467.9202300000006</v>
      </c>
      <c r="K11" s="105" t="s">
        <v>602</v>
      </c>
      <c r="L11" s="63">
        <f t="shared" si="0"/>
        <v>0.24747520627096548</v>
      </c>
      <c r="M11" s="63">
        <f>J11/'סכום נכסי הקרן'!$C$41</f>
        <v>0.1714174158300196</v>
      </c>
    </row>
    <row r="12" spans="1:13">
      <c r="A12" s="58" t="s">
        <v>169</v>
      </c>
      <c r="B12" s="54" t="s">
        <v>170</v>
      </c>
      <c r="C12" s="64" t="s">
        <v>90</v>
      </c>
      <c r="D12" s="54" t="s">
        <v>171</v>
      </c>
      <c r="E12" s="64" t="s">
        <v>172</v>
      </c>
      <c r="F12" s="64" t="s">
        <v>96</v>
      </c>
      <c r="G12" s="65">
        <v>69883</v>
      </c>
      <c r="H12" s="66">
        <v>1848</v>
      </c>
      <c r="I12" s="104" t="s">
        <v>602</v>
      </c>
      <c r="J12" s="65">
        <v>1291.4378400000001</v>
      </c>
      <c r="K12" s="67">
        <v>1.036379112085462E-3</v>
      </c>
      <c r="L12" s="67">
        <f t="shared" si="0"/>
        <v>5.8449800362235731E-2</v>
      </c>
      <c r="M12" s="67">
        <f>J12/'סכום נכסי הקרן'!$C$41</f>
        <v>4.0486131458779953E-2</v>
      </c>
    </row>
    <row r="13" spans="1:13">
      <c r="A13" s="58" t="s">
        <v>173</v>
      </c>
      <c r="B13" s="54" t="s">
        <v>174</v>
      </c>
      <c r="C13" s="64" t="s">
        <v>90</v>
      </c>
      <c r="D13" s="54" t="s">
        <v>175</v>
      </c>
      <c r="E13" s="64" t="s">
        <v>172</v>
      </c>
      <c r="F13" s="64" t="s">
        <v>96</v>
      </c>
      <c r="G13" s="65">
        <v>3004</v>
      </c>
      <c r="H13" s="66">
        <v>17740</v>
      </c>
      <c r="I13" s="104" t="s">
        <v>602</v>
      </c>
      <c r="J13" s="65">
        <v>532.90873999999997</v>
      </c>
      <c r="K13" s="67">
        <v>2.7579642184439869E-4</v>
      </c>
      <c r="L13" s="67">
        <f t="shared" si="0"/>
        <v>2.4119170508656137E-2</v>
      </c>
      <c r="M13" s="67">
        <f>J13/'סכום נכסי הקרן'!$C$41</f>
        <v>1.6706505442935435E-2</v>
      </c>
    </row>
    <row r="14" spans="1:13">
      <c r="A14" s="58" t="s">
        <v>176</v>
      </c>
      <c r="B14" s="54" t="s">
        <v>177</v>
      </c>
      <c r="C14" s="64" t="s">
        <v>90</v>
      </c>
      <c r="D14" s="54" t="s">
        <v>175</v>
      </c>
      <c r="E14" s="64" t="s">
        <v>172</v>
      </c>
      <c r="F14" s="64" t="s">
        <v>96</v>
      </c>
      <c r="G14" s="65">
        <v>943</v>
      </c>
      <c r="H14" s="66">
        <v>28890</v>
      </c>
      <c r="I14" s="104" t="s">
        <v>602</v>
      </c>
      <c r="J14" s="65">
        <v>272.43270000000001</v>
      </c>
      <c r="K14" s="67">
        <v>1.5012911422230572E-3</v>
      </c>
      <c r="L14" s="67">
        <f t="shared" si="0"/>
        <v>1.2330161339507335E-2</v>
      </c>
      <c r="M14" s="67">
        <f>J14/'סכום נכסי הקרן'!$C$41</f>
        <v>8.5406713077807606E-3</v>
      </c>
    </row>
    <row r="15" spans="1:13">
      <c r="A15" s="58" t="s">
        <v>178</v>
      </c>
      <c r="B15" s="54" t="s">
        <v>179</v>
      </c>
      <c r="C15" s="64" t="s">
        <v>90</v>
      </c>
      <c r="D15" s="54" t="s">
        <v>175</v>
      </c>
      <c r="E15" s="64" t="s">
        <v>172</v>
      </c>
      <c r="F15" s="64" t="s">
        <v>96</v>
      </c>
      <c r="G15" s="65">
        <v>13296</v>
      </c>
      <c r="H15" s="66">
        <v>18500</v>
      </c>
      <c r="I15" s="104" t="s">
        <v>602</v>
      </c>
      <c r="J15" s="65">
        <v>2459.7600000000002</v>
      </c>
      <c r="K15" s="67">
        <v>4.2441780050901407E-4</v>
      </c>
      <c r="L15" s="67">
        <f t="shared" si="0"/>
        <v>0.11132744951860243</v>
      </c>
      <c r="M15" s="67">
        <f>J15/'סכום נכסי הקרן'!$C$41</f>
        <v>7.7112628755750701E-2</v>
      </c>
    </row>
    <row r="16" spans="1:13">
      <c r="A16" s="58" t="s">
        <v>180</v>
      </c>
      <c r="B16" s="54" t="s">
        <v>181</v>
      </c>
      <c r="C16" s="64" t="s">
        <v>90</v>
      </c>
      <c r="D16" s="54" t="s">
        <v>182</v>
      </c>
      <c r="E16" s="64" t="s">
        <v>172</v>
      </c>
      <c r="F16" s="64" t="s">
        <v>96</v>
      </c>
      <c r="G16" s="65">
        <v>1035</v>
      </c>
      <c r="H16" s="66">
        <v>1833</v>
      </c>
      <c r="I16" s="104" t="s">
        <v>602</v>
      </c>
      <c r="J16" s="65">
        <v>18.971550000000001</v>
      </c>
      <c r="K16" s="67">
        <v>1.6090977359901575E-5</v>
      </c>
      <c r="L16" s="67">
        <f t="shared" si="0"/>
        <v>8.5864241833131768E-4</v>
      </c>
      <c r="M16" s="67">
        <f>J16/'סכום נכסי הקרן'!$C$41</f>
        <v>5.9475155790449563E-4</v>
      </c>
    </row>
    <row r="17" spans="1:13">
      <c r="A17" s="58" t="s">
        <v>183</v>
      </c>
      <c r="B17" s="54" t="s">
        <v>184</v>
      </c>
      <c r="C17" s="64" t="s">
        <v>90</v>
      </c>
      <c r="D17" s="54" t="s">
        <v>182</v>
      </c>
      <c r="E17" s="64" t="s">
        <v>172</v>
      </c>
      <c r="F17" s="64" t="s">
        <v>96</v>
      </c>
      <c r="G17" s="65">
        <v>47979</v>
      </c>
      <c r="H17" s="66">
        <v>1860</v>
      </c>
      <c r="I17" s="104" t="s">
        <v>602</v>
      </c>
      <c r="J17" s="65">
        <v>892.40940000000001</v>
      </c>
      <c r="K17" s="67">
        <v>2.340641118769767E-4</v>
      </c>
      <c r="L17" s="67">
        <f t="shared" si="0"/>
        <v>4.0389982123632498E-2</v>
      </c>
      <c r="M17" s="67">
        <f>J17/'סכום נכסי הקרן'!$C$41</f>
        <v>2.7976727306868242E-2</v>
      </c>
    </row>
    <row r="18" spans="1:13">
      <c r="A18" s="107" t="s">
        <v>602</v>
      </c>
      <c r="B18" s="104" t="s">
        <v>602</v>
      </c>
      <c r="C18" s="104" t="s">
        <v>602</v>
      </c>
      <c r="D18" s="104" t="s">
        <v>602</v>
      </c>
      <c r="E18" s="104" t="s">
        <v>602</v>
      </c>
      <c r="F18" s="104" t="s">
        <v>602</v>
      </c>
      <c r="G18" s="104" t="s">
        <v>602</v>
      </c>
      <c r="H18" s="104" t="s">
        <v>602</v>
      </c>
      <c r="I18" s="104" t="s">
        <v>602</v>
      </c>
      <c r="J18" s="104" t="s">
        <v>602</v>
      </c>
      <c r="K18" s="104" t="s">
        <v>602</v>
      </c>
      <c r="L18" s="104" t="s">
        <v>602</v>
      </c>
      <c r="M18" s="104" t="s">
        <v>602</v>
      </c>
    </row>
    <row r="19" spans="1:13">
      <c r="A19" s="57" t="s">
        <v>162</v>
      </c>
      <c r="B19" s="105" t="s">
        <v>602</v>
      </c>
      <c r="C19" s="105" t="s">
        <v>602</v>
      </c>
      <c r="D19" s="105" t="s">
        <v>602</v>
      </c>
      <c r="E19" s="105" t="s">
        <v>602</v>
      </c>
      <c r="F19" s="105" t="s">
        <v>602</v>
      </c>
      <c r="G19" s="105" t="s">
        <v>602</v>
      </c>
      <c r="H19" s="105" t="s">
        <v>602</v>
      </c>
      <c r="I19" s="105" t="s">
        <v>602</v>
      </c>
      <c r="J19" s="61">
        <v>5585.5314800000006</v>
      </c>
      <c r="K19" s="105" t="s">
        <v>602</v>
      </c>
      <c r="L19" s="63">
        <f t="shared" si="0"/>
        <v>0.25279822985749212</v>
      </c>
      <c r="M19" s="63">
        <f>J19/'סכום נכסי הקרן'!$C$41</f>
        <v>0.17510448800728476</v>
      </c>
    </row>
    <row r="20" spans="1:13">
      <c r="A20" s="58" t="s">
        <v>185</v>
      </c>
      <c r="B20" s="54" t="s">
        <v>186</v>
      </c>
      <c r="C20" s="64" t="s">
        <v>90</v>
      </c>
      <c r="D20" s="54" t="s">
        <v>187</v>
      </c>
      <c r="E20" s="64" t="s">
        <v>188</v>
      </c>
      <c r="F20" s="64" t="s">
        <v>96</v>
      </c>
      <c r="G20" s="65">
        <v>147092</v>
      </c>
      <c r="H20" s="66">
        <v>384.03</v>
      </c>
      <c r="I20" s="104" t="s">
        <v>602</v>
      </c>
      <c r="J20" s="65">
        <v>564.87741000000005</v>
      </c>
      <c r="K20" s="67">
        <v>1.5295323845612853E-3</v>
      </c>
      <c r="L20" s="67">
        <f t="shared" si="0"/>
        <v>2.5566055772097234E-2</v>
      </c>
      <c r="M20" s="67">
        <f>J20/'סכום נכסי הקרן'!$C$41</f>
        <v>1.7708712236088067E-2</v>
      </c>
    </row>
    <row r="21" spans="1:13">
      <c r="A21" s="58" t="s">
        <v>189</v>
      </c>
      <c r="B21" s="54" t="s">
        <v>190</v>
      </c>
      <c r="C21" s="64" t="s">
        <v>90</v>
      </c>
      <c r="D21" s="54" t="s">
        <v>187</v>
      </c>
      <c r="E21" s="64" t="s">
        <v>188</v>
      </c>
      <c r="F21" s="64" t="s">
        <v>96</v>
      </c>
      <c r="G21" s="65">
        <v>181042</v>
      </c>
      <c r="H21" s="66">
        <v>342.68</v>
      </c>
      <c r="I21" s="104" t="s">
        <v>602</v>
      </c>
      <c r="J21" s="65">
        <v>620.39472999999998</v>
      </c>
      <c r="K21" s="67">
        <v>3.9058524768654044E-3</v>
      </c>
      <c r="L21" s="67">
        <f t="shared" si="0"/>
        <v>2.8078740603018987E-2</v>
      </c>
      <c r="M21" s="67">
        <f>J21/'סכום נכסי הקרן'!$C$41</f>
        <v>1.9449161095600461E-2</v>
      </c>
    </row>
    <row r="22" spans="1:13">
      <c r="A22" s="58" t="s">
        <v>191</v>
      </c>
      <c r="B22" s="54" t="s">
        <v>192</v>
      </c>
      <c r="C22" s="64" t="s">
        <v>90</v>
      </c>
      <c r="D22" s="54" t="s">
        <v>187</v>
      </c>
      <c r="E22" s="64" t="s">
        <v>188</v>
      </c>
      <c r="F22" s="64" t="s">
        <v>96</v>
      </c>
      <c r="G22" s="65">
        <v>155680</v>
      </c>
      <c r="H22" s="66">
        <v>352.49</v>
      </c>
      <c r="I22" s="104" t="s">
        <v>602</v>
      </c>
      <c r="J22" s="65">
        <v>548.75643000000002</v>
      </c>
      <c r="K22" s="67">
        <v>9.9287565796188706E-4</v>
      </c>
      <c r="L22" s="67">
        <f t="shared" si="0"/>
        <v>2.4836428659232399E-2</v>
      </c>
      <c r="M22" s="67">
        <f>J22/'סכום נכסי הקרן'!$C$41</f>
        <v>1.7203325065828005E-2</v>
      </c>
    </row>
    <row r="23" spans="1:13">
      <c r="A23" s="58" t="s">
        <v>193</v>
      </c>
      <c r="B23" s="54" t="s">
        <v>194</v>
      </c>
      <c r="C23" s="64" t="s">
        <v>90</v>
      </c>
      <c r="D23" s="54" t="s">
        <v>195</v>
      </c>
      <c r="E23" s="64" t="s">
        <v>188</v>
      </c>
      <c r="F23" s="64" t="s">
        <v>96</v>
      </c>
      <c r="G23" s="65">
        <v>10990</v>
      </c>
      <c r="H23" s="66">
        <v>5151.46</v>
      </c>
      <c r="I23" s="104" t="s">
        <v>602</v>
      </c>
      <c r="J23" s="65">
        <v>566.14544999999998</v>
      </c>
      <c r="K23" s="67">
        <v>6.2851682040260537E-3</v>
      </c>
      <c r="L23" s="67">
        <f t="shared" si="0"/>
        <v>2.5623446598473612E-2</v>
      </c>
      <c r="M23" s="67">
        <f>J23/'סכום נכסי הקרן'!$C$41</f>
        <v>1.774846485332204E-2</v>
      </c>
    </row>
    <row r="24" spans="1:13">
      <c r="A24" s="58" t="s">
        <v>196</v>
      </c>
      <c r="B24" s="54" t="s">
        <v>197</v>
      </c>
      <c r="C24" s="64" t="s">
        <v>90</v>
      </c>
      <c r="D24" s="54" t="s">
        <v>175</v>
      </c>
      <c r="E24" s="64" t="s">
        <v>188</v>
      </c>
      <c r="F24" s="64" t="s">
        <v>96</v>
      </c>
      <c r="G24" s="65">
        <v>3340</v>
      </c>
      <c r="H24" s="66">
        <v>3525.19</v>
      </c>
      <c r="I24" s="104" t="s">
        <v>602</v>
      </c>
      <c r="J24" s="65">
        <v>117.74135000000001</v>
      </c>
      <c r="K24" s="67">
        <v>9.73829640458598E-4</v>
      </c>
      <c r="L24" s="67">
        <f t="shared" si="0"/>
        <v>5.3289118443982748E-3</v>
      </c>
      <c r="M24" s="67">
        <f>J24/'סכום נכסי הקרן'!$C$41</f>
        <v>3.6911507674532913E-3</v>
      </c>
    </row>
    <row r="25" spans="1:13">
      <c r="A25" s="58" t="s">
        <v>198</v>
      </c>
      <c r="B25" s="54" t="s">
        <v>199</v>
      </c>
      <c r="C25" s="64" t="s">
        <v>90</v>
      </c>
      <c r="D25" s="54" t="s">
        <v>175</v>
      </c>
      <c r="E25" s="64" t="s">
        <v>188</v>
      </c>
      <c r="F25" s="64" t="s">
        <v>96</v>
      </c>
      <c r="G25" s="65">
        <v>11074</v>
      </c>
      <c r="H25" s="66">
        <v>5756.99</v>
      </c>
      <c r="I25" s="104" t="s">
        <v>602</v>
      </c>
      <c r="J25" s="65">
        <v>637.52906999999993</v>
      </c>
      <c r="K25" s="67">
        <v>1.1510692658061539E-2</v>
      </c>
      <c r="L25" s="67">
        <f t="shared" si="0"/>
        <v>2.8854231858826285E-2</v>
      </c>
      <c r="M25" s="67">
        <f>J25/'סכום נכסי הקרן'!$C$41</f>
        <v>1.9986316752816938E-2</v>
      </c>
    </row>
    <row r="26" spans="1:13">
      <c r="A26" s="58" t="s">
        <v>200</v>
      </c>
      <c r="B26" s="54" t="s">
        <v>201</v>
      </c>
      <c r="C26" s="64" t="s">
        <v>90</v>
      </c>
      <c r="D26" s="54" t="s">
        <v>175</v>
      </c>
      <c r="E26" s="64" t="s">
        <v>188</v>
      </c>
      <c r="F26" s="64" t="s">
        <v>96</v>
      </c>
      <c r="G26" s="65">
        <v>2029</v>
      </c>
      <c r="H26" s="66">
        <v>3518.37</v>
      </c>
      <c r="I26" s="104" t="s">
        <v>602</v>
      </c>
      <c r="J26" s="65">
        <v>71.387729999999991</v>
      </c>
      <c r="K26" s="67">
        <v>8.5725999931047397E-5</v>
      </c>
      <c r="L26" s="67">
        <f t="shared" si="0"/>
        <v>3.2309712768004272E-3</v>
      </c>
      <c r="M26" s="67">
        <f>J26/'סכום נכסי הקרן'!$C$41</f>
        <v>2.237980746579246E-3</v>
      </c>
    </row>
    <row r="27" spans="1:13">
      <c r="A27" s="58" t="s">
        <v>202</v>
      </c>
      <c r="B27" s="54" t="s">
        <v>203</v>
      </c>
      <c r="C27" s="64" t="s">
        <v>90</v>
      </c>
      <c r="D27" s="54" t="s">
        <v>175</v>
      </c>
      <c r="E27" s="64" t="s">
        <v>188</v>
      </c>
      <c r="F27" s="64" t="s">
        <v>96</v>
      </c>
      <c r="G27" s="65">
        <v>10734</v>
      </c>
      <c r="H27" s="66">
        <v>3822.41</v>
      </c>
      <c r="I27" s="104" t="s">
        <v>602</v>
      </c>
      <c r="J27" s="65">
        <v>410.29748999999998</v>
      </c>
      <c r="K27" s="67">
        <v>9.9194715233818695E-4</v>
      </c>
      <c r="L27" s="67">
        <f t="shared" si="0"/>
        <v>1.856984954043658E-2</v>
      </c>
      <c r="M27" s="67">
        <f>J27/'סכום נכסי הקרן'!$C$41</f>
        <v>1.2862684987879441E-2</v>
      </c>
    </row>
    <row r="28" spans="1:13">
      <c r="A28" s="58" t="s">
        <v>204</v>
      </c>
      <c r="B28" s="54" t="s">
        <v>205</v>
      </c>
      <c r="C28" s="64" t="s">
        <v>90</v>
      </c>
      <c r="D28" s="54" t="s">
        <v>182</v>
      </c>
      <c r="E28" s="64" t="s">
        <v>188</v>
      </c>
      <c r="F28" s="64" t="s">
        <v>96</v>
      </c>
      <c r="G28" s="65">
        <v>5195</v>
      </c>
      <c r="H28" s="66">
        <v>273.47000000000003</v>
      </c>
      <c r="I28" s="104" t="s">
        <v>602</v>
      </c>
      <c r="J28" s="65">
        <v>14.206770000000001</v>
      </c>
      <c r="K28" s="67">
        <v>1.6231403638671395E-4</v>
      </c>
      <c r="L28" s="67">
        <f t="shared" si="0"/>
        <v>6.4299097066274579E-4</v>
      </c>
      <c r="M28" s="67">
        <f>J28/'סכום נכסי הקרן'!$C$41</f>
        <v>4.453773460940646E-4</v>
      </c>
    </row>
    <row r="29" spans="1:13">
      <c r="A29" s="58" t="s">
        <v>206</v>
      </c>
      <c r="B29" s="54" t="s">
        <v>207</v>
      </c>
      <c r="C29" s="64" t="s">
        <v>90</v>
      </c>
      <c r="D29" s="54" t="s">
        <v>182</v>
      </c>
      <c r="E29" s="64" t="s">
        <v>188</v>
      </c>
      <c r="F29" s="64" t="s">
        <v>96</v>
      </c>
      <c r="G29" s="65">
        <v>57968</v>
      </c>
      <c r="H29" s="66">
        <v>348.89</v>
      </c>
      <c r="I29" s="104" t="s">
        <v>602</v>
      </c>
      <c r="J29" s="65">
        <v>202.24456000000001</v>
      </c>
      <c r="K29" s="67">
        <v>3.8255042636673115E-3</v>
      </c>
      <c r="L29" s="67">
        <f t="shared" si="0"/>
        <v>9.1534828779279119E-3</v>
      </c>
      <c r="M29" s="67">
        <f>J29/'סכום נכסי הקרן'!$C$41</f>
        <v>6.3402972945125332E-3</v>
      </c>
    </row>
    <row r="30" spans="1:13">
      <c r="A30" s="58" t="s">
        <v>208</v>
      </c>
      <c r="B30" s="54" t="s">
        <v>209</v>
      </c>
      <c r="C30" s="64" t="s">
        <v>90</v>
      </c>
      <c r="D30" s="54" t="s">
        <v>182</v>
      </c>
      <c r="E30" s="64" t="s">
        <v>188</v>
      </c>
      <c r="F30" s="64" t="s">
        <v>96</v>
      </c>
      <c r="G30" s="65">
        <v>64246</v>
      </c>
      <c r="H30" s="66">
        <v>417.17</v>
      </c>
      <c r="I30" s="104" t="s">
        <v>602</v>
      </c>
      <c r="J30" s="65">
        <v>268.01504</v>
      </c>
      <c r="K30" s="67">
        <v>3.6362047499205077E-3</v>
      </c>
      <c r="L30" s="67">
        <f t="shared" si="0"/>
        <v>1.2130220361265412E-2</v>
      </c>
      <c r="M30" s="67">
        <f>J30/'סכום נכסי הקרן'!$C$41</f>
        <v>8.4021791884076793E-3</v>
      </c>
    </row>
    <row r="31" spans="1:13">
      <c r="A31" s="58" t="s">
        <v>210</v>
      </c>
      <c r="B31" s="54" t="s">
        <v>211</v>
      </c>
      <c r="C31" s="64" t="s">
        <v>90</v>
      </c>
      <c r="D31" s="54" t="s">
        <v>182</v>
      </c>
      <c r="E31" s="64" t="s">
        <v>188</v>
      </c>
      <c r="F31" s="64" t="s">
        <v>96</v>
      </c>
      <c r="G31" s="65">
        <v>61416</v>
      </c>
      <c r="H31" s="66">
        <v>575.97</v>
      </c>
      <c r="I31" s="104" t="s">
        <v>602</v>
      </c>
      <c r="J31" s="65">
        <v>353.73773999999997</v>
      </c>
      <c r="K31" s="67">
        <v>8.491439430054851E-3</v>
      </c>
      <c r="L31" s="67">
        <f t="shared" si="0"/>
        <v>1.6009984873595191E-2</v>
      </c>
      <c r="M31" s="67">
        <f>J31/'סכום נכסי הקרן'!$C$41</f>
        <v>1.1089556306923546E-2</v>
      </c>
    </row>
    <row r="32" spans="1:13">
      <c r="A32" s="58" t="s">
        <v>212</v>
      </c>
      <c r="B32" s="54" t="s">
        <v>213</v>
      </c>
      <c r="C32" s="64" t="s">
        <v>90</v>
      </c>
      <c r="D32" s="54" t="s">
        <v>182</v>
      </c>
      <c r="E32" s="64" t="s">
        <v>188</v>
      </c>
      <c r="F32" s="64" t="s">
        <v>96</v>
      </c>
      <c r="G32" s="65">
        <v>4673</v>
      </c>
      <c r="H32" s="66">
        <v>3786.43</v>
      </c>
      <c r="I32" s="104" t="s">
        <v>602</v>
      </c>
      <c r="J32" s="65">
        <v>176.93986999999998</v>
      </c>
      <c r="K32" s="67">
        <v>4.975351090712373E-4</v>
      </c>
      <c r="L32" s="67">
        <f t="shared" si="0"/>
        <v>8.0082058596176349E-3</v>
      </c>
      <c r="M32" s="67">
        <f>J32/'סכום נכסי הקרן'!$C$41</f>
        <v>5.5470039790064029E-3</v>
      </c>
    </row>
    <row r="33" spans="1:13">
      <c r="A33" s="58" t="s">
        <v>214</v>
      </c>
      <c r="B33" s="54" t="s">
        <v>215</v>
      </c>
      <c r="C33" s="64" t="s">
        <v>90</v>
      </c>
      <c r="D33" s="54" t="s">
        <v>182</v>
      </c>
      <c r="E33" s="64" t="s">
        <v>188</v>
      </c>
      <c r="F33" s="64" t="s">
        <v>96</v>
      </c>
      <c r="G33" s="65">
        <v>8914</v>
      </c>
      <c r="H33" s="66">
        <v>3826</v>
      </c>
      <c r="I33" s="104" t="s">
        <v>602</v>
      </c>
      <c r="J33" s="65">
        <v>341.04964000000001</v>
      </c>
      <c r="K33" s="67">
        <v>5.2472911021565869E-4</v>
      </c>
      <c r="L33" s="67">
        <f t="shared" si="0"/>
        <v>1.5435728111863568E-2</v>
      </c>
      <c r="M33" s="67">
        <f>J33/'סכום נכסי הקרן'!$C$41</f>
        <v>1.0691788742236001E-2</v>
      </c>
    </row>
    <row r="34" spans="1:13">
      <c r="A34" s="58" t="s">
        <v>216</v>
      </c>
      <c r="B34" s="54" t="s">
        <v>217</v>
      </c>
      <c r="C34" s="64" t="s">
        <v>90</v>
      </c>
      <c r="D34" s="54" t="s">
        <v>182</v>
      </c>
      <c r="E34" s="64" t="s">
        <v>188</v>
      </c>
      <c r="F34" s="64" t="s">
        <v>96</v>
      </c>
      <c r="G34" s="65">
        <v>195799</v>
      </c>
      <c r="H34" s="66">
        <v>353.53</v>
      </c>
      <c r="I34" s="104" t="s">
        <v>602</v>
      </c>
      <c r="J34" s="65">
        <v>692.20819999999992</v>
      </c>
      <c r="K34" s="67">
        <v>4.8766430161721863E-4</v>
      </c>
      <c r="L34" s="67">
        <f t="shared" si="0"/>
        <v>3.1328980649275799E-2</v>
      </c>
      <c r="M34" s="67">
        <f>J34/'סכום נכסי הקרן'!$C$41</f>
        <v>2.1700488644537039E-2</v>
      </c>
    </row>
    <row r="35" spans="1:13">
      <c r="A35" s="107" t="s">
        <v>602</v>
      </c>
      <c r="B35" s="104" t="s">
        <v>602</v>
      </c>
      <c r="C35" s="104" t="s">
        <v>602</v>
      </c>
      <c r="D35" s="104" t="s">
        <v>602</v>
      </c>
      <c r="E35" s="104" t="s">
        <v>602</v>
      </c>
      <c r="F35" s="104" t="s">
        <v>602</v>
      </c>
      <c r="G35" s="104" t="s">
        <v>602</v>
      </c>
      <c r="H35" s="104" t="s">
        <v>602</v>
      </c>
      <c r="I35" s="104" t="s">
        <v>602</v>
      </c>
      <c r="J35" s="104" t="s">
        <v>602</v>
      </c>
      <c r="K35" s="104" t="s">
        <v>602</v>
      </c>
      <c r="L35" s="104" t="s">
        <v>602</v>
      </c>
      <c r="M35" s="104" t="s">
        <v>602</v>
      </c>
    </row>
    <row r="36" spans="1:13">
      <c r="A36" s="56" t="s">
        <v>139</v>
      </c>
      <c r="B36" s="105" t="s">
        <v>602</v>
      </c>
      <c r="C36" s="105" t="s">
        <v>602</v>
      </c>
      <c r="D36" s="105" t="s">
        <v>602</v>
      </c>
      <c r="E36" s="105" t="s">
        <v>602</v>
      </c>
      <c r="F36" s="105" t="s">
        <v>602</v>
      </c>
      <c r="G36" s="105" t="s">
        <v>602</v>
      </c>
      <c r="H36" s="105" t="s">
        <v>602</v>
      </c>
      <c r="I36" s="105" t="s">
        <v>602</v>
      </c>
      <c r="J36" s="61">
        <v>11041.368665715001</v>
      </c>
      <c r="K36" s="105" t="s">
        <v>602</v>
      </c>
      <c r="L36" s="63">
        <f t="shared" si="0"/>
        <v>0.49972656387154252</v>
      </c>
      <c r="M36" s="63">
        <f>J36/'סכום נכסי הקרן'!$C$41</f>
        <v>0.34614310456087555</v>
      </c>
    </row>
    <row r="37" spans="1:13">
      <c r="A37" s="57" t="s">
        <v>163</v>
      </c>
      <c r="B37" s="105" t="s">
        <v>602</v>
      </c>
      <c r="C37" s="105" t="s">
        <v>602</v>
      </c>
      <c r="D37" s="105" t="s">
        <v>602</v>
      </c>
      <c r="E37" s="105" t="s">
        <v>602</v>
      </c>
      <c r="F37" s="105" t="s">
        <v>602</v>
      </c>
      <c r="G37" s="105" t="s">
        <v>602</v>
      </c>
      <c r="H37" s="105" t="s">
        <v>602</v>
      </c>
      <c r="I37" s="105" t="s">
        <v>602</v>
      </c>
      <c r="J37" s="61">
        <v>8964.8996757149998</v>
      </c>
      <c r="K37" s="105" t="s">
        <v>602</v>
      </c>
      <c r="L37" s="63">
        <f t="shared" si="0"/>
        <v>0.4057466647508281</v>
      </c>
      <c r="M37" s="63">
        <f>J37/'סכום נכסי הקרן'!$C$41</f>
        <v>0.28104651694716581</v>
      </c>
    </row>
    <row r="38" spans="1:13">
      <c r="A38" s="58" t="s">
        <v>218</v>
      </c>
      <c r="B38" s="54" t="s">
        <v>219</v>
      </c>
      <c r="C38" s="64" t="s">
        <v>23</v>
      </c>
      <c r="D38" s="104" t="s">
        <v>602</v>
      </c>
      <c r="E38" s="64" t="s">
        <v>172</v>
      </c>
      <c r="F38" s="64" t="s">
        <v>103</v>
      </c>
      <c r="G38" s="65">
        <v>547</v>
      </c>
      <c r="H38" s="66">
        <v>5340</v>
      </c>
      <c r="I38" s="104" t="s">
        <v>602</v>
      </c>
      <c r="J38" s="65">
        <v>80.008570000000006</v>
      </c>
      <c r="K38" s="67">
        <v>7.8341977828733326E-6</v>
      </c>
      <c r="L38" s="67">
        <f t="shared" si="0"/>
        <v>3.6211459807991711E-3</v>
      </c>
      <c r="M38" s="67">
        <f>J38/'סכום נכסי הקרן'!$C$41</f>
        <v>2.5082411112012934E-3</v>
      </c>
    </row>
    <row r="39" spans="1:13">
      <c r="A39" s="58" t="s">
        <v>220</v>
      </c>
      <c r="B39" s="54" t="s">
        <v>221</v>
      </c>
      <c r="C39" s="64" t="s">
        <v>91</v>
      </c>
      <c r="D39" s="104" t="s">
        <v>602</v>
      </c>
      <c r="E39" s="64" t="s">
        <v>172</v>
      </c>
      <c r="F39" s="64" t="s">
        <v>95</v>
      </c>
      <c r="G39" s="65">
        <v>30978.092933999993</v>
      </c>
      <c r="H39" s="66">
        <v>1022.25</v>
      </c>
      <c r="I39" s="104" t="s">
        <v>602</v>
      </c>
      <c r="J39" s="65">
        <v>1148.5750057150001</v>
      </c>
      <c r="K39" s="67">
        <v>1.5990228519284502E-4</v>
      </c>
      <c r="L39" s="67">
        <f t="shared" si="0"/>
        <v>5.1983903294250317E-2</v>
      </c>
      <c r="M39" s="67">
        <f>J39/'סכום נכסי הקרן'!$C$41</f>
        <v>3.6007430811882069E-2</v>
      </c>
    </row>
    <row r="40" spans="1:13">
      <c r="A40" s="58" t="s">
        <v>222</v>
      </c>
      <c r="B40" s="54" t="s">
        <v>223</v>
      </c>
      <c r="C40" s="64" t="s">
        <v>23</v>
      </c>
      <c r="D40" s="104" t="s">
        <v>602</v>
      </c>
      <c r="E40" s="64" t="s">
        <v>172</v>
      </c>
      <c r="F40" s="64" t="s">
        <v>97</v>
      </c>
      <c r="G40" s="65">
        <v>10539.000000000002</v>
      </c>
      <c r="H40" s="66">
        <v>2972.5</v>
      </c>
      <c r="I40" s="104" t="s">
        <v>602</v>
      </c>
      <c r="J40" s="65">
        <v>1256.7210700000001</v>
      </c>
      <c r="K40" s="67">
        <v>4.3645705983747611E-5</v>
      </c>
      <c r="L40" s="67">
        <f t="shared" si="0"/>
        <v>5.687853753186857E-2</v>
      </c>
      <c r="M40" s="67">
        <f>J40/'סכום נכסי הקרן'!$C$41</f>
        <v>3.9397772677187935E-2</v>
      </c>
    </row>
    <row r="41" spans="1:13">
      <c r="A41" s="58" t="s">
        <v>224</v>
      </c>
      <c r="B41" s="54" t="s">
        <v>225</v>
      </c>
      <c r="C41" s="64" t="s">
        <v>23</v>
      </c>
      <c r="D41" s="104" t="s">
        <v>602</v>
      </c>
      <c r="E41" s="64" t="s">
        <v>172</v>
      </c>
      <c r="F41" s="64" t="s">
        <v>95</v>
      </c>
      <c r="G41" s="65">
        <v>110128</v>
      </c>
      <c r="H41" s="66">
        <v>772.45</v>
      </c>
      <c r="I41" s="104" t="s">
        <v>602</v>
      </c>
      <c r="J41" s="65">
        <v>3085.4299300000002</v>
      </c>
      <c r="K41" s="67">
        <v>2.3395364529554672E-4</v>
      </c>
      <c r="L41" s="67">
        <f t="shared" si="0"/>
        <v>0.13964494291120275</v>
      </c>
      <c r="M41" s="67">
        <f>J41/'סכום נכסי הקרן'!$C$41</f>
        <v>9.6727165554351596E-2</v>
      </c>
    </row>
    <row r="42" spans="1:13">
      <c r="A42" s="58" t="s">
        <v>226</v>
      </c>
      <c r="B42" s="54" t="s">
        <v>227</v>
      </c>
      <c r="C42" s="64" t="s">
        <v>92</v>
      </c>
      <c r="D42" s="104" t="s">
        <v>602</v>
      </c>
      <c r="E42" s="64" t="s">
        <v>172</v>
      </c>
      <c r="F42" s="64" t="s">
        <v>104</v>
      </c>
      <c r="G42" s="65">
        <v>4345</v>
      </c>
      <c r="H42" s="66">
        <v>247450</v>
      </c>
      <c r="I42" s="104" t="s">
        <v>602</v>
      </c>
      <c r="J42" s="65">
        <v>275.64140999999995</v>
      </c>
      <c r="K42" s="67">
        <v>5.3931824127236182E-7</v>
      </c>
      <c r="L42" s="67">
        <f t="shared" si="0"/>
        <v>1.2475385873829719E-2</v>
      </c>
      <c r="M42" s="67">
        <f>J42/'סכום נכסי הקרן'!$C$41</f>
        <v>8.6412632610667964E-3</v>
      </c>
    </row>
    <row r="43" spans="1:13">
      <c r="A43" s="58" t="s">
        <v>228</v>
      </c>
      <c r="B43" s="54" t="s">
        <v>229</v>
      </c>
      <c r="C43" s="64" t="s">
        <v>92</v>
      </c>
      <c r="D43" s="104" t="s">
        <v>602</v>
      </c>
      <c r="E43" s="64" t="s">
        <v>172</v>
      </c>
      <c r="F43" s="64" t="s">
        <v>104</v>
      </c>
      <c r="G43" s="65">
        <v>236</v>
      </c>
      <c r="H43" s="66">
        <v>3466000</v>
      </c>
      <c r="I43" s="104" t="s">
        <v>602</v>
      </c>
      <c r="J43" s="65">
        <v>209.7045</v>
      </c>
      <c r="K43" s="67">
        <v>9.0451728503403177E-7</v>
      </c>
      <c r="L43" s="67">
        <f t="shared" si="0"/>
        <v>9.4911158558451895E-3</v>
      </c>
      <c r="M43" s="67">
        <f>J43/'סכום נכסי הקרן'!$C$41</f>
        <v>6.5741638439971058E-3</v>
      </c>
    </row>
    <row r="44" spans="1:13">
      <c r="A44" s="58" t="s">
        <v>230</v>
      </c>
      <c r="B44" s="54" t="s">
        <v>231</v>
      </c>
      <c r="C44" s="64" t="s">
        <v>91</v>
      </c>
      <c r="D44" s="104" t="s">
        <v>602</v>
      </c>
      <c r="E44" s="64" t="s">
        <v>172</v>
      </c>
      <c r="F44" s="64" t="s">
        <v>95</v>
      </c>
      <c r="G44" s="65">
        <v>833</v>
      </c>
      <c r="H44" s="66">
        <v>93137</v>
      </c>
      <c r="I44" s="104" t="s">
        <v>602</v>
      </c>
      <c r="J44" s="65">
        <v>2813.9397999999997</v>
      </c>
      <c r="K44" s="67">
        <v>4.3671485366828159E-5</v>
      </c>
      <c r="L44" s="67">
        <f t="shared" si="0"/>
        <v>0.12735744179630784</v>
      </c>
      <c r="M44" s="67">
        <f>J44/'סכום נכסי הקרן'!$C$41</f>
        <v>8.8216043491410281E-2</v>
      </c>
    </row>
    <row r="45" spans="1:13">
      <c r="A45" s="58" t="s">
        <v>232</v>
      </c>
      <c r="B45" s="54" t="s">
        <v>233</v>
      </c>
      <c r="C45" s="64" t="s">
        <v>93</v>
      </c>
      <c r="D45" s="104" t="s">
        <v>602</v>
      </c>
      <c r="E45" s="64" t="s">
        <v>172</v>
      </c>
      <c r="F45" s="64" t="s">
        <v>99</v>
      </c>
      <c r="G45" s="65">
        <v>406</v>
      </c>
      <c r="H45" s="66">
        <v>9441</v>
      </c>
      <c r="I45" s="104" t="s">
        <v>602</v>
      </c>
      <c r="J45" s="65">
        <v>94.879390000000001</v>
      </c>
      <c r="K45" s="67">
        <v>2.7128770390419825E-6</v>
      </c>
      <c r="L45" s="67">
        <f t="shared" si="0"/>
        <v>4.2941915067245548E-3</v>
      </c>
      <c r="M45" s="67">
        <f>J45/'סכום נכסי הקרן'!$C$41</f>
        <v>2.9744361960687567E-3</v>
      </c>
    </row>
    <row r="46" spans="1:13">
      <c r="A46" s="107" t="s">
        <v>602</v>
      </c>
      <c r="B46" s="104" t="s">
        <v>602</v>
      </c>
      <c r="C46" s="104" t="s">
        <v>602</v>
      </c>
      <c r="D46" s="104" t="s">
        <v>602</v>
      </c>
      <c r="E46" s="104" t="s">
        <v>602</v>
      </c>
      <c r="F46" s="104" t="s">
        <v>602</v>
      </c>
      <c r="G46" s="104" t="s">
        <v>602</v>
      </c>
      <c r="H46" s="104" t="s">
        <v>602</v>
      </c>
      <c r="I46" s="104" t="s">
        <v>602</v>
      </c>
      <c r="J46" s="104" t="s">
        <v>602</v>
      </c>
      <c r="K46" s="104" t="s">
        <v>602</v>
      </c>
      <c r="L46" s="104" t="s">
        <v>602</v>
      </c>
      <c r="M46" s="104" t="s">
        <v>602</v>
      </c>
    </row>
    <row r="47" spans="1:13">
      <c r="A47" s="57" t="s">
        <v>164</v>
      </c>
      <c r="B47" s="105" t="s">
        <v>602</v>
      </c>
      <c r="C47" s="105" t="s">
        <v>602</v>
      </c>
      <c r="D47" s="105" t="s">
        <v>602</v>
      </c>
      <c r="E47" s="105" t="s">
        <v>602</v>
      </c>
      <c r="F47" s="105" t="s">
        <v>602</v>
      </c>
      <c r="G47" s="105" t="s">
        <v>602</v>
      </c>
      <c r="H47" s="105" t="s">
        <v>602</v>
      </c>
      <c r="I47" s="105" t="s">
        <v>602</v>
      </c>
      <c r="J47" s="61">
        <v>2076.4689900000003</v>
      </c>
      <c r="K47" s="105" t="s">
        <v>602</v>
      </c>
      <c r="L47" s="63">
        <f t="shared" si="0"/>
        <v>9.3979899120714375E-2</v>
      </c>
      <c r="M47" s="63">
        <f>J47/'סכום נכסי הקרן'!$C$41</f>
        <v>6.5096587613709719E-2</v>
      </c>
    </row>
    <row r="48" spans="1:13">
      <c r="A48" s="58" t="s">
        <v>234</v>
      </c>
      <c r="B48" s="54" t="s">
        <v>235</v>
      </c>
      <c r="C48" s="64" t="s">
        <v>23</v>
      </c>
      <c r="D48" s="104" t="s">
        <v>602</v>
      </c>
      <c r="E48" s="64" t="s">
        <v>188</v>
      </c>
      <c r="F48" s="64" t="s">
        <v>97</v>
      </c>
      <c r="G48" s="65">
        <v>73</v>
      </c>
      <c r="H48" s="66">
        <v>23861.64</v>
      </c>
      <c r="I48" s="104" t="s">
        <v>602</v>
      </c>
      <c r="J48" s="65">
        <v>69.878059999999991</v>
      </c>
      <c r="K48" s="67">
        <v>7.5143235358906743E-5</v>
      </c>
      <c r="L48" s="67">
        <f t="shared" si="0"/>
        <v>3.162644403156353E-3</v>
      </c>
      <c r="M48" s="67">
        <f>J48/'סכום נכסי הקרן'!$C$41</f>
        <v>2.1906531120727516E-3</v>
      </c>
    </row>
    <row r="49" spans="1:13">
      <c r="A49" s="58" t="s">
        <v>236</v>
      </c>
      <c r="B49" s="54" t="s">
        <v>237</v>
      </c>
      <c r="C49" s="64" t="s">
        <v>91</v>
      </c>
      <c r="D49" s="104" t="s">
        <v>602</v>
      </c>
      <c r="E49" s="64" t="s">
        <v>188</v>
      </c>
      <c r="F49" s="64" t="s">
        <v>95</v>
      </c>
      <c r="G49" s="65">
        <v>325</v>
      </c>
      <c r="H49" s="66">
        <v>8748</v>
      </c>
      <c r="I49" s="104" t="s">
        <v>602</v>
      </c>
      <c r="J49" s="65">
        <v>103.11923</v>
      </c>
      <c r="K49" s="67">
        <v>4.0576972081420132E-5</v>
      </c>
      <c r="L49" s="67">
        <f t="shared" si="0"/>
        <v>4.6671223502382968E-3</v>
      </c>
      <c r="M49" s="67">
        <f>J49/'סכום נכסי הקרן'!$C$41</f>
        <v>3.2327523419231428E-3</v>
      </c>
    </row>
    <row r="50" spans="1:13">
      <c r="A50" s="58" t="s">
        <v>238</v>
      </c>
      <c r="B50" s="54" t="s">
        <v>239</v>
      </c>
      <c r="C50" s="64" t="s">
        <v>91</v>
      </c>
      <c r="D50" s="104" t="s">
        <v>602</v>
      </c>
      <c r="E50" s="64" t="s">
        <v>188</v>
      </c>
      <c r="F50" s="64" t="s">
        <v>95</v>
      </c>
      <c r="G50" s="65">
        <v>760</v>
      </c>
      <c r="H50" s="66">
        <v>9324</v>
      </c>
      <c r="I50" s="104" t="s">
        <v>602</v>
      </c>
      <c r="J50" s="65">
        <v>257.01792</v>
      </c>
      <c r="K50" s="67">
        <v>2.0373550659785375E-5</v>
      </c>
      <c r="L50" s="67">
        <f t="shared" si="0"/>
        <v>1.1632496468832812E-2</v>
      </c>
      <c r="M50" s="67">
        <f>J50/'סכום נכסי הקרן'!$C$41</f>
        <v>8.0574232642758783E-3</v>
      </c>
    </row>
    <row r="51" spans="1:13">
      <c r="A51" s="58" t="s">
        <v>240</v>
      </c>
      <c r="B51" s="54" t="s">
        <v>241</v>
      </c>
      <c r="C51" s="64" t="s">
        <v>91</v>
      </c>
      <c r="D51" s="104" t="s">
        <v>602</v>
      </c>
      <c r="E51" s="64" t="s">
        <v>188</v>
      </c>
      <c r="F51" s="64" t="s">
        <v>97</v>
      </c>
      <c r="G51" s="65">
        <v>441</v>
      </c>
      <c r="H51" s="66">
        <v>9430</v>
      </c>
      <c r="I51" s="104" t="s">
        <v>602</v>
      </c>
      <c r="J51" s="65">
        <v>166.82760000000002</v>
      </c>
      <c r="K51" s="67">
        <v>7.3910363890553737E-6</v>
      </c>
      <c r="L51" s="67">
        <f t="shared" si="0"/>
        <v>7.5505298148232352E-3</v>
      </c>
      <c r="M51" s="67">
        <f>J51/'סכום נכסי הקרן'!$C$41</f>
        <v>5.2299877975952435E-3</v>
      </c>
    </row>
    <row r="52" spans="1:13">
      <c r="A52" s="58" t="s">
        <v>242</v>
      </c>
      <c r="B52" s="54" t="s">
        <v>243</v>
      </c>
      <c r="C52" s="64" t="s">
        <v>91</v>
      </c>
      <c r="D52" s="104" t="s">
        <v>602</v>
      </c>
      <c r="E52" s="64" t="s">
        <v>188</v>
      </c>
      <c r="F52" s="64" t="s">
        <v>95</v>
      </c>
      <c r="G52" s="65">
        <v>758</v>
      </c>
      <c r="H52" s="66">
        <v>10445</v>
      </c>
      <c r="I52" s="104" t="s">
        <v>602</v>
      </c>
      <c r="J52" s="65">
        <v>287.16084000000001</v>
      </c>
      <c r="K52" s="67">
        <v>1.6218671859380436E-5</v>
      </c>
      <c r="L52" s="67">
        <f t="shared" si="0"/>
        <v>1.2996749243348728E-2</v>
      </c>
      <c r="M52" s="67">
        <f>J52/'סכום נכסי הקרן'!$C$41</f>
        <v>9.0023934237931855E-3</v>
      </c>
    </row>
    <row r="53" spans="1:13">
      <c r="A53" s="58" t="s">
        <v>244</v>
      </c>
      <c r="B53" s="54" t="s">
        <v>245</v>
      </c>
      <c r="C53" s="64" t="s">
        <v>91</v>
      </c>
      <c r="D53" s="104" t="s">
        <v>602</v>
      </c>
      <c r="E53" s="64" t="s">
        <v>188</v>
      </c>
      <c r="F53" s="64" t="s">
        <v>95</v>
      </c>
      <c r="G53" s="65">
        <v>675</v>
      </c>
      <c r="H53" s="66">
        <v>17604</v>
      </c>
      <c r="I53" s="104" t="s">
        <v>602</v>
      </c>
      <c r="J53" s="65">
        <v>430.98553000000004</v>
      </c>
      <c r="K53" s="67">
        <v>2.6054692002274901E-5</v>
      </c>
      <c r="L53" s="67">
        <f t="shared" si="0"/>
        <v>1.950617939730832E-2</v>
      </c>
      <c r="M53" s="67">
        <f>J53/'סכום נכסי הקרן'!$C$41</f>
        <v>1.3511247916052972E-2</v>
      </c>
    </row>
    <row r="54" spans="1:13">
      <c r="A54" s="58" t="s">
        <v>246</v>
      </c>
      <c r="B54" s="54" t="s">
        <v>247</v>
      </c>
      <c r="C54" s="64" t="s">
        <v>248</v>
      </c>
      <c r="D54" s="104" t="s">
        <v>602</v>
      </c>
      <c r="E54" s="64" t="s">
        <v>188</v>
      </c>
      <c r="F54" s="64" t="s">
        <v>95</v>
      </c>
      <c r="G54" s="65">
        <v>558</v>
      </c>
      <c r="H54" s="66">
        <v>9473</v>
      </c>
      <c r="I54" s="104" t="s">
        <v>602</v>
      </c>
      <c r="J54" s="65">
        <v>191.72082999999998</v>
      </c>
      <c r="K54" s="67">
        <v>6.3499574194387563E-6</v>
      </c>
      <c r="L54" s="67">
        <f t="shared" si="0"/>
        <v>8.6771843689992332E-3</v>
      </c>
      <c r="M54" s="67">
        <f>J54/'סכום נכסי הקרן'!$C$41</f>
        <v>6.0103819838254096E-3</v>
      </c>
    </row>
    <row r="55" spans="1:13">
      <c r="A55" s="58" t="s">
        <v>249</v>
      </c>
      <c r="B55" s="54" t="s">
        <v>250</v>
      </c>
      <c r="C55" s="64" t="s">
        <v>248</v>
      </c>
      <c r="D55" s="104" t="s">
        <v>602</v>
      </c>
      <c r="E55" s="64" t="s">
        <v>188</v>
      </c>
      <c r="F55" s="64" t="s">
        <v>95</v>
      </c>
      <c r="G55" s="65">
        <v>1677</v>
      </c>
      <c r="H55" s="66">
        <v>3283</v>
      </c>
      <c r="I55" s="104" t="s">
        <v>602</v>
      </c>
      <c r="J55" s="65">
        <v>199.68778</v>
      </c>
      <c r="K55" s="67">
        <v>7.3167516282455619E-6</v>
      </c>
      <c r="L55" s="67">
        <f t="shared" si="0"/>
        <v>9.0377643540149391E-3</v>
      </c>
      <c r="M55" s="67">
        <f>J55/'סכום נכסי הקרן'!$C$41</f>
        <v>6.2601431221745293E-3</v>
      </c>
    </row>
    <row r="56" spans="1:13">
      <c r="A56" s="58" t="s">
        <v>251</v>
      </c>
      <c r="B56" s="54" t="s">
        <v>252</v>
      </c>
      <c r="C56" s="64" t="s">
        <v>91</v>
      </c>
      <c r="D56" s="104" t="s">
        <v>602</v>
      </c>
      <c r="E56" s="64" t="s">
        <v>188</v>
      </c>
      <c r="F56" s="64" t="s">
        <v>95</v>
      </c>
      <c r="G56" s="65">
        <v>1083</v>
      </c>
      <c r="H56" s="66">
        <v>4813</v>
      </c>
      <c r="I56" s="104" t="s">
        <v>602</v>
      </c>
      <c r="J56" s="65">
        <v>189.05662000000001</v>
      </c>
      <c r="K56" s="67">
        <v>1.2812125499678809E-4</v>
      </c>
      <c r="L56" s="67">
        <f t="shared" si="0"/>
        <v>8.5566036195432078E-3</v>
      </c>
      <c r="M56" s="67">
        <f>J56/'סכום נכסי הקרן'!$C$41</f>
        <v>5.9268599179907932E-3</v>
      </c>
    </row>
    <row r="57" spans="1:13">
      <c r="A57" s="58" t="s">
        <v>253</v>
      </c>
      <c r="B57" s="54" t="s">
        <v>254</v>
      </c>
      <c r="C57" s="64" t="s">
        <v>91</v>
      </c>
      <c r="D57" s="104" t="s">
        <v>602</v>
      </c>
      <c r="E57" s="64" t="s">
        <v>188</v>
      </c>
      <c r="F57" s="64" t="s">
        <v>95</v>
      </c>
      <c r="G57" s="65">
        <v>3870</v>
      </c>
      <c r="H57" s="66">
        <v>1289.5999999999999</v>
      </c>
      <c r="I57" s="104" t="s">
        <v>602</v>
      </c>
      <c r="J57" s="65">
        <v>181.01458</v>
      </c>
      <c r="K57" s="67">
        <v>1.1443348343832581E-4</v>
      </c>
      <c r="L57" s="67">
        <f t="shared" si="0"/>
        <v>8.1926251004492395E-3</v>
      </c>
      <c r="M57" s="67">
        <f>J57/'סכום נכסי הקרן'!$C$41</f>
        <v>5.6747447340058117E-3</v>
      </c>
    </row>
    <row r="58" spans="1:13">
      <c r="A58" s="116" t="s">
        <v>602</v>
      </c>
      <c r="B58" s="116" t="s">
        <v>602</v>
      </c>
      <c r="C58" s="117" t="s">
        <v>602</v>
      </c>
      <c r="D58" s="117" t="s">
        <v>602</v>
      </c>
      <c r="E58" s="117" t="s">
        <v>602</v>
      </c>
      <c r="F58" s="117" t="s">
        <v>602</v>
      </c>
      <c r="G58" s="117" t="s">
        <v>602</v>
      </c>
      <c r="H58" s="117" t="s">
        <v>602</v>
      </c>
      <c r="I58" s="117" t="s">
        <v>602</v>
      </c>
      <c r="J58" s="117" t="s">
        <v>602</v>
      </c>
      <c r="K58" s="117" t="s">
        <v>602</v>
      </c>
      <c r="L58" s="117" t="s">
        <v>602</v>
      </c>
      <c r="M58" s="117" t="s">
        <v>602</v>
      </c>
    </row>
    <row r="59" spans="1:13">
      <c r="A59" s="116" t="s">
        <v>602</v>
      </c>
      <c r="B59" s="116" t="s">
        <v>602</v>
      </c>
      <c r="C59" s="117" t="s">
        <v>602</v>
      </c>
      <c r="D59" s="117" t="s">
        <v>602</v>
      </c>
      <c r="E59" s="117" t="s">
        <v>602</v>
      </c>
      <c r="F59" s="117" t="s">
        <v>602</v>
      </c>
      <c r="G59" s="117" t="s">
        <v>602</v>
      </c>
      <c r="H59" s="117" t="s">
        <v>602</v>
      </c>
      <c r="I59" s="117" t="s">
        <v>602</v>
      </c>
      <c r="J59" s="117" t="s">
        <v>602</v>
      </c>
      <c r="K59" s="117" t="s">
        <v>602</v>
      </c>
      <c r="L59" s="117" t="s">
        <v>602</v>
      </c>
      <c r="M59" s="117" t="s">
        <v>602</v>
      </c>
    </row>
    <row r="60" spans="1:13">
      <c r="A60" s="116" t="s">
        <v>602</v>
      </c>
      <c r="B60" s="116" t="s">
        <v>602</v>
      </c>
      <c r="C60" s="117" t="s">
        <v>602</v>
      </c>
      <c r="D60" s="117" t="s">
        <v>602</v>
      </c>
      <c r="E60" s="117" t="s">
        <v>602</v>
      </c>
      <c r="F60" s="117" t="s">
        <v>602</v>
      </c>
      <c r="G60" s="117" t="s">
        <v>602</v>
      </c>
      <c r="H60" s="117" t="s">
        <v>602</v>
      </c>
      <c r="I60" s="117" t="s">
        <v>602</v>
      </c>
      <c r="J60" s="117" t="s">
        <v>602</v>
      </c>
      <c r="K60" s="117" t="s">
        <v>602</v>
      </c>
      <c r="L60" s="117" t="s">
        <v>602</v>
      </c>
      <c r="M60" s="117" t="s">
        <v>602</v>
      </c>
    </row>
    <row r="61" spans="1:13">
      <c r="A61" s="85" t="s">
        <v>158</v>
      </c>
      <c r="B61" s="116" t="s">
        <v>602</v>
      </c>
      <c r="C61" s="117" t="s">
        <v>602</v>
      </c>
      <c r="D61" s="117" t="s">
        <v>602</v>
      </c>
      <c r="E61" s="117" t="s">
        <v>602</v>
      </c>
      <c r="F61" s="117" t="s">
        <v>602</v>
      </c>
      <c r="G61" s="117" t="s">
        <v>602</v>
      </c>
      <c r="H61" s="117" t="s">
        <v>602</v>
      </c>
      <c r="I61" s="117" t="s">
        <v>602</v>
      </c>
      <c r="J61" s="117" t="s">
        <v>602</v>
      </c>
      <c r="K61" s="117" t="s">
        <v>602</v>
      </c>
      <c r="L61" s="117" t="s">
        <v>602</v>
      </c>
      <c r="M61" s="117" t="s">
        <v>602</v>
      </c>
    </row>
    <row r="62" spans="1:13">
      <c r="A62" s="85" t="s">
        <v>82</v>
      </c>
      <c r="B62" s="116" t="s">
        <v>602</v>
      </c>
      <c r="C62" s="117" t="s">
        <v>602</v>
      </c>
      <c r="D62" s="117" t="s">
        <v>602</v>
      </c>
      <c r="E62" s="117" t="s">
        <v>602</v>
      </c>
      <c r="F62" s="117" t="s">
        <v>602</v>
      </c>
      <c r="G62" s="117" t="s">
        <v>602</v>
      </c>
      <c r="H62" s="117" t="s">
        <v>602</v>
      </c>
      <c r="I62" s="117" t="s">
        <v>602</v>
      </c>
      <c r="J62" s="117" t="s">
        <v>602</v>
      </c>
      <c r="K62" s="117" t="s">
        <v>602</v>
      </c>
      <c r="L62" s="117" t="s">
        <v>602</v>
      </c>
      <c r="M62" s="117" t="s">
        <v>602</v>
      </c>
    </row>
    <row r="63" spans="1:13">
      <c r="A63" s="85" t="s">
        <v>141</v>
      </c>
      <c r="B63" s="116" t="s">
        <v>602</v>
      </c>
      <c r="C63" s="117" t="s">
        <v>602</v>
      </c>
      <c r="D63" s="117" t="s">
        <v>602</v>
      </c>
      <c r="E63" s="117" t="s">
        <v>602</v>
      </c>
      <c r="F63" s="117" t="s">
        <v>602</v>
      </c>
      <c r="G63" s="117" t="s">
        <v>602</v>
      </c>
      <c r="H63" s="117" t="s">
        <v>602</v>
      </c>
      <c r="I63" s="117" t="s">
        <v>602</v>
      </c>
      <c r="J63" s="117" t="s">
        <v>602</v>
      </c>
      <c r="K63" s="117" t="s">
        <v>602</v>
      </c>
      <c r="L63" s="117" t="s">
        <v>602</v>
      </c>
      <c r="M63" s="117" t="s">
        <v>602</v>
      </c>
    </row>
    <row r="64" spans="1:13">
      <c r="A64" s="85" t="s">
        <v>149</v>
      </c>
      <c r="B64" s="116" t="s">
        <v>602</v>
      </c>
      <c r="C64" s="117" t="s">
        <v>602</v>
      </c>
      <c r="D64" s="117" t="s">
        <v>602</v>
      </c>
      <c r="E64" s="117" t="s">
        <v>602</v>
      </c>
      <c r="F64" s="117" t="s">
        <v>602</v>
      </c>
      <c r="G64" s="117" t="s">
        <v>602</v>
      </c>
      <c r="H64" s="117" t="s">
        <v>602</v>
      </c>
      <c r="I64" s="117" t="s">
        <v>602</v>
      </c>
      <c r="J64" s="117" t="s">
        <v>602</v>
      </c>
      <c r="K64" s="117" t="s">
        <v>602</v>
      </c>
      <c r="L64" s="117" t="s">
        <v>602</v>
      </c>
      <c r="M64" s="117" t="s">
        <v>602</v>
      </c>
    </row>
    <row r="65" spans="1:13">
      <c r="A65" s="85" t="s">
        <v>156</v>
      </c>
      <c r="B65" s="116" t="s">
        <v>602</v>
      </c>
      <c r="C65" s="117" t="s">
        <v>602</v>
      </c>
      <c r="D65" s="117" t="s">
        <v>602</v>
      </c>
      <c r="E65" s="117" t="s">
        <v>602</v>
      </c>
      <c r="F65" s="117" t="s">
        <v>602</v>
      </c>
      <c r="G65" s="117" t="s">
        <v>602</v>
      </c>
      <c r="H65" s="117" t="s">
        <v>602</v>
      </c>
      <c r="I65" s="117" t="s">
        <v>602</v>
      </c>
      <c r="J65" s="117" t="s">
        <v>602</v>
      </c>
      <c r="K65" s="117" t="s">
        <v>602</v>
      </c>
      <c r="L65" s="117" t="s">
        <v>602</v>
      </c>
      <c r="M65" s="117" t="s">
        <v>602</v>
      </c>
    </row>
    <row r="66" spans="1:13" hidden="1">
      <c r="C66" s="1"/>
      <c r="D66" s="1"/>
      <c r="E66" s="1"/>
      <c r="F66" s="1"/>
    </row>
    <row r="67" spans="1:13" hidden="1">
      <c r="C67" s="1"/>
      <c r="D67" s="1"/>
      <c r="E67" s="1"/>
      <c r="F67" s="1"/>
    </row>
    <row r="68" spans="1:13" hidden="1">
      <c r="C68" s="1"/>
      <c r="D68" s="1"/>
      <c r="E68" s="1"/>
      <c r="F68" s="1"/>
    </row>
    <row r="69" spans="1:13" hidden="1">
      <c r="C69" s="1"/>
      <c r="D69" s="1"/>
      <c r="E69" s="1"/>
      <c r="F69" s="1"/>
    </row>
    <row r="70" spans="1:13" hidden="1">
      <c r="C70" s="1"/>
      <c r="D70" s="1"/>
      <c r="E70" s="1"/>
      <c r="F70" s="1"/>
    </row>
    <row r="71" spans="1:13" hidden="1">
      <c r="C71" s="1"/>
      <c r="D71" s="1"/>
      <c r="E71" s="1"/>
      <c r="F71" s="1"/>
    </row>
    <row r="72" spans="1:13" hidden="1">
      <c r="C72" s="1"/>
      <c r="D72" s="1"/>
      <c r="E72" s="1"/>
      <c r="F72" s="1"/>
    </row>
    <row r="73" spans="1:13" hidden="1">
      <c r="C73" s="1"/>
      <c r="D73" s="1"/>
      <c r="E73" s="1"/>
      <c r="F73" s="1"/>
    </row>
    <row r="74" spans="1:13" hidden="1">
      <c r="C74" s="1"/>
      <c r="D74" s="1"/>
      <c r="E74" s="1"/>
      <c r="F74" s="1"/>
    </row>
    <row r="75" spans="1:13" hidden="1">
      <c r="C75" s="1"/>
      <c r="D75" s="1"/>
      <c r="E75" s="1"/>
      <c r="F75" s="1"/>
    </row>
    <row r="76" spans="1:13" hidden="1">
      <c r="C76" s="1"/>
      <c r="D76" s="1"/>
      <c r="E76" s="1"/>
      <c r="F76" s="1"/>
    </row>
    <row r="77" spans="1:13" hidden="1">
      <c r="C77" s="1"/>
      <c r="D77" s="1"/>
      <c r="E77" s="1"/>
      <c r="F77" s="1"/>
    </row>
    <row r="78" spans="1:13" hidden="1">
      <c r="C78" s="1"/>
      <c r="D78" s="1"/>
      <c r="E78" s="1"/>
      <c r="F78" s="1"/>
    </row>
    <row r="79" spans="1:13" hidden="1">
      <c r="C79" s="1"/>
      <c r="D79" s="1"/>
      <c r="E79" s="1"/>
      <c r="F79" s="1"/>
    </row>
    <row r="80" spans="1:13" hidden="1">
      <c r="C80" s="1"/>
      <c r="D80" s="1"/>
      <c r="E80" s="1"/>
      <c r="F80" s="1"/>
    </row>
    <row r="81" spans="3:6" hidden="1">
      <c r="C81" s="1"/>
      <c r="D81" s="1"/>
      <c r="E81" s="1"/>
      <c r="F81" s="1"/>
    </row>
    <row r="82" spans="3:6" hidden="1">
      <c r="C82" s="1"/>
      <c r="D82" s="1"/>
      <c r="E82" s="1"/>
      <c r="F82" s="1"/>
    </row>
    <row r="83" spans="3:6" hidden="1">
      <c r="C83" s="1"/>
      <c r="D83" s="1"/>
      <c r="E83" s="1"/>
      <c r="F83" s="1"/>
    </row>
    <row r="84" spans="3:6" hidden="1">
      <c r="C84" s="1"/>
      <c r="D84" s="1"/>
      <c r="E84" s="1"/>
      <c r="F84" s="1"/>
    </row>
    <row r="85" spans="3:6" hidden="1">
      <c r="C85" s="1"/>
      <c r="D85" s="1"/>
      <c r="E85" s="1"/>
      <c r="F85" s="1"/>
    </row>
    <row r="86" spans="3:6" hidden="1">
      <c r="C86" s="1"/>
      <c r="D86" s="1"/>
      <c r="E86" s="1"/>
      <c r="F86" s="1"/>
    </row>
    <row r="87" spans="3:6" hidden="1">
      <c r="C87" s="1"/>
      <c r="D87" s="1"/>
      <c r="E87" s="1"/>
      <c r="F87" s="1"/>
    </row>
    <row r="88" spans="3:6" hidden="1">
      <c r="C88" s="1"/>
      <c r="D88" s="1"/>
      <c r="E88" s="1"/>
      <c r="F88" s="1"/>
    </row>
    <row r="89" spans="3:6" hidden="1">
      <c r="C89" s="1"/>
      <c r="D89" s="1"/>
      <c r="E89" s="1"/>
      <c r="F89" s="1"/>
    </row>
    <row r="90" spans="3:6" hidden="1">
      <c r="C90" s="1"/>
      <c r="D90" s="1"/>
      <c r="E90" s="1"/>
      <c r="F90" s="1"/>
    </row>
    <row r="91" spans="3:6" hidden="1">
      <c r="C91" s="1"/>
      <c r="D91" s="1"/>
      <c r="E91" s="1"/>
      <c r="F91" s="1"/>
    </row>
    <row r="92" spans="3:6" hidden="1">
      <c r="C92" s="1"/>
      <c r="D92" s="1"/>
      <c r="E92" s="1"/>
      <c r="F92" s="1"/>
    </row>
    <row r="93" spans="3:6" hidden="1">
      <c r="C93" s="1"/>
      <c r="D93" s="1"/>
      <c r="E93" s="1"/>
      <c r="F93" s="1"/>
    </row>
    <row r="94" spans="3:6" hidden="1">
      <c r="C94" s="1"/>
      <c r="D94" s="1"/>
      <c r="E94" s="1"/>
      <c r="F94" s="1"/>
    </row>
    <row r="95" spans="3:6" hidden="1">
      <c r="C95" s="1"/>
      <c r="D95" s="1"/>
      <c r="E95" s="1"/>
      <c r="F95" s="1"/>
    </row>
    <row r="96" spans="3:6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3" type="noConversion"/>
  <dataValidations count="1">
    <dataValidation allowBlank="1" showInputMessage="1" showErrorMessage="1" sqref="A43:A60 I1:I5 A1:A41 I7:I1048576 C1:H1048576 B5:B1048576 A62:A1048576 J1:AY1048576 BA1:XFD1048576 AZ1:AZ9999 AZ10001:AZ1048576" xr:uid="{00000000-0002-0000-06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1.5703125" style="1" customWidth="1"/>
    <col min="9" max="9" width="14.28515625" style="1" customWidth="1"/>
    <col min="10" max="10" width="9.57031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109</v>
      </c>
      <c r="B1" s="36" t="s" vm="1">
        <v>167</v>
      </c>
    </row>
    <row r="2" spans="1:14">
      <c r="A2" s="36" t="s">
        <v>108</v>
      </c>
      <c r="B2" s="36" t="s">
        <v>168</v>
      </c>
    </row>
    <row r="3" spans="1:14">
      <c r="A3" s="36" t="s">
        <v>110</v>
      </c>
      <c r="B3" s="36" t="s">
        <v>582</v>
      </c>
    </row>
    <row r="4" spans="1:14">
      <c r="A4" s="36" t="s">
        <v>111</v>
      </c>
      <c r="B4" s="36">
        <v>14243</v>
      </c>
    </row>
    <row r="5" spans="1:14" ht="18.75">
      <c r="A5" s="129" t="s">
        <v>63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</row>
    <row r="6" spans="1:14" s="3" customFormat="1">
      <c r="A6" s="37" t="s">
        <v>85</v>
      </c>
      <c r="B6" s="38" t="s">
        <v>29</v>
      </c>
      <c r="C6" s="38" t="s">
        <v>89</v>
      </c>
      <c r="D6" s="38" t="s">
        <v>87</v>
      </c>
      <c r="E6" s="38" t="s">
        <v>39</v>
      </c>
      <c r="F6" s="38" t="s">
        <v>14</v>
      </c>
      <c r="G6" s="38" t="s">
        <v>40</v>
      </c>
      <c r="H6" s="38" t="s">
        <v>73</v>
      </c>
      <c r="I6" s="38" t="s">
        <v>143</v>
      </c>
      <c r="J6" s="38" t="s">
        <v>142</v>
      </c>
      <c r="K6" s="38" t="s">
        <v>38</v>
      </c>
      <c r="L6" s="38" t="s">
        <v>37</v>
      </c>
      <c r="M6" s="38" t="s">
        <v>112</v>
      </c>
      <c r="N6" s="118" t="s">
        <v>114</v>
      </c>
    </row>
    <row r="7" spans="1:14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02" t="s">
        <v>602</v>
      </c>
      <c r="G7" s="102" t="s">
        <v>602</v>
      </c>
      <c r="H7" s="102" t="s">
        <v>602</v>
      </c>
      <c r="I7" s="26" t="s">
        <v>150</v>
      </c>
      <c r="J7" s="102" t="s">
        <v>602</v>
      </c>
      <c r="K7" s="26" t="s">
        <v>146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82" t="s">
        <v>586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83">
        <v>0</v>
      </c>
      <c r="L9" s="104" t="s">
        <v>602</v>
      </c>
      <c r="M9" s="84">
        <v>0</v>
      </c>
      <c r="N9" s="84">
        <v>0</v>
      </c>
    </row>
    <row r="10" spans="1:14" s="4" customFormat="1" ht="20.25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</row>
    <row r="11" spans="1:14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</row>
    <row r="12" spans="1:14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</row>
    <row r="13" spans="1:14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  <c r="L13" s="104" t="s">
        <v>602</v>
      </c>
      <c r="M13" s="104" t="s">
        <v>602</v>
      </c>
      <c r="N13" s="104" t="s">
        <v>602</v>
      </c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B109" s="1"/>
      <c r="C109" s="1"/>
      <c r="D109" s="1"/>
    </row>
    <row r="110" spans="1:14" hidden="1">
      <c r="B110" s="1"/>
      <c r="C110" s="1"/>
      <c r="D110" s="1"/>
    </row>
    <row r="111" spans="1:14" hidden="1">
      <c r="B111" s="1"/>
      <c r="C111" s="1"/>
      <c r="D111" s="1"/>
    </row>
    <row r="112" spans="1:14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3" type="noConversion"/>
  <dataValidations count="1">
    <dataValidation allowBlank="1" showInputMessage="1" showErrorMessage="1" sqref="A11:A35 A1:A9 A37:A1048576 B5:B1048576 C1:AY1048576 BA1:XFD1048576 AZ1:AZ9999 AZ10001:AZ1048576" xr:uid="{00000000-0002-0000-07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109</v>
      </c>
      <c r="B1" s="36" t="s" vm="1">
        <v>167</v>
      </c>
    </row>
    <row r="2" spans="1:11">
      <c r="A2" s="36" t="s">
        <v>108</v>
      </c>
      <c r="B2" s="36" t="s">
        <v>168</v>
      </c>
    </row>
    <row r="3" spans="1:11">
      <c r="A3" s="36" t="s">
        <v>110</v>
      </c>
      <c r="B3" s="36" t="s">
        <v>582</v>
      </c>
    </row>
    <row r="4" spans="1:11">
      <c r="A4" s="36" t="s">
        <v>111</v>
      </c>
      <c r="B4" s="36">
        <v>14243</v>
      </c>
    </row>
    <row r="5" spans="1:11" ht="18.75">
      <c r="A5" s="132" t="s">
        <v>64</v>
      </c>
      <c r="B5" s="133"/>
      <c r="C5" s="133"/>
      <c r="D5" s="133"/>
      <c r="E5" s="133"/>
      <c r="F5" s="133"/>
      <c r="G5" s="133"/>
      <c r="H5" s="133"/>
      <c r="I5" s="133"/>
      <c r="J5" s="133"/>
      <c r="K5" s="134"/>
    </row>
    <row r="6" spans="1:11" s="3" customFormat="1">
      <c r="A6" s="17" t="s">
        <v>86</v>
      </c>
      <c r="B6" s="25" t="s">
        <v>29</v>
      </c>
      <c r="C6" s="25" t="s">
        <v>89</v>
      </c>
      <c r="D6" s="25" t="s">
        <v>39</v>
      </c>
      <c r="E6" s="25" t="s">
        <v>73</v>
      </c>
      <c r="F6" s="25" t="s">
        <v>143</v>
      </c>
      <c r="G6" s="25" t="s">
        <v>142</v>
      </c>
      <c r="H6" s="25" t="s">
        <v>38</v>
      </c>
      <c r="I6" s="25" t="s">
        <v>37</v>
      </c>
      <c r="J6" s="25" t="s">
        <v>112</v>
      </c>
      <c r="K6" s="52" t="s">
        <v>114</v>
      </c>
    </row>
    <row r="7" spans="1:11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2" t="s">
        <v>150</v>
      </c>
      <c r="G7" s="102" t="s">
        <v>602</v>
      </c>
      <c r="H7" s="12" t="s">
        <v>146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82" t="s">
        <v>587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83">
        <v>0</v>
      </c>
      <c r="I9" s="104" t="s">
        <v>602</v>
      </c>
      <c r="J9" s="84">
        <v>0</v>
      </c>
      <c r="K9" s="84">
        <v>0</v>
      </c>
    </row>
    <row r="10" spans="1:11" s="4" customFormat="1" ht="20.25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</row>
    <row r="11" spans="1:11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</row>
    <row r="12" spans="1:11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</row>
    <row r="13" spans="1:11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C109" s="1"/>
      <c r="D109" s="1"/>
    </row>
    <row r="110" spans="1:11" hidden="1">
      <c r="C110" s="1"/>
      <c r="D110" s="1"/>
    </row>
    <row r="111" spans="1:11" hidden="1">
      <c r="C111" s="1"/>
      <c r="D111" s="1"/>
    </row>
    <row r="112" spans="1:11" hidden="1">
      <c r="C112" s="1"/>
      <c r="D112" s="1"/>
    </row>
    <row r="113" spans="3:4" hidden="1">
      <c r="C113" s="1"/>
      <c r="D113" s="1"/>
    </row>
    <row r="114" spans="3:4" hidden="1">
      <c r="C114" s="1"/>
      <c r="D114" s="1"/>
    </row>
    <row r="115" spans="3:4" hidden="1">
      <c r="C115" s="1"/>
      <c r="D115" s="1"/>
    </row>
    <row r="116" spans="3:4" hidden="1">
      <c r="C116" s="1"/>
      <c r="D116" s="1"/>
    </row>
    <row r="117" spans="3:4" hidden="1">
      <c r="C117" s="1"/>
      <c r="D117" s="1"/>
    </row>
    <row r="118" spans="3:4" hidden="1">
      <c r="C118" s="1"/>
      <c r="D118" s="1"/>
    </row>
    <row r="119" spans="3:4" hidden="1">
      <c r="C119" s="1"/>
      <c r="D119" s="1"/>
    </row>
    <row r="120" spans="3:4" hidden="1">
      <c r="C120" s="1"/>
      <c r="D120" s="1"/>
    </row>
    <row r="121" spans="3:4" hidden="1">
      <c r="C121" s="1"/>
      <c r="D121" s="1"/>
    </row>
    <row r="122" spans="3:4" hidden="1">
      <c r="C122" s="1"/>
      <c r="D122" s="1"/>
    </row>
    <row r="123" spans="3:4" hidden="1">
      <c r="C123" s="1"/>
      <c r="D123" s="1"/>
    </row>
    <row r="124" spans="3:4" hidden="1">
      <c r="C124" s="1"/>
      <c r="D124" s="1"/>
    </row>
    <row r="125" spans="3:4" hidden="1">
      <c r="C125" s="1"/>
      <c r="D125" s="1"/>
    </row>
    <row r="126" spans="3:4" hidden="1">
      <c r="C126" s="1"/>
      <c r="D126" s="1"/>
    </row>
    <row r="127" spans="3:4" hidden="1">
      <c r="C127" s="1"/>
      <c r="D127" s="1"/>
    </row>
    <row r="128" spans="3:4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A11:A17 A1:A9 A19:A1048576 B5:B1048576 C1:AY1048576 BA1:XFD1048576 AZ1:AZ9999 AZ10001:AZ1048576" xr:uid="{00000000-0002-0000-08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109</v>
      </c>
      <c r="B1" s="36" t="s" vm="1">
        <v>167</v>
      </c>
    </row>
    <row r="2" spans="1:12">
      <c r="A2" s="36" t="s">
        <v>108</v>
      </c>
      <c r="B2" s="36" t="s">
        <v>168</v>
      </c>
    </row>
    <row r="3" spans="1:12">
      <c r="A3" s="36" t="s">
        <v>110</v>
      </c>
      <c r="B3" s="36" t="s">
        <v>582</v>
      </c>
    </row>
    <row r="4" spans="1:12">
      <c r="A4" s="36" t="s">
        <v>111</v>
      </c>
      <c r="B4" s="36">
        <v>14243</v>
      </c>
    </row>
    <row r="5" spans="1:12" ht="18.75">
      <c r="A5" s="129" t="s">
        <v>65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  <c r="L5" s="3"/>
    </row>
    <row r="6" spans="1:12" s="3" customFormat="1">
      <c r="A6" s="37" t="s">
        <v>86</v>
      </c>
      <c r="B6" s="38" t="s">
        <v>29</v>
      </c>
      <c r="C6" s="38" t="s">
        <v>89</v>
      </c>
      <c r="D6" s="38" t="s">
        <v>39</v>
      </c>
      <c r="E6" s="38" t="s">
        <v>73</v>
      </c>
      <c r="F6" s="38" t="s">
        <v>143</v>
      </c>
      <c r="G6" s="38" t="s">
        <v>142</v>
      </c>
      <c r="H6" s="38" t="s">
        <v>38</v>
      </c>
      <c r="I6" s="38" t="s">
        <v>37</v>
      </c>
      <c r="J6" s="38" t="s">
        <v>112</v>
      </c>
      <c r="K6" s="40" t="s">
        <v>114</v>
      </c>
    </row>
    <row r="7" spans="1:12" s="3" customFormat="1">
      <c r="A7" s="101" t="s">
        <v>602</v>
      </c>
      <c r="B7" s="119" t="s">
        <v>602</v>
      </c>
      <c r="C7" s="119" t="s">
        <v>602</v>
      </c>
      <c r="D7" s="119" t="s">
        <v>602</v>
      </c>
      <c r="E7" s="119" t="s">
        <v>602</v>
      </c>
      <c r="F7" s="12" t="s">
        <v>150</v>
      </c>
      <c r="G7" s="102" t="s">
        <v>602</v>
      </c>
      <c r="H7" s="12" t="s">
        <v>146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82" t="s">
        <v>588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83">
        <v>0</v>
      </c>
      <c r="I9" s="104" t="s">
        <v>602</v>
      </c>
      <c r="J9" s="84">
        <v>0</v>
      </c>
      <c r="K9" s="84">
        <v>0</v>
      </c>
    </row>
    <row r="10" spans="1:12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</row>
    <row r="11" spans="1:12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</row>
    <row r="12" spans="1:12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</row>
    <row r="13" spans="1:12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</row>
    <row r="14" spans="1:12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2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2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  <c r="D109" s="1"/>
    </row>
    <row r="110" spans="1:11" hidden="1">
      <c r="B110" s="1"/>
      <c r="C110" s="1"/>
      <c r="D110" s="1"/>
    </row>
    <row r="111" spans="1:11" hidden="1">
      <c r="B111" s="1"/>
      <c r="C111" s="1"/>
      <c r="D111" s="1"/>
    </row>
    <row r="112" spans="1:11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7109375" style="2" customWidth="1"/>
    <col min="4" max="4" width="11.85546875" style="2" customWidth="1"/>
    <col min="5" max="5" width="11.5703125" style="1" customWidth="1"/>
    <col min="6" max="6" width="14.28515625" style="1" customWidth="1"/>
    <col min="7" max="7" width="9.5703125" style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109</v>
      </c>
      <c r="B1" s="36" t="s" vm="1">
        <v>167</v>
      </c>
    </row>
    <row r="2" spans="1:10">
      <c r="A2" s="36" t="s">
        <v>108</v>
      </c>
      <c r="B2" s="36" t="s">
        <v>168</v>
      </c>
    </row>
    <row r="3" spans="1:10">
      <c r="A3" s="36" t="s">
        <v>110</v>
      </c>
      <c r="B3" s="36" t="s">
        <v>582</v>
      </c>
    </row>
    <row r="4" spans="1:10">
      <c r="A4" s="36" t="s">
        <v>111</v>
      </c>
      <c r="B4" s="36">
        <v>14243</v>
      </c>
    </row>
    <row r="5" spans="1:10" ht="18.75">
      <c r="A5" s="129" t="s">
        <v>66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 s="3" customFormat="1">
      <c r="A6" s="37" t="s">
        <v>86</v>
      </c>
      <c r="B6" s="38" t="s">
        <v>29</v>
      </c>
      <c r="C6" s="38" t="s">
        <v>89</v>
      </c>
      <c r="D6" s="38" t="s">
        <v>39</v>
      </c>
      <c r="E6" s="38" t="s">
        <v>73</v>
      </c>
      <c r="F6" s="38" t="s">
        <v>143</v>
      </c>
      <c r="G6" s="38" t="s">
        <v>142</v>
      </c>
      <c r="H6" s="38" t="s">
        <v>38</v>
      </c>
      <c r="I6" s="38" t="s">
        <v>112</v>
      </c>
      <c r="J6" s="40" t="s">
        <v>114</v>
      </c>
    </row>
    <row r="7" spans="1:10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2" t="s">
        <v>150</v>
      </c>
      <c r="G7" s="102" t="s">
        <v>602</v>
      </c>
      <c r="H7" s="12" t="s">
        <v>146</v>
      </c>
      <c r="I7" s="26" t="s">
        <v>19</v>
      </c>
      <c r="J7" s="27" t="s">
        <v>19</v>
      </c>
    </row>
    <row r="8" spans="1:10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82" t="s">
        <v>30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83">
        <v>0</v>
      </c>
      <c r="I9" s="84">
        <v>0</v>
      </c>
      <c r="J9" s="84">
        <v>0</v>
      </c>
    </row>
    <row r="10" spans="1:10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</row>
    <row r="11" spans="1:10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</row>
    <row r="12" spans="1:10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</row>
    <row r="13" spans="1:10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3"/>
      <c r="C109" s="3"/>
      <c r="D109" s="3"/>
      <c r="E109" s="3"/>
      <c r="F109" s="3"/>
      <c r="G109" s="3"/>
    </row>
    <row r="110" spans="1:10" hidden="1">
      <c r="B110" s="3"/>
      <c r="C110" s="3"/>
      <c r="D110" s="3"/>
      <c r="E110" s="3"/>
      <c r="F110" s="3"/>
      <c r="G110" s="3"/>
    </row>
    <row r="111" spans="1:10" hidden="1">
      <c r="B111" s="3"/>
      <c r="C111" s="3"/>
      <c r="D111" s="3"/>
      <c r="E111" s="3"/>
      <c r="F111" s="3"/>
      <c r="G111" s="3"/>
    </row>
    <row r="112" spans="1:10" hidden="1">
      <c r="B112" s="3"/>
      <c r="C112" s="3"/>
      <c r="D112" s="3"/>
      <c r="E112" s="3"/>
      <c r="F112" s="3"/>
      <c r="G112" s="3"/>
    </row>
    <row r="113" spans="2:7" hidden="1">
      <c r="B113" s="3"/>
      <c r="C113" s="3"/>
      <c r="D113" s="3"/>
      <c r="E113" s="3"/>
      <c r="F113" s="3"/>
      <c r="G113" s="3"/>
    </row>
    <row r="114" spans="2:7" hidden="1">
      <c r="B114" s="3"/>
      <c r="C114" s="3"/>
      <c r="D114" s="3"/>
      <c r="E114" s="3"/>
      <c r="F114" s="3"/>
      <c r="G114" s="3"/>
    </row>
    <row r="115" spans="2:7" hidden="1">
      <c r="B115" s="3"/>
      <c r="C115" s="3"/>
      <c r="D115" s="3"/>
      <c r="E115" s="3"/>
      <c r="F115" s="3"/>
      <c r="G115" s="3"/>
    </row>
    <row r="116" spans="2:7" hidden="1">
      <c r="B116" s="3"/>
      <c r="C116" s="3"/>
      <c r="D116" s="3"/>
      <c r="E116" s="3"/>
      <c r="F116" s="3"/>
      <c r="G116" s="3"/>
    </row>
    <row r="117" spans="2:7" hidden="1">
      <c r="B117" s="3"/>
      <c r="C117" s="3"/>
      <c r="D117" s="3"/>
      <c r="E117" s="3"/>
      <c r="F117" s="3"/>
      <c r="G117" s="3"/>
    </row>
    <row r="118" spans="2:7" hidden="1">
      <c r="B118" s="3"/>
      <c r="C118" s="3"/>
      <c r="D118" s="3"/>
      <c r="E118" s="3"/>
      <c r="F118" s="3"/>
      <c r="G118" s="3"/>
    </row>
    <row r="119" spans="2:7" hidden="1">
      <c r="B119" s="3"/>
      <c r="C119" s="3"/>
      <c r="D119" s="3"/>
      <c r="E119" s="3"/>
      <c r="F119" s="3"/>
      <c r="G119" s="3"/>
    </row>
    <row r="120" spans="2:7" hidden="1">
      <c r="B120" s="3"/>
      <c r="C120" s="3"/>
      <c r="D120" s="3"/>
      <c r="E120" s="3"/>
      <c r="F120" s="3"/>
      <c r="G120" s="3"/>
    </row>
    <row r="121" spans="2:7" hidden="1">
      <c r="B121" s="3"/>
      <c r="C121" s="3"/>
      <c r="D121" s="3"/>
      <c r="E121" s="3"/>
      <c r="F121" s="3"/>
      <c r="G121" s="3"/>
    </row>
    <row r="122" spans="2:7" hidden="1">
      <c r="B122" s="3"/>
      <c r="C122" s="3"/>
      <c r="D122" s="3"/>
      <c r="E122" s="3"/>
      <c r="F122" s="3"/>
      <c r="G122" s="3"/>
    </row>
    <row r="123" spans="2:7" hidden="1">
      <c r="B123" s="3"/>
      <c r="C123" s="3"/>
      <c r="D123" s="3"/>
      <c r="E123" s="3"/>
      <c r="F123" s="3"/>
      <c r="G123" s="3"/>
    </row>
    <row r="124" spans="2:7" hidden="1">
      <c r="B124" s="3"/>
      <c r="C124" s="3"/>
      <c r="D124" s="3"/>
      <c r="E124" s="3"/>
      <c r="F124" s="3"/>
      <c r="G124" s="3"/>
    </row>
    <row r="125" spans="2:7" hidden="1">
      <c r="B125" s="3"/>
      <c r="C125" s="3"/>
      <c r="D125" s="3"/>
      <c r="E125" s="3"/>
      <c r="F125" s="3"/>
      <c r="G125" s="3"/>
    </row>
    <row r="126" spans="2:7" hidden="1">
      <c r="B126" s="3"/>
      <c r="C126" s="3"/>
      <c r="D126" s="3"/>
      <c r="E126" s="3"/>
      <c r="F126" s="3"/>
      <c r="G126" s="3"/>
    </row>
    <row r="127" spans="2:7" hidden="1">
      <c r="B127" s="3"/>
      <c r="C127" s="3"/>
      <c r="D127" s="3"/>
      <c r="E127" s="3"/>
      <c r="F127" s="3"/>
      <c r="G127" s="3"/>
    </row>
    <row r="128" spans="2:7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109</v>
      </c>
      <c r="B1" s="36" t="s" vm="1">
        <v>167</v>
      </c>
    </row>
    <row r="2" spans="1:34">
      <c r="A2" s="36" t="s">
        <v>108</v>
      </c>
      <c r="B2" s="36" t="s">
        <v>168</v>
      </c>
    </row>
    <row r="3" spans="1:34">
      <c r="A3" s="36" t="s">
        <v>110</v>
      </c>
      <c r="B3" s="36" t="s">
        <v>582</v>
      </c>
      <c r="D3" s="2"/>
    </row>
    <row r="4" spans="1:34">
      <c r="A4" s="36" t="s">
        <v>111</v>
      </c>
      <c r="B4" s="36">
        <v>14243</v>
      </c>
    </row>
    <row r="5" spans="1:34" ht="18.75">
      <c r="A5" s="129" t="s">
        <v>67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</row>
    <row r="6" spans="1:34" s="3" customFormat="1">
      <c r="A6" s="37" t="s">
        <v>86</v>
      </c>
      <c r="B6" s="38" t="s">
        <v>29</v>
      </c>
      <c r="C6" s="39" t="s">
        <v>31</v>
      </c>
      <c r="D6" s="38" t="s">
        <v>14</v>
      </c>
      <c r="E6" s="38" t="s">
        <v>40</v>
      </c>
      <c r="F6" s="38" t="s">
        <v>74</v>
      </c>
      <c r="G6" s="38" t="s">
        <v>17</v>
      </c>
      <c r="H6" s="38" t="s">
        <v>73</v>
      </c>
      <c r="I6" s="38" t="s">
        <v>16</v>
      </c>
      <c r="J6" s="38" t="s">
        <v>18</v>
      </c>
      <c r="K6" s="38" t="s">
        <v>143</v>
      </c>
      <c r="L6" s="38" t="s">
        <v>142</v>
      </c>
      <c r="M6" s="38" t="s">
        <v>38</v>
      </c>
      <c r="N6" s="38" t="s">
        <v>37</v>
      </c>
      <c r="O6" s="38" t="s">
        <v>112</v>
      </c>
      <c r="P6" s="40" t="s">
        <v>114</v>
      </c>
    </row>
    <row r="7" spans="1:34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26" t="s">
        <v>21</v>
      </c>
      <c r="G7" s="26" t="s">
        <v>20</v>
      </c>
      <c r="H7" s="102" t="s">
        <v>602</v>
      </c>
      <c r="I7" s="26" t="s">
        <v>19</v>
      </c>
      <c r="J7" s="26" t="s">
        <v>19</v>
      </c>
      <c r="K7" s="26" t="s">
        <v>150</v>
      </c>
      <c r="L7" s="102" t="s">
        <v>602</v>
      </c>
      <c r="M7" s="26" t="s">
        <v>146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83</v>
      </c>
    </row>
    <row r="9" spans="1:34" s="4" customFormat="1" ht="20.25">
      <c r="A9" s="82" t="s">
        <v>589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83">
        <v>0</v>
      </c>
      <c r="N9" s="104" t="s">
        <v>602</v>
      </c>
      <c r="O9" s="84">
        <v>0</v>
      </c>
      <c r="P9" s="84">
        <v>0</v>
      </c>
      <c r="AH9" s="1"/>
    </row>
    <row r="10" spans="1:34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  <c r="P10" s="104" t="s">
        <v>602</v>
      </c>
    </row>
    <row r="11" spans="1:34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  <c r="P11" s="104" t="s">
        <v>602</v>
      </c>
    </row>
    <row r="12" spans="1:34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  <c r="O12" s="104" t="s">
        <v>602</v>
      </c>
      <c r="P12" s="104" t="s">
        <v>602</v>
      </c>
    </row>
    <row r="13" spans="1:34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  <c r="L13" s="104" t="s">
        <v>602</v>
      </c>
      <c r="M13" s="104" t="s">
        <v>602</v>
      </c>
      <c r="N13" s="104" t="s">
        <v>602</v>
      </c>
      <c r="O13" s="104" t="s">
        <v>602</v>
      </c>
      <c r="P13" s="104" t="s">
        <v>602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.42578125" style="2" bestFit="1" customWidth="1"/>
    <col min="2" max="2" width="35.570312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109</v>
      </c>
      <c r="B1" s="36" t="s" vm="1">
        <v>167</v>
      </c>
    </row>
    <row r="2" spans="1:15">
      <c r="A2" s="36" t="s">
        <v>108</v>
      </c>
      <c r="B2" s="36" t="s">
        <v>168</v>
      </c>
    </row>
    <row r="3" spans="1:15">
      <c r="A3" s="36" t="s">
        <v>110</v>
      </c>
      <c r="B3" s="36" t="s">
        <v>582</v>
      </c>
    </row>
    <row r="4" spans="1:15">
      <c r="A4" s="36" t="s">
        <v>111</v>
      </c>
      <c r="B4" s="36">
        <v>14243</v>
      </c>
    </row>
    <row r="5" spans="1:15" ht="18.75">
      <c r="A5" s="129" t="s">
        <v>59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</row>
    <row r="6" spans="1:15" s="3" customFormat="1">
      <c r="A6" s="37" t="s">
        <v>86</v>
      </c>
      <c r="B6" s="38" t="s">
        <v>29</v>
      </c>
      <c r="C6" s="38" t="s">
        <v>14</v>
      </c>
      <c r="D6" s="38" t="s">
        <v>40</v>
      </c>
      <c r="E6" s="38" t="s">
        <v>74</v>
      </c>
      <c r="F6" s="38" t="s">
        <v>17</v>
      </c>
      <c r="G6" s="38" t="s">
        <v>73</v>
      </c>
      <c r="H6" s="38" t="s">
        <v>16</v>
      </c>
      <c r="I6" s="38" t="s">
        <v>18</v>
      </c>
      <c r="J6" s="38" t="s">
        <v>143</v>
      </c>
      <c r="K6" s="38" t="s">
        <v>142</v>
      </c>
      <c r="L6" s="38" t="s">
        <v>81</v>
      </c>
      <c r="M6" s="38" t="s">
        <v>37</v>
      </c>
      <c r="N6" s="38" t="s">
        <v>112</v>
      </c>
      <c r="O6" s="40" t="s">
        <v>114</v>
      </c>
    </row>
    <row r="7" spans="1:15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26" t="s">
        <v>21</v>
      </c>
      <c r="F7" s="26" t="s">
        <v>20</v>
      </c>
      <c r="G7" s="102" t="s">
        <v>602</v>
      </c>
      <c r="H7" s="26" t="s">
        <v>19</v>
      </c>
      <c r="I7" s="26" t="s">
        <v>19</v>
      </c>
      <c r="J7" s="26" t="s">
        <v>150</v>
      </c>
      <c r="K7" s="102" t="s">
        <v>602</v>
      </c>
      <c r="L7" s="26" t="s">
        <v>146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55" t="s">
        <v>22</v>
      </c>
      <c r="B9" s="115" t="s">
        <v>602</v>
      </c>
      <c r="C9" s="115" t="s">
        <v>602</v>
      </c>
      <c r="D9" s="115" t="s">
        <v>602</v>
      </c>
      <c r="E9" s="115" t="s">
        <v>602</v>
      </c>
      <c r="F9" s="62">
        <v>6.0420354300138976</v>
      </c>
      <c r="G9" s="115" t="s">
        <v>602</v>
      </c>
      <c r="H9" s="115" t="s">
        <v>602</v>
      </c>
      <c r="I9" s="68">
        <v>4.878607984416132E-2</v>
      </c>
      <c r="J9" s="115" t="s">
        <v>602</v>
      </c>
      <c r="K9" s="115" t="s">
        <v>602</v>
      </c>
      <c r="L9" s="59">
        <v>8525.4843544960004</v>
      </c>
      <c r="M9" s="115" t="s">
        <v>602</v>
      </c>
      <c r="N9" s="60">
        <f>IFERROR(L9/$L$9,0)</f>
        <v>1</v>
      </c>
      <c r="O9" s="60">
        <f>L9/'סכום נכסי הקרן'!$C$41</f>
        <v>0.26727099797996995</v>
      </c>
    </row>
    <row r="10" spans="1:15">
      <c r="A10" s="56" t="s">
        <v>140</v>
      </c>
      <c r="B10" s="105" t="s">
        <v>602</v>
      </c>
      <c r="C10" s="105" t="s">
        <v>602</v>
      </c>
      <c r="D10" s="105" t="s">
        <v>602</v>
      </c>
      <c r="E10" s="105" t="s">
        <v>602</v>
      </c>
      <c r="F10" s="62">
        <v>6.0420354300138976</v>
      </c>
      <c r="G10" s="105" t="s">
        <v>602</v>
      </c>
      <c r="H10" s="105" t="s">
        <v>602</v>
      </c>
      <c r="I10" s="69">
        <v>4.8786079844161313E-2</v>
      </c>
      <c r="J10" s="105" t="s">
        <v>602</v>
      </c>
      <c r="K10" s="105" t="s">
        <v>602</v>
      </c>
      <c r="L10" s="61">
        <v>8525.4843544959986</v>
      </c>
      <c r="M10" s="105" t="s">
        <v>602</v>
      </c>
      <c r="N10" s="63">
        <f t="shared" ref="N10:N75" si="0">IFERROR(L10/$L$9,0)</f>
        <v>0.99999999999999978</v>
      </c>
      <c r="O10" s="63">
        <f>L10/'סכום נכסי הקרן'!$C$41</f>
        <v>0.26727099797996989</v>
      </c>
    </row>
    <row r="11" spans="1:15">
      <c r="A11" s="73" t="s">
        <v>601</v>
      </c>
      <c r="B11" s="105" t="s">
        <v>602</v>
      </c>
      <c r="C11" s="105" t="s">
        <v>602</v>
      </c>
      <c r="D11" s="105" t="s">
        <v>602</v>
      </c>
      <c r="E11" s="105" t="s">
        <v>602</v>
      </c>
      <c r="F11" s="61">
        <v>4.5142775911492192</v>
      </c>
      <c r="G11" s="105" t="s">
        <v>602</v>
      </c>
      <c r="H11" s="105" t="s">
        <v>602</v>
      </c>
      <c r="I11" s="86">
        <v>5.1400000000000071E-2</v>
      </c>
      <c r="J11" s="105" t="s">
        <v>602</v>
      </c>
      <c r="K11" s="105" t="s">
        <v>602</v>
      </c>
      <c r="L11" s="61">
        <f>SUM(L12:L19)</f>
        <v>784.24598732900006</v>
      </c>
      <c r="M11" s="105" t="s">
        <v>602</v>
      </c>
      <c r="N11" s="63">
        <f t="shared" ref="N11" si="1">IFERROR(L11/$L$9,0)</f>
        <v>9.1988437808277715E-2</v>
      </c>
      <c r="O11" s="63">
        <f>L11/'סכום נכסי הקרן'!$C$41</f>
        <v>2.4585841575636789E-2</v>
      </c>
    </row>
    <row r="12" spans="1:15">
      <c r="A12" s="58" t="s">
        <v>255</v>
      </c>
      <c r="B12" s="54">
        <v>9444</v>
      </c>
      <c r="C12" s="54" t="s">
        <v>256</v>
      </c>
      <c r="D12" s="104" t="s">
        <v>602</v>
      </c>
      <c r="E12" s="70">
        <v>44958</v>
      </c>
      <c r="F12" s="65">
        <v>4.0899999999538892</v>
      </c>
      <c r="G12" s="64" t="s">
        <v>96</v>
      </c>
      <c r="H12" s="71">
        <v>5.1500000000000004E-2</v>
      </c>
      <c r="I12" s="71">
        <v>5.139999999950548E-2</v>
      </c>
      <c r="J12" s="65">
        <v>27737.190156000001</v>
      </c>
      <c r="K12" s="66">
        <v>107.90034828212757</v>
      </c>
      <c r="L12" s="65">
        <v>29.928524782000004</v>
      </c>
      <c r="M12" s="104" t="s">
        <v>602</v>
      </c>
      <c r="N12" s="67">
        <f t="shared" ref="N12:N19" si="2">IFERROR(L12/$L$9,0)</f>
        <v>3.5104779432522087E-3</v>
      </c>
      <c r="O12" s="67">
        <f>L12/'סכום נכסי הקרן'!$C$41</f>
        <v>9.3824894327969028E-4</v>
      </c>
    </row>
    <row r="13" spans="1:15">
      <c r="A13" s="58" t="s">
        <v>257</v>
      </c>
      <c r="B13" s="54">
        <v>9499</v>
      </c>
      <c r="C13" s="54" t="s">
        <v>256</v>
      </c>
      <c r="D13" s="104" t="s">
        <v>602</v>
      </c>
      <c r="E13" s="70">
        <v>44986</v>
      </c>
      <c r="F13" s="65">
        <v>4.1699999991454462</v>
      </c>
      <c r="G13" s="64" t="s">
        <v>96</v>
      </c>
      <c r="H13" s="71">
        <v>5.1500000000000004E-2</v>
      </c>
      <c r="I13" s="71">
        <v>5.1399999991776933E-2</v>
      </c>
      <c r="J13" s="65">
        <v>2315.2761839999998</v>
      </c>
      <c r="K13" s="66">
        <v>107.15028959154189</v>
      </c>
      <c r="L13" s="65">
        <v>2.480825136</v>
      </c>
      <c r="M13" s="104" t="s">
        <v>602</v>
      </c>
      <c r="N13" s="67">
        <f t="shared" si="2"/>
        <v>2.9098934826989764E-4</v>
      </c>
      <c r="O13" s="67">
        <f>L13/'סכום נכסי הקרן'!$C$41</f>
        <v>7.7773013513636582E-5</v>
      </c>
    </row>
    <row r="14" spans="1:15">
      <c r="A14" s="58" t="s">
        <v>258</v>
      </c>
      <c r="B14" s="54">
        <v>9528</v>
      </c>
      <c r="C14" s="54" t="s">
        <v>256</v>
      </c>
      <c r="D14" s="104" t="s">
        <v>602</v>
      </c>
      <c r="E14" s="70">
        <v>45047</v>
      </c>
      <c r="F14" s="65">
        <v>4.3400000000062491</v>
      </c>
      <c r="G14" s="64" t="s">
        <v>96</v>
      </c>
      <c r="H14" s="71">
        <v>5.1500000000000004E-2</v>
      </c>
      <c r="I14" s="71">
        <v>5.1400000000087022E-2</v>
      </c>
      <c r="J14" s="65">
        <v>154933.46315200001</v>
      </c>
      <c r="K14" s="66">
        <v>105.32936263542973</v>
      </c>
      <c r="L14" s="65">
        <v>163.190429247</v>
      </c>
      <c r="M14" s="104" t="s">
        <v>602</v>
      </c>
      <c r="N14" s="67">
        <f t="shared" si="2"/>
        <v>1.9141484807363451E-2</v>
      </c>
      <c r="O14" s="67">
        <f>L14/'סכום נכסי הקרן'!$C$41</f>
        <v>5.1159637472824628E-3</v>
      </c>
    </row>
    <row r="15" spans="1:15">
      <c r="A15" s="58" t="s">
        <v>259</v>
      </c>
      <c r="B15" s="54">
        <v>9586</v>
      </c>
      <c r="C15" s="54" t="s">
        <v>256</v>
      </c>
      <c r="D15" s="104" t="s">
        <v>602</v>
      </c>
      <c r="E15" s="70">
        <v>45078</v>
      </c>
      <c r="F15" s="65">
        <v>4.4199999999920188</v>
      </c>
      <c r="G15" s="64" t="s">
        <v>96</v>
      </c>
      <c r="H15" s="71">
        <v>5.1500000000000004E-2</v>
      </c>
      <c r="I15" s="71">
        <v>5.1399999999973384E-2</v>
      </c>
      <c r="J15" s="65">
        <v>86682.468391999995</v>
      </c>
      <c r="K15" s="66">
        <v>104.06179235468674</v>
      </c>
      <c r="L15" s="65">
        <v>90.203330265999995</v>
      </c>
      <c r="M15" s="104" t="s">
        <v>602</v>
      </c>
      <c r="N15" s="67">
        <f t="shared" si="2"/>
        <v>1.0580434672715147E-2</v>
      </c>
      <c r="O15" s="67">
        <f>L15/'סכום נכסי הקרן'!$C$41</f>
        <v>2.8278433340384545E-3</v>
      </c>
    </row>
    <row r="16" spans="1:15">
      <c r="A16" s="58" t="s">
        <v>260</v>
      </c>
      <c r="B16" s="54">
        <v>9636</v>
      </c>
      <c r="C16" s="54" t="s">
        <v>256</v>
      </c>
      <c r="D16" s="104" t="s">
        <v>602</v>
      </c>
      <c r="E16" s="70">
        <v>45108</v>
      </c>
      <c r="F16" s="65">
        <v>4.5</v>
      </c>
      <c r="G16" s="64" t="s">
        <v>96</v>
      </c>
      <c r="H16" s="71">
        <v>5.1500000000000004E-2</v>
      </c>
      <c r="I16" s="71">
        <v>5.1400000000000008E-2</v>
      </c>
      <c r="J16" s="65">
        <v>122170.432461</v>
      </c>
      <c r="K16" s="66">
        <v>103.42836290633338</v>
      </c>
      <c r="L16" s="65">
        <v>126.35887824999999</v>
      </c>
      <c r="M16" s="104" t="s">
        <v>602</v>
      </c>
      <c r="N16" s="67">
        <f t="shared" si="2"/>
        <v>1.482131372200142E-2</v>
      </c>
      <c r="O16" s="67">
        <f>L16/'סכום נכסי הקרן'!$C$41</f>
        <v>3.9613073098535428E-3</v>
      </c>
    </row>
    <row r="17" spans="1:15">
      <c r="A17" s="58" t="s">
        <v>261</v>
      </c>
      <c r="B17" s="54">
        <v>9689</v>
      </c>
      <c r="C17" s="54" t="s">
        <v>256</v>
      </c>
      <c r="D17" s="104" t="s">
        <v>602</v>
      </c>
      <c r="E17" s="70">
        <v>45139</v>
      </c>
      <c r="F17" s="65">
        <v>4.5899999999953334</v>
      </c>
      <c r="G17" s="64" t="s">
        <v>96</v>
      </c>
      <c r="H17" s="71">
        <v>5.1500000000000004E-2</v>
      </c>
      <c r="I17" s="71">
        <v>5.1399999999960845E-2</v>
      </c>
      <c r="J17" s="65">
        <v>257974.343276</v>
      </c>
      <c r="K17" s="66">
        <v>102.99643928223119</v>
      </c>
      <c r="L17" s="65">
        <v>265.70438783600002</v>
      </c>
      <c r="M17" s="104" t="s">
        <v>602</v>
      </c>
      <c r="N17" s="67">
        <f t="shared" si="2"/>
        <v>3.1165899412609693E-2</v>
      </c>
      <c r="O17" s="67">
        <f>L17/'סכום נכסי הקרן'!$C$41</f>
        <v>8.3297410389515519E-3</v>
      </c>
    </row>
    <row r="18" spans="1:15">
      <c r="A18" s="58" t="s">
        <v>262</v>
      </c>
      <c r="B18" s="54">
        <v>9731</v>
      </c>
      <c r="C18" s="54" t="s">
        <v>256</v>
      </c>
      <c r="D18" s="104" t="s">
        <v>602</v>
      </c>
      <c r="E18" s="70">
        <v>45170</v>
      </c>
      <c r="F18" s="65">
        <v>4.6700000000104733</v>
      </c>
      <c r="G18" s="64" t="s">
        <v>96</v>
      </c>
      <c r="H18" s="71">
        <v>5.1500000000000004E-2</v>
      </c>
      <c r="I18" s="71">
        <v>5.1400000000072853E-2</v>
      </c>
      <c r="J18" s="65">
        <v>42942.752631999996</v>
      </c>
      <c r="K18" s="66">
        <v>102.27183929814743</v>
      </c>
      <c r="L18" s="65">
        <v>43.918342962000011</v>
      </c>
      <c r="M18" s="104" t="s">
        <v>602</v>
      </c>
      <c r="N18" s="67">
        <f t="shared" si="2"/>
        <v>5.1514191025216335E-3</v>
      </c>
      <c r="O18" s="67">
        <f>L18/'סכום נכסי הקרן'!$C$41</f>
        <v>1.3768249245440381E-3</v>
      </c>
    </row>
    <row r="19" spans="1:15">
      <c r="A19" s="58" t="s">
        <v>263</v>
      </c>
      <c r="B19" s="54">
        <v>9787</v>
      </c>
      <c r="C19" s="54" t="s">
        <v>256</v>
      </c>
      <c r="D19" s="104" t="s">
        <v>602</v>
      </c>
      <c r="E19" s="70">
        <v>45261</v>
      </c>
      <c r="F19" s="65">
        <v>4.9200000000320196</v>
      </c>
      <c r="G19" s="64" t="s">
        <v>96</v>
      </c>
      <c r="H19" s="71">
        <v>5.1500000000000004E-2</v>
      </c>
      <c r="I19" s="71">
        <v>5.1400000000320203E-2</v>
      </c>
      <c r="J19" s="65">
        <v>62200.426496</v>
      </c>
      <c r="K19" s="66">
        <v>100.41935782227598</v>
      </c>
      <c r="L19" s="65">
        <v>62.461268850000003</v>
      </c>
      <c r="M19" s="104" t="s">
        <v>602</v>
      </c>
      <c r="N19" s="67">
        <f t="shared" si="2"/>
        <v>7.3264187995442653E-3</v>
      </c>
      <c r="O19" s="67">
        <f>L19/'סכום נכסי הקרן'!$C$41</f>
        <v>1.9581392641734095E-3</v>
      </c>
    </row>
    <row r="20" spans="1:15">
      <c r="A20" s="120" t="s">
        <v>602</v>
      </c>
      <c r="B20" s="105" t="s">
        <v>602</v>
      </c>
      <c r="C20" s="105" t="s">
        <v>602</v>
      </c>
      <c r="D20" s="105" t="s">
        <v>602</v>
      </c>
      <c r="E20" s="105" t="s">
        <v>602</v>
      </c>
      <c r="F20" s="105" t="s">
        <v>602</v>
      </c>
      <c r="G20" s="105" t="s">
        <v>602</v>
      </c>
      <c r="H20" s="105" t="s">
        <v>602</v>
      </c>
      <c r="I20" s="105" t="s">
        <v>602</v>
      </c>
      <c r="J20" s="105" t="s">
        <v>602</v>
      </c>
      <c r="K20" s="105" t="s">
        <v>602</v>
      </c>
      <c r="L20" s="105" t="s">
        <v>602</v>
      </c>
      <c r="M20" s="105" t="s">
        <v>602</v>
      </c>
      <c r="N20" s="105" t="s">
        <v>602</v>
      </c>
      <c r="O20" s="105" t="s">
        <v>602</v>
      </c>
    </row>
    <row r="21" spans="1:15">
      <c r="A21" s="57" t="s">
        <v>41</v>
      </c>
      <c r="B21" s="105" t="s">
        <v>602</v>
      </c>
      <c r="C21" s="105" t="s">
        <v>602</v>
      </c>
      <c r="D21" s="105" t="s">
        <v>602</v>
      </c>
      <c r="E21" s="105" t="s">
        <v>602</v>
      </c>
      <c r="F21" s="87">
        <v>6.1968088522898128</v>
      </c>
      <c r="G21" s="105" t="s">
        <v>602</v>
      </c>
      <c r="H21" s="105" t="s">
        <v>602</v>
      </c>
      <c r="I21" s="75">
        <v>4.8521269965408738E-2</v>
      </c>
      <c r="J21" s="105" t="s">
        <v>602</v>
      </c>
      <c r="K21" s="105" t="s">
        <v>602</v>
      </c>
      <c r="L21" s="74">
        <f>SUM(L22:L162)</f>
        <v>7741.2383671670004</v>
      </c>
      <c r="M21" s="105" t="s">
        <v>602</v>
      </c>
      <c r="N21" s="63">
        <f t="shared" si="0"/>
        <v>0.9080115621917223</v>
      </c>
      <c r="O21" s="63">
        <f>L21/'סכום נכסי הקרן'!$C$41</f>
        <v>0.24268515640433319</v>
      </c>
    </row>
    <row r="22" spans="1:15">
      <c r="A22" s="58" t="s">
        <v>264</v>
      </c>
      <c r="B22" s="54" t="s">
        <v>265</v>
      </c>
      <c r="C22" s="54" t="s">
        <v>256</v>
      </c>
      <c r="D22" s="104" t="s">
        <v>602</v>
      </c>
      <c r="E22" s="70">
        <v>39845</v>
      </c>
      <c r="F22" s="65">
        <v>9.0000000261545005E-2</v>
      </c>
      <c r="G22" s="64" t="s">
        <v>96</v>
      </c>
      <c r="H22" s="71">
        <v>4.8000000000000001E-2</v>
      </c>
      <c r="I22" s="71">
        <v>4.620000000523089E-2</v>
      </c>
      <c r="J22" s="65">
        <v>747.31046000000003</v>
      </c>
      <c r="K22" s="66">
        <v>127.906463</v>
      </c>
      <c r="L22" s="65">
        <v>0.95585837500000015</v>
      </c>
      <c r="M22" s="104" t="s">
        <v>602</v>
      </c>
      <c r="N22" s="67">
        <f t="shared" si="0"/>
        <v>1.121177795013979E-4</v>
      </c>
      <c r="O22" s="67">
        <f>L22/'סכום נכסי הקרן'!$C$41</f>
        <v>2.9965830818636838E-5</v>
      </c>
    </row>
    <row r="23" spans="1:15">
      <c r="A23" s="58" t="s">
        <v>266</v>
      </c>
      <c r="B23" s="54" t="s">
        <v>267</v>
      </c>
      <c r="C23" s="54" t="s">
        <v>256</v>
      </c>
      <c r="D23" s="104" t="s">
        <v>602</v>
      </c>
      <c r="E23" s="70">
        <v>39873</v>
      </c>
      <c r="F23" s="65">
        <v>0.1700000000017054</v>
      </c>
      <c r="G23" s="64" t="s">
        <v>96</v>
      </c>
      <c r="H23" s="71">
        <v>4.8000000000000001E-2</v>
      </c>
      <c r="I23" s="71">
        <v>4.8199999999363322E-2</v>
      </c>
      <c r="J23" s="65">
        <v>27469.015339999998</v>
      </c>
      <c r="K23" s="66">
        <v>128.081064</v>
      </c>
      <c r="L23" s="65">
        <v>35.182606981999996</v>
      </c>
      <c r="M23" s="104" t="s">
        <v>602</v>
      </c>
      <c r="N23" s="67">
        <f t="shared" si="0"/>
        <v>4.1267575564133303E-3</v>
      </c>
      <c r="O23" s="67">
        <f>L23/'סכום נכסי הקרן'!$C$41</f>
        <v>1.102962610523973E-3</v>
      </c>
    </row>
    <row r="24" spans="1:15">
      <c r="A24" s="58" t="s">
        <v>268</v>
      </c>
      <c r="B24" s="54" t="s">
        <v>269</v>
      </c>
      <c r="C24" s="54" t="s">
        <v>256</v>
      </c>
      <c r="D24" s="104" t="s">
        <v>602</v>
      </c>
      <c r="E24" s="70">
        <v>39934</v>
      </c>
      <c r="F24" s="65">
        <v>0.32999999998892982</v>
      </c>
      <c r="G24" s="64" t="s">
        <v>96</v>
      </c>
      <c r="H24" s="71">
        <v>4.8000000000000001E-2</v>
      </c>
      <c r="I24" s="71">
        <v>4.8299999999362159E-2</v>
      </c>
      <c r="J24" s="65">
        <v>29975.592919999999</v>
      </c>
      <c r="K24" s="66">
        <v>126.569211</v>
      </c>
      <c r="L24" s="65">
        <v>37.939871474</v>
      </c>
      <c r="M24" s="104" t="s">
        <v>602</v>
      </c>
      <c r="N24" s="67">
        <f t="shared" si="0"/>
        <v>4.4501719663577856E-3</v>
      </c>
      <c r="O24" s="67">
        <f>L24/'סכום נכסי הקרן'!$C$41</f>
        <v>1.1894019026309306E-3</v>
      </c>
    </row>
    <row r="25" spans="1:15">
      <c r="A25" s="58" t="s">
        <v>270</v>
      </c>
      <c r="B25" s="54" t="s">
        <v>271</v>
      </c>
      <c r="C25" s="54" t="s">
        <v>256</v>
      </c>
      <c r="D25" s="104" t="s">
        <v>602</v>
      </c>
      <c r="E25" s="70">
        <v>40148</v>
      </c>
      <c r="F25" s="65">
        <v>0.91000000000947823</v>
      </c>
      <c r="G25" s="64" t="s">
        <v>96</v>
      </c>
      <c r="H25" s="71">
        <v>4.8000000000000001E-2</v>
      </c>
      <c r="I25" s="71">
        <v>4.8300000000201931E-2</v>
      </c>
      <c r="J25" s="65">
        <v>39943.176987999999</v>
      </c>
      <c r="K25" s="66">
        <v>121.502201</v>
      </c>
      <c r="L25" s="65">
        <v>48.531839094000006</v>
      </c>
      <c r="M25" s="104" t="s">
        <v>602</v>
      </c>
      <c r="N25" s="67">
        <f t="shared" si="0"/>
        <v>5.6925609239322867E-3</v>
      </c>
      <c r="O25" s="67">
        <f>L25/'סכום נכסי הקרן'!$C$41</f>
        <v>1.5214564392011622E-3</v>
      </c>
    </row>
    <row r="26" spans="1:15">
      <c r="A26" s="58" t="s">
        <v>272</v>
      </c>
      <c r="B26" s="54" t="s">
        <v>273</v>
      </c>
      <c r="C26" s="54" t="s">
        <v>256</v>
      </c>
      <c r="D26" s="104" t="s">
        <v>602</v>
      </c>
      <c r="E26" s="70">
        <v>40269</v>
      </c>
      <c r="F26" s="65">
        <v>1.2200000000025073</v>
      </c>
      <c r="G26" s="64" t="s">
        <v>96</v>
      </c>
      <c r="H26" s="71">
        <v>4.8000000000000001E-2</v>
      </c>
      <c r="I26" s="71">
        <v>4.8500000000170143E-2</v>
      </c>
      <c r="J26" s="65">
        <v>45287.770007999992</v>
      </c>
      <c r="K26" s="66">
        <v>123.288242</v>
      </c>
      <c r="L26" s="65">
        <v>55.834495412999999</v>
      </c>
      <c r="M26" s="104" t="s">
        <v>602</v>
      </c>
      <c r="N26" s="67">
        <f t="shared" si="0"/>
        <v>6.5491288343699928E-3</v>
      </c>
      <c r="O26" s="67">
        <f>L26/'סכום נכסי הקרן'!$C$41</f>
        <v>1.7503921994614655E-3</v>
      </c>
    </row>
    <row r="27" spans="1:15">
      <c r="A27" s="58" t="s">
        <v>274</v>
      </c>
      <c r="B27" s="54" t="s">
        <v>275</v>
      </c>
      <c r="C27" s="54" t="s">
        <v>256</v>
      </c>
      <c r="D27" s="104" t="s">
        <v>602</v>
      </c>
      <c r="E27" s="70">
        <v>40391</v>
      </c>
      <c r="F27" s="65">
        <v>1.5199999999796281</v>
      </c>
      <c r="G27" s="64" t="s">
        <v>96</v>
      </c>
      <c r="H27" s="71">
        <v>4.8000000000000001E-2</v>
      </c>
      <c r="I27" s="71">
        <v>4.8499999999383495E-2</v>
      </c>
      <c r="J27" s="65">
        <v>30510.934376000005</v>
      </c>
      <c r="K27" s="66">
        <v>122.272352</v>
      </c>
      <c r="L27" s="65">
        <v>37.306436937999997</v>
      </c>
      <c r="M27" s="104" t="s">
        <v>602</v>
      </c>
      <c r="N27" s="67">
        <f t="shared" si="0"/>
        <v>4.3758730163320362E-3</v>
      </c>
      <c r="O27" s="67">
        <f>L27/'סכום נכסי הקרן'!$C$41</f>
        <v>1.1695439481086848E-3</v>
      </c>
    </row>
    <row r="28" spans="1:15">
      <c r="A28" s="58" t="s">
        <v>276</v>
      </c>
      <c r="B28" s="54" t="s">
        <v>277</v>
      </c>
      <c r="C28" s="54" t="s">
        <v>256</v>
      </c>
      <c r="D28" s="104" t="s">
        <v>602</v>
      </c>
      <c r="E28" s="70">
        <v>40452</v>
      </c>
      <c r="F28" s="65">
        <v>1.6800000000115227</v>
      </c>
      <c r="G28" s="64" t="s">
        <v>96</v>
      </c>
      <c r="H28" s="71">
        <v>4.8000000000000001E-2</v>
      </c>
      <c r="I28" s="71">
        <v>4.8500000000246922E-2</v>
      </c>
      <c r="J28" s="65">
        <v>40444.492504000002</v>
      </c>
      <c r="K28" s="66">
        <v>120.162972</v>
      </c>
      <c r="L28" s="65">
        <v>48.599304208</v>
      </c>
      <c r="M28" s="104" t="s">
        <v>602</v>
      </c>
      <c r="N28" s="67">
        <f t="shared" si="0"/>
        <v>5.7004742706929798E-3</v>
      </c>
      <c r="O28" s="67">
        <f>L28/'סכום נכסי הקרן'!$C$41</f>
        <v>1.5235714472872544E-3</v>
      </c>
    </row>
    <row r="29" spans="1:15">
      <c r="A29" s="58" t="s">
        <v>278</v>
      </c>
      <c r="B29" s="54" t="s">
        <v>279</v>
      </c>
      <c r="C29" s="54" t="s">
        <v>256</v>
      </c>
      <c r="D29" s="104" t="s">
        <v>602</v>
      </c>
      <c r="E29" s="70">
        <v>40909</v>
      </c>
      <c r="F29" s="65">
        <v>2.7699999999834737</v>
      </c>
      <c r="G29" s="64" t="s">
        <v>96</v>
      </c>
      <c r="H29" s="71">
        <v>4.8000000000000001E-2</v>
      </c>
      <c r="I29" s="71">
        <v>4.8500000000059024E-2</v>
      </c>
      <c r="J29" s="65">
        <v>28761.496972000004</v>
      </c>
      <c r="K29" s="66">
        <v>117.813993</v>
      </c>
      <c r="L29" s="65">
        <v>33.885067927999998</v>
      </c>
      <c r="M29" s="104" t="s">
        <v>602</v>
      </c>
      <c r="N29" s="67">
        <f t="shared" si="0"/>
        <v>3.9745622089060973E-3</v>
      </c>
      <c r="O29" s="67">
        <f>L29/'סכום נכסי הקרן'!$C$41</f>
        <v>1.0622852081078066E-3</v>
      </c>
    </row>
    <row r="30" spans="1:15">
      <c r="A30" s="58" t="s">
        <v>280</v>
      </c>
      <c r="B30" s="54">
        <v>8790</v>
      </c>
      <c r="C30" s="54" t="s">
        <v>256</v>
      </c>
      <c r="D30" s="104" t="s">
        <v>602</v>
      </c>
      <c r="E30" s="70">
        <v>41030</v>
      </c>
      <c r="F30" s="65">
        <v>3.0999999999760592</v>
      </c>
      <c r="G30" s="64" t="s">
        <v>96</v>
      </c>
      <c r="H30" s="71">
        <v>4.8000000000000001E-2</v>
      </c>
      <c r="I30" s="71">
        <v>4.8599999999508127E-2</v>
      </c>
      <c r="J30" s="65">
        <v>39782.120872</v>
      </c>
      <c r="K30" s="66">
        <v>115.497479</v>
      </c>
      <c r="L30" s="65">
        <v>45.947346590999999</v>
      </c>
      <c r="M30" s="104" t="s">
        <v>602</v>
      </c>
      <c r="N30" s="67">
        <f t="shared" si="0"/>
        <v>5.389411871569408E-3</v>
      </c>
      <c r="O30" s="67">
        <f>L30/'סכום נכסי הקרן'!$C$41</f>
        <v>1.4404334894394535E-3</v>
      </c>
    </row>
    <row r="31" spans="1:15">
      <c r="A31" s="58" t="s">
        <v>281</v>
      </c>
      <c r="B31" s="54" t="s">
        <v>282</v>
      </c>
      <c r="C31" s="54" t="s">
        <v>256</v>
      </c>
      <c r="D31" s="104" t="s">
        <v>602</v>
      </c>
      <c r="E31" s="70">
        <v>41091</v>
      </c>
      <c r="F31" s="65">
        <v>3.1900000001425104</v>
      </c>
      <c r="G31" s="64" t="s">
        <v>96</v>
      </c>
      <c r="H31" s="71">
        <v>4.8000000000000001E-2</v>
      </c>
      <c r="I31" s="71">
        <v>4.8600000001628695E-2</v>
      </c>
      <c r="J31" s="65">
        <v>5911.1879319999998</v>
      </c>
      <c r="K31" s="66">
        <v>116.333029</v>
      </c>
      <c r="L31" s="65">
        <v>6.8766639580000009</v>
      </c>
      <c r="M31" s="104" t="s">
        <v>602</v>
      </c>
      <c r="N31" s="67">
        <f t="shared" si="0"/>
        <v>8.0660097093175978E-4</v>
      </c>
      <c r="O31" s="67">
        <f>L31/'סכום נכסי הקרן'!$C$41</f>
        <v>2.1558104647254419E-4</v>
      </c>
    </row>
    <row r="32" spans="1:15">
      <c r="A32" s="58" t="s">
        <v>283</v>
      </c>
      <c r="B32" s="54" t="s">
        <v>284</v>
      </c>
      <c r="C32" s="54" t="s">
        <v>256</v>
      </c>
      <c r="D32" s="104" t="s">
        <v>602</v>
      </c>
      <c r="E32" s="70">
        <v>41122</v>
      </c>
      <c r="F32" s="65">
        <v>3.2700000000670619</v>
      </c>
      <c r="G32" s="64" t="s">
        <v>96</v>
      </c>
      <c r="H32" s="71">
        <v>4.8000000000000001E-2</v>
      </c>
      <c r="I32" s="71">
        <v>4.8600000000743118E-2</v>
      </c>
      <c r="J32" s="65">
        <v>18987.986784000001</v>
      </c>
      <c r="K32" s="66">
        <v>116.22693099999999</v>
      </c>
      <c r="L32" s="65">
        <v>22.069154376</v>
      </c>
      <c r="M32" s="104" t="s">
        <v>602</v>
      </c>
      <c r="N32" s="67">
        <f t="shared" si="0"/>
        <v>2.5886100376645003E-3</v>
      </c>
      <c r="O32" s="67">
        <f>L32/'סכום נכסי הקרן'!$C$41</f>
        <v>6.9186038814755867E-4</v>
      </c>
    </row>
    <row r="33" spans="1:15">
      <c r="A33" s="58" t="s">
        <v>285</v>
      </c>
      <c r="B33" s="54" t="s">
        <v>286</v>
      </c>
      <c r="C33" s="54" t="s">
        <v>256</v>
      </c>
      <c r="D33" s="104" t="s">
        <v>602</v>
      </c>
      <c r="E33" s="70">
        <v>41154</v>
      </c>
      <c r="F33" s="65">
        <v>3.3600000000396739</v>
      </c>
      <c r="G33" s="64" t="s">
        <v>96</v>
      </c>
      <c r="H33" s="71">
        <v>4.8000000000000001E-2</v>
      </c>
      <c r="I33" s="71">
        <v>4.8600000000396736E-2</v>
      </c>
      <c r="J33" s="65">
        <v>33127.151096000001</v>
      </c>
      <c r="K33" s="66">
        <v>115.65342200000001</v>
      </c>
      <c r="L33" s="65">
        <v>38.312683868000001</v>
      </c>
      <c r="M33" s="104" t="s">
        <v>602</v>
      </c>
      <c r="N33" s="67">
        <f t="shared" si="0"/>
        <v>4.493901140971002E-3</v>
      </c>
      <c r="O33" s="67">
        <f>L33/'סכום נכסי הקרן'!$C$41</f>
        <v>1.2010894427706455E-3</v>
      </c>
    </row>
    <row r="34" spans="1:15">
      <c r="A34" s="58" t="s">
        <v>287</v>
      </c>
      <c r="B34" s="54" t="s">
        <v>288</v>
      </c>
      <c r="C34" s="54" t="s">
        <v>256</v>
      </c>
      <c r="D34" s="104" t="s">
        <v>602</v>
      </c>
      <c r="E34" s="70">
        <v>41184</v>
      </c>
      <c r="F34" s="65">
        <v>3.4399999999584852</v>
      </c>
      <c r="G34" s="64" t="s">
        <v>96</v>
      </c>
      <c r="H34" s="71">
        <v>4.8000000000000001E-2</v>
      </c>
      <c r="I34" s="71">
        <v>4.8599999999542398E-2</v>
      </c>
      <c r="J34" s="65">
        <v>37188.588111999998</v>
      </c>
      <c r="K34" s="66">
        <v>113.99917600000001</v>
      </c>
      <c r="L34" s="65">
        <v>42.394684128999998</v>
      </c>
      <c r="M34" s="104" t="s">
        <v>602</v>
      </c>
      <c r="N34" s="67">
        <f t="shared" si="0"/>
        <v>4.9727009476760965E-3</v>
      </c>
      <c r="O34" s="67">
        <f>L34/'סכום נכסי הקרן'!$C$41</f>
        <v>1.3290587449413329E-3</v>
      </c>
    </row>
    <row r="35" spans="1:15">
      <c r="A35" s="58" t="s">
        <v>289</v>
      </c>
      <c r="B35" s="54" t="s">
        <v>290</v>
      </c>
      <c r="C35" s="54" t="s">
        <v>256</v>
      </c>
      <c r="D35" s="104" t="s">
        <v>602</v>
      </c>
      <c r="E35" s="70">
        <v>41214</v>
      </c>
      <c r="F35" s="65">
        <v>3.5199999999658051</v>
      </c>
      <c r="G35" s="64" t="s">
        <v>96</v>
      </c>
      <c r="H35" s="71">
        <v>4.8000000000000001E-2</v>
      </c>
      <c r="I35" s="71">
        <v>4.8499999999527567E-2</v>
      </c>
      <c r="J35" s="65">
        <v>39142.685244</v>
      </c>
      <c r="K35" s="66">
        <v>113.55918699999999</v>
      </c>
      <c r="L35" s="65">
        <v>44.450115225999994</v>
      </c>
      <c r="M35" s="104" t="s">
        <v>602</v>
      </c>
      <c r="N35" s="67">
        <f t="shared" si="0"/>
        <v>5.2137935368515194E-3</v>
      </c>
      <c r="O35" s="67">
        <f>L35/'סכום נכסי הקרן'!$C$41</f>
        <v>1.3934958018558229E-3</v>
      </c>
    </row>
    <row r="36" spans="1:15">
      <c r="A36" s="58" t="s">
        <v>291</v>
      </c>
      <c r="B36" s="54" t="s">
        <v>292</v>
      </c>
      <c r="C36" s="54" t="s">
        <v>256</v>
      </c>
      <c r="D36" s="104" t="s">
        <v>602</v>
      </c>
      <c r="E36" s="70">
        <v>41245</v>
      </c>
      <c r="F36" s="65">
        <v>3.6099999999805723</v>
      </c>
      <c r="G36" s="64" t="s">
        <v>96</v>
      </c>
      <c r="H36" s="71">
        <v>4.8000000000000001E-2</v>
      </c>
      <c r="I36" s="71">
        <v>4.8599999999697795E-2</v>
      </c>
      <c r="J36" s="65">
        <v>40883.049063999999</v>
      </c>
      <c r="K36" s="66">
        <v>113.309814</v>
      </c>
      <c r="L36" s="65">
        <v>46.324506789999994</v>
      </c>
      <c r="M36" s="104" t="s">
        <v>602</v>
      </c>
      <c r="N36" s="67">
        <f t="shared" si="0"/>
        <v>5.4336510236594705E-3</v>
      </c>
      <c r="O36" s="67">
        <f>L36/'סכום נכסי הקרן'!$C$41</f>
        <v>1.4522573317683521E-3</v>
      </c>
    </row>
    <row r="37" spans="1:15">
      <c r="A37" s="58" t="s">
        <v>293</v>
      </c>
      <c r="B37" s="54" t="s">
        <v>294</v>
      </c>
      <c r="C37" s="54" t="s">
        <v>256</v>
      </c>
      <c r="D37" s="104" t="s">
        <v>602</v>
      </c>
      <c r="E37" s="70">
        <v>41275</v>
      </c>
      <c r="F37" s="65">
        <v>3.6099999999724774</v>
      </c>
      <c r="G37" s="64" t="s">
        <v>96</v>
      </c>
      <c r="H37" s="71">
        <v>4.8000000000000001E-2</v>
      </c>
      <c r="I37" s="71">
        <v>4.8599999999724766E-2</v>
      </c>
      <c r="J37" s="65">
        <v>40049.287512000003</v>
      </c>
      <c r="K37" s="66">
        <v>116.124005</v>
      </c>
      <c r="L37" s="65">
        <v>46.506836448000001</v>
      </c>
      <c r="M37" s="104" t="s">
        <v>602</v>
      </c>
      <c r="N37" s="67">
        <f t="shared" si="0"/>
        <v>5.4550374517401056E-3</v>
      </c>
      <c r="O37" s="67">
        <f>L37/'סכום נכסי הקרן'!$C$41</f>
        <v>1.4579733037446904E-3</v>
      </c>
    </row>
    <row r="38" spans="1:15">
      <c r="A38" s="58" t="s">
        <v>295</v>
      </c>
      <c r="B38" s="54" t="s">
        <v>296</v>
      </c>
      <c r="C38" s="54" t="s">
        <v>256</v>
      </c>
      <c r="D38" s="104" t="s">
        <v>602</v>
      </c>
      <c r="E38" s="70">
        <v>41306</v>
      </c>
      <c r="F38" s="65">
        <v>3.6900000000147437</v>
      </c>
      <c r="G38" s="64" t="s">
        <v>96</v>
      </c>
      <c r="H38" s="71">
        <v>4.8000000000000001E-2</v>
      </c>
      <c r="I38" s="71">
        <v>4.8500000000184292E-2</v>
      </c>
      <c r="J38" s="65">
        <v>46999.904900000001</v>
      </c>
      <c r="K38" s="66">
        <v>115.447581</v>
      </c>
      <c r="L38" s="65">
        <v>54.260253080000005</v>
      </c>
      <c r="M38" s="104" t="s">
        <v>602</v>
      </c>
      <c r="N38" s="67">
        <f t="shared" si="0"/>
        <v>6.3644774682373693E-3</v>
      </c>
      <c r="O38" s="67">
        <f>L38/'סכום נכסי הקרן'!$C$41</f>
        <v>1.7010402445568342E-3</v>
      </c>
    </row>
    <row r="39" spans="1:15">
      <c r="A39" s="58" t="s">
        <v>297</v>
      </c>
      <c r="B39" s="54" t="s">
        <v>298</v>
      </c>
      <c r="C39" s="54" t="s">
        <v>256</v>
      </c>
      <c r="D39" s="104" t="s">
        <v>602</v>
      </c>
      <c r="E39" s="70">
        <v>41334</v>
      </c>
      <c r="F39" s="65">
        <v>3.7700000000341709</v>
      </c>
      <c r="G39" s="64" t="s">
        <v>96</v>
      </c>
      <c r="H39" s="71">
        <v>4.8000000000000001E-2</v>
      </c>
      <c r="I39" s="71">
        <v>4.8600000000496572E-2</v>
      </c>
      <c r="J39" s="65">
        <v>35313.380751999997</v>
      </c>
      <c r="K39" s="66">
        <v>115.193015</v>
      </c>
      <c r="L39" s="65">
        <v>40.678548092999996</v>
      </c>
      <c r="M39" s="104" t="s">
        <v>602</v>
      </c>
      <c r="N39" s="67">
        <f t="shared" si="0"/>
        <v>4.7714061045162496E-3</v>
      </c>
      <c r="O39" s="67">
        <f>L39/'סכום נכסי הקרן'!$C$41</f>
        <v>1.2752584713217789E-3</v>
      </c>
    </row>
    <row r="40" spans="1:15">
      <c r="A40" s="58" t="s">
        <v>299</v>
      </c>
      <c r="B40" s="54" t="s">
        <v>300</v>
      </c>
      <c r="C40" s="54" t="s">
        <v>256</v>
      </c>
      <c r="D40" s="104" t="s">
        <v>602</v>
      </c>
      <c r="E40" s="70">
        <v>41366</v>
      </c>
      <c r="F40" s="65">
        <v>3.8499999999697248</v>
      </c>
      <c r="G40" s="64" t="s">
        <v>96</v>
      </c>
      <c r="H40" s="71">
        <v>4.8000000000000001E-2</v>
      </c>
      <c r="I40" s="71">
        <v>4.8599999999622445E-2</v>
      </c>
      <c r="J40" s="65">
        <v>48941.147788000002</v>
      </c>
      <c r="K40" s="66">
        <v>114.73222800000001</v>
      </c>
      <c r="L40" s="65">
        <v>56.151269141999997</v>
      </c>
      <c r="M40" s="104" t="s">
        <v>602</v>
      </c>
      <c r="N40" s="67">
        <f t="shared" si="0"/>
        <v>6.5862849319977997E-3</v>
      </c>
      <c r="O40" s="67">
        <f>L40/'סכום נכסי הקרן'!$C$41</f>
        <v>1.7603229467554906E-3</v>
      </c>
    </row>
    <row r="41" spans="1:15">
      <c r="A41" s="58" t="s">
        <v>301</v>
      </c>
      <c r="B41" s="54">
        <v>2704</v>
      </c>
      <c r="C41" s="54" t="s">
        <v>256</v>
      </c>
      <c r="D41" s="104" t="s">
        <v>602</v>
      </c>
      <c r="E41" s="70">
        <v>41395</v>
      </c>
      <c r="F41" s="65">
        <v>3.9399999999466297</v>
      </c>
      <c r="G41" s="64" t="s">
        <v>96</v>
      </c>
      <c r="H41" s="71">
        <v>4.8000000000000001E-2</v>
      </c>
      <c r="I41" s="71">
        <v>4.8599999999539553E-2</v>
      </c>
      <c r="J41" s="65">
        <v>33512.778416000001</v>
      </c>
      <c r="K41" s="66">
        <v>114.058114</v>
      </c>
      <c r="L41" s="65">
        <v>38.224043016000003</v>
      </c>
      <c r="M41" s="104" t="s">
        <v>602</v>
      </c>
      <c r="N41" s="67">
        <f t="shared" si="0"/>
        <v>4.4835039777936098E-3</v>
      </c>
      <c r="O41" s="67">
        <f>L41/'סכום נכסי הקרן'!$C$41</f>
        <v>1.1983105825920633E-3</v>
      </c>
    </row>
    <row r="42" spans="1:15">
      <c r="A42" s="58" t="s">
        <v>302</v>
      </c>
      <c r="B42" s="54" t="s">
        <v>303</v>
      </c>
      <c r="C42" s="54" t="s">
        <v>256</v>
      </c>
      <c r="D42" s="104" t="s">
        <v>602</v>
      </c>
      <c r="E42" s="70">
        <v>41427</v>
      </c>
      <c r="F42" s="65">
        <v>4.0199999999922627</v>
      </c>
      <c r="G42" s="64" t="s">
        <v>96</v>
      </c>
      <c r="H42" s="71">
        <v>4.8000000000000001E-2</v>
      </c>
      <c r="I42" s="71">
        <v>4.8599999999874605E-2</v>
      </c>
      <c r="J42" s="65">
        <v>66252.285839999997</v>
      </c>
      <c r="K42" s="66">
        <v>113.152174</v>
      </c>
      <c r="L42" s="65">
        <v>74.965901779000006</v>
      </c>
      <c r="M42" s="104" t="s">
        <v>602</v>
      </c>
      <c r="N42" s="67">
        <f t="shared" si="0"/>
        <v>8.7931545777180358E-3</v>
      </c>
      <c r="O42" s="67">
        <f>L42/'סכום נכסי הקרן'!$C$41</f>
        <v>2.3501551993788412E-3</v>
      </c>
    </row>
    <row r="43" spans="1:15">
      <c r="A43" s="58" t="s">
        <v>304</v>
      </c>
      <c r="B43" s="54">
        <v>8805</v>
      </c>
      <c r="C43" s="54" t="s">
        <v>256</v>
      </c>
      <c r="D43" s="104" t="s">
        <v>602</v>
      </c>
      <c r="E43" s="70">
        <v>41487</v>
      </c>
      <c r="F43" s="65">
        <v>4.0900000000414662</v>
      </c>
      <c r="G43" s="64" t="s">
        <v>96</v>
      </c>
      <c r="H43" s="71">
        <v>4.8000000000000001E-2</v>
      </c>
      <c r="I43" s="71">
        <v>4.8500000000565466E-2</v>
      </c>
      <c r="J43" s="65">
        <v>34920.948243999999</v>
      </c>
      <c r="K43" s="66">
        <v>113.944827</v>
      </c>
      <c r="L43" s="65">
        <v>39.790614214999998</v>
      </c>
      <c r="M43" s="104" t="s">
        <v>602</v>
      </c>
      <c r="N43" s="67">
        <f t="shared" si="0"/>
        <v>4.6672555552830283E-3</v>
      </c>
      <c r="O43" s="67">
        <f>L43/'סכום נכסי הקרן'!$C$41</f>
        <v>1.2474220500880539E-3</v>
      </c>
    </row>
    <row r="44" spans="1:15">
      <c r="A44" s="58" t="s">
        <v>305</v>
      </c>
      <c r="B44" s="54" t="s">
        <v>306</v>
      </c>
      <c r="C44" s="54" t="s">
        <v>256</v>
      </c>
      <c r="D44" s="104" t="s">
        <v>602</v>
      </c>
      <c r="E44" s="70">
        <v>41518</v>
      </c>
      <c r="F44" s="65">
        <v>4.1799999996829893</v>
      </c>
      <c r="G44" s="64" t="s">
        <v>96</v>
      </c>
      <c r="H44" s="71">
        <v>4.8000000000000001E-2</v>
      </c>
      <c r="I44" s="71">
        <v>4.8499999998368321E-2</v>
      </c>
      <c r="J44" s="65">
        <v>3790.9938040000002</v>
      </c>
      <c r="K44" s="66">
        <v>113.164751</v>
      </c>
      <c r="L44" s="65">
        <v>4.2900687019999992</v>
      </c>
      <c r="M44" s="104" t="s">
        <v>602</v>
      </c>
      <c r="N44" s="67">
        <f t="shared" si="0"/>
        <v>5.0320527533870708E-4</v>
      </c>
      <c r="O44" s="67">
        <f>L44/'סכום נכסי הקרן'!$C$41</f>
        <v>1.3449217612856182E-4</v>
      </c>
    </row>
    <row r="45" spans="1:15">
      <c r="A45" s="58" t="s">
        <v>307</v>
      </c>
      <c r="B45" s="54" t="s">
        <v>308</v>
      </c>
      <c r="C45" s="54" t="s">
        <v>256</v>
      </c>
      <c r="D45" s="104" t="s">
        <v>602</v>
      </c>
      <c r="E45" s="70">
        <v>41548</v>
      </c>
      <c r="F45" s="65">
        <v>4.2600000000095841</v>
      </c>
      <c r="G45" s="64" t="s">
        <v>96</v>
      </c>
      <c r="H45" s="71">
        <v>4.8000000000000001E-2</v>
      </c>
      <c r="I45" s="71">
        <v>4.8500000000117255E-2</v>
      </c>
      <c r="J45" s="65">
        <v>87187.06048</v>
      </c>
      <c r="K45" s="66">
        <v>112.49197700000001</v>
      </c>
      <c r="L45" s="65">
        <v>98.078448180999999</v>
      </c>
      <c r="M45" s="104" t="s">
        <v>602</v>
      </c>
      <c r="N45" s="67">
        <f t="shared" si="0"/>
        <v>1.1504149688489821E-2</v>
      </c>
      <c r="O45" s="67">
        <f>L45/'סכום נכסי הקרן'!$C$41</f>
        <v>3.0747255681536348E-3</v>
      </c>
    </row>
    <row r="46" spans="1:15">
      <c r="A46" s="58" t="s">
        <v>309</v>
      </c>
      <c r="B46" s="54" t="s">
        <v>310</v>
      </c>
      <c r="C46" s="54" t="s">
        <v>256</v>
      </c>
      <c r="D46" s="104" t="s">
        <v>602</v>
      </c>
      <c r="E46" s="70">
        <v>41579</v>
      </c>
      <c r="F46" s="65">
        <v>4.3399999999743324</v>
      </c>
      <c r="G46" s="64" t="s">
        <v>96</v>
      </c>
      <c r="H46" s="71">
        <v>4.8000000000000001E-2</v>
      </c>
      <c r="I46" s="71">
        <v>4.8499999999653334E-2</v>
      </c>
      <c r="J46" s="65">
        <v>60499.129496000001</v>
      </c>
      <c r="K46" s="66">
        <v>112.048484</v>
      </c>
      <c r="L46" s="65">
        <v>67.78835721099999</v>
      </c>
      <c r="M46" s="104" t="s">
        <v>602</v>
      </c>
      <c r="N46" s="67">
        <f t="shared" si="0"/>
        <v>7.9512616987269611E-3</v>
      </c>
      <c r="O46" s="67">
        <f>L46/'סכום נכסי הקרן'!$C$41</f>
        <v>2.1251416494186661E-3</v>
      </c>
    </row>
    <row r="47" spans="1:15">
      <c r="A47" s="58" t="s">
        <v>311</v>
      </c>
      <c r="B47" s="54" t="s">
        <v>312</v>
      </c>
      <c r="C47" s="54" t="s">
        <v>256</v>
      </c>
      <c r="D47" s="104" t="s">
        <v>602</v>
      </c>
      <c r="E47" s="70">
        <v>41609</v>
      </c>
      <c r="F47" s="65">
        <v>4.4300000000223569</v>
      </c>
      <c r="G47" s="64" t="s">
        <v>96</v>
      </c>
      <c r="H47" s="71">
        <v>4.8000000000000001E-2</v>
      </c>
      <c r="I47" s="71">
        <v>4.8500000000260321E-2</v>
      </c>
      <c r="J47" s="65">
        <v>58679.875904</v>
      </c>
      <c r="K47" s="66">
        <v>111.287283</v>
      </c>
      <c r="L47" s="65">
        <v>65.303239778000005</v>
      </c>
      <c r="M47" s="104" t="s">
        <v>602</v>
      </c>
      <c r="N47" s="67">
        <f t="shared" si="0"/>
        <v>7.6597688838126463E-3</v>
      </c>
      <c r="O47" s="67">
        <f>L47/'סכום נכסי הקרן'!$C$41</f>
        <v>2.0472340738725264E-3</v>
      </c>
    </row>
    <row r="48" spans="1:15">
      <c r="A48" s="58" t="s">
        <v>313</v>
      </c>
      <c r="B48" s="54" t="s">
        <v>314</v>
      </c>
      <c r="C48" s="54" t="s">
        <v>256</v>
      </c>
      <c r="D48" s="104" t="s">
        <v>602</v>
      </c>
      <c r="E48" s="70">
        <v>41672</v>
      </c>
      <c r="F48" s="65">
        <v>4.4900000000082336</v>
      </c>
      <c r="G48" s="64" t="s">
        <v>96</v>
      </c>
      <c r="H48" s="71">
        <v>4.8000000000000001E-2</v>
      </c>
      <c r="I48" s="71">
        <v>4.8500000000024211E-2</v>
      </c>
      <c r="J48" s="65">
        <v>18207.154471999998</v>
      </c>
      <c r="K48" s="66">
        <v>113.389481</v>
      </c>
      <c r="L48" s="65">
        <v>20.644997966999998</v>
      </c>
      <c r="M48" s="104" t="s">
        <v>602</v>
      </c>
      <c r="N48" s="67">
        <f t="shared" si="0"/>
        <v>2.421563058304441E-3</v>
      </c>
      <c r="O48" s="67">
        <f>L48/'סכום נכסי הקרן'!$C$41</f>
        <v>6.4721357526445619E-4</v>
      </c>
    </row>
    <row r="49" spans="1:15">
      <c r="A49" s="58" t="s">
        <v>315</v>
      </c>
      <c r="B49" s="54" t="s">
        <v>316</v>
      </c>
      <c r="C49" s="54" t="s">
        <v>256</v>
      </c>
      <c r="D49" s="104" t="s">
        <v>602</v>
      </c>
      <c r="E49" s="70">
        <v>41700</v>
      </c>
      <c r="F49" s="65">
        <v>4.5700000000013397</v>
      </c>
      <c r="G49" s="64" t="s">
        <v>96</v>
      </c>
      <c r="H49" s="71">
        <v>4.8000000000000001E-2</v>
      </c>
      <c r="I49" s="71">
        <v>4.8600000000084818E-2</v>
      </c>
      <c r="J49" s="65">
        <v>78873.389139999999</v>
      </c>
      <c r="K49" s="66">
        <v>113.608948</v>
      </c>
      <c r="L49" s="65">
        <v>89.607227484000006</v>
      </c>
      <c r="M49" s="104" t="s">
        <v>602</v>
      </c>
      <c r="N49" s="67">
        <f t="shared" si="0"/>
        <v>1.0510514565280356E-2</v>
      </c>
      <c r="O49" s="67">
        <f>L49/'סכום נכסי הקרן'!$C$41</f>
        <v>2.8091557171454912E-3</v>
      </c>
    </row>
    <row r="50" spans="1:15">
      <c r="A50" s="58" t="s">
        <v>317</v>
      </c>
      <c r="B50" s="54" t="s">
        <v>318</v>
      </c>
      <c r="C50" s="54" t="s">
        <v>256</v>
      </c>
      <c r="D50" s="104" t="s">
        <v>602</v>
      </c>
      <c r="E50" s="70">
        <v>41730</v>
      </c>
      <c r="F50" s="65">
        <v>4.6499999999884132</v>
      </c>
      <c r="G50" s="64" t="s">
        <v>96</v>
      </c>
      <c r="H50" s="71">
        <v>4.8000000000000001E-2</v>
      </c>
      <c r="I50" s="71">
        <v>4.8499999999922758E-2</v>
      </c>
      <c r="J50" s="65">
        <v>45670.120756000004</v>
      </c>
      <c r="K50" s="66">
        <v>113.389898</v>
      </c>
      <c r="L50" s="65">
        <v>51.785303524</v>
      </c>
      <c r="M50" s="104" t="s">
        <v>602</v>
      </c>
      <c r="N50" s="67">
        <f t="shared" si="0"/>
        <v>6.0741772984065703E-3</v>
      </c>
      <c r="O50" s="67">
        <f>L50/'סכום נכסי הקרן'!$C$41</f>
        <v>1.623451428452402E-3</v>
      </c>
    </row>
    <row r="51" spans="1:15">
      <c r="A51" s="58" t="s">
        <v>319</v>
      </c>
      <c r="B51" s="54" t="s">
        <v>320</v>
      </c>
      <c r="C51" s="54" t="s">
        <v>256</v>
      </c>
      <c r="D51" s="104" t="s">
        <v>602</v>
      </c>
      <c r="E51" s="70">
        <v>41760</v>
      </c>
      <c r="F51" s="65">
        <v>4.7400000000688189</v>
      </c>
      <c r="G51" s="64" t="s">
        <v>96</v>
      </c>
      <c r="H51" s="71">
        <v>4.8000000000000001E-2</v>
      </c>
      <c r="I51" s="71">
        <v>4.8600000000899944E-2</v>
      </c>
      <c r="J51" s="65">
        <v>16782.097696000001</v>
      </c>
      <c r="K51" s="66">
        <v>112.56057800000001</v>
      </c>
      <c r="L51" s="65">
        <v>18.890026105</v>
      </c>
      <c r="M51" s="104" t="s">
        <v>602</v>
      </c>
      <c r="N51" s="67">
        <f t="shared" si="0"/>
        <v>2.2157129518439798E-3</v>
      </c>
      <c r="O51" s="67">
        <f>L51/'סכום נכסי הקרן'!$C$41</f>
        <v>5.9219581187648564E-4</v>
      </c>
    </row>
    <row r="52" spans="1:15">
      <c r="A52" s="58" t="s">
        <v>321</v>
      </c>
      <c r="B52" s="54" t="s">
        <v>322</v>
      </c>
      <c r="C52" s="54" t="s">
        <v>256</v>
      </c>
      <c r="D52" s="104" t="s">
        <v>602</v>
      </c>
      <c r="E52" s="70">
        <v>41791</v>
      </c>
      <c r="F52" s="65">
        <v>4.8200000000175329</v>
      </c>
      <c r="G52" s="64" t="s">
        <v>96</v>
      </c>
      <c r="H52" s="71">
        <v>4.8000000000000001E-2</v>
      </c>
      <c r="I52" s="71">
        <v>4.8600000000180631E-2</v>
      </c>
      <c r="J52" s="65">
        <v>67194.930399999997</v>
      </c>
      <c r="K52" s="66">
        <v>112.045067</v>
      </c>
      <c r="L52" s="65">
        <v>75.28860447400001</v>
      </c>
      <c r="M52" s="104" t="s">
        <v>602</v>
      </c>
      <c r="N52" s="67">
        <f t="shared" si="0"/>
        <v>8.8310061157165585E-3</v>
      </c>
      <c r="O52" s="67">
        <f>L52/'סכום נכסי הקרן'!$C$41</f>
        <v>2.3602718177147828E-3</v>
      </c>
    </row>
    <row r="53" spans="1:15">
      <c r="A53" s="58" t="s">
        <v>323</v>
      </c>
      <c r="B53" s="54" t="s">
        <v>324</v>
      </c>
      <c r="C53" s="54" t="s">
        <v>256</v>
      </c>
      <c r="D53" s="104" t="s">
        <v>602</v>
      </c>
      <c r="E53" s="70">
        <v>41821</v>
      </c>
      <c r="F53" s="65">
        <v>4.7899999999961951</v>
      </c>
      <c r="G53" s="64" t="s">
        <v>96</v>
      </c>
      <c r="H53" s="71">
        <v>4.8000000000000001E-2</v>
      </c>
      <c r="I53" s="71">
        <v>4.859999999990787E-2</v>
      </c>
      <c r="J53" s="65">
        <v>43735.431012000001</v>
      </c>
      <c r="K53" s="66">
        <v>114.165436</v>
      </c>
      <c r="L53" s="65">
        <v>49.930745461000001</v>
      </c>
      <c r="M53" s="104" t="s">
        <v>602</v>
      </c>
      <c r="N53" s="67">
        <f t="shared" si="0"/>
        <v>5.8566461898048663E-3</v>
      </c>
      <c r="O53" s="67">
        <f>L53/'סכום נכסי הקרן'!$C$41</f>
        <v>1.5653116719647354E-3</v>
      </c>
    </row>
    <row r="54" spans="1:15">
      <c r="A54" s="58" t="s">
        <v>325</v>
      </c>
      <c r="B54" s="54" t="s">
        <v>326</v>
      </c>
      <c r="C54" s="54" t="s">
        <v>256</v>
      </c>
      <c r="D54" s="104" t="s">
        <v>602</v>
      </c>
      <c r="E54" s="70">
        <v>41852</v>
      </c>
      <c r="F54" s="65">
        <v>4.8700000000400081</v>
      </c>
      <c r="G54" s="64" t="s">
        <v>96</v>
      </c>
      <c r="H54" s="71">
        <v>4.8000000000000001E-2</v>
      </c>
      <c r="I54" s="71">
        <v>4.8500000000356237E-2</v>
      </c>
      <c r="J54" s="65">
        <v>32184.002447999999</v>
      </c>
      <c r="K54" s="66">
        <v>113.389836</v>
      </c>
      <c r="L54" s="65">
        <v>36.493387541999994</v>
      </c>
      <c r="M54" s="104" t="s">
        <v>602</v>
      </c>
      <c r="N54" s="67">
        <f t="shared" si="0"/>
        <v>4.2805060715119178E-3</v>
      </c>
      <c r="O54" s="67">
        <f>L54/'סכום נכסי הקרן'!$C$41</f>
        <v>1.144055129592311E-3</v>
      </c>
    </row>
    <row r="55" spans="1:15">
      <c r="A55" s="58" t="s">
        <v>327</v>
      </c>
      <c r="B55" s="54" t="s">
        <v>328</v>
      </c>
      <c r="C55" s="54" t="s">
        <v>256</v>
      </c>
      <c r="D55" s="104" t="s">
        <v>602</v>
      </c>
      <c r="E55" s="70">
        <v>41883</v>
      </c>
      <c r="F55" s="65">
        <v>4.9599999999736113</v>
      </c>
      <c r="G55" s="64" t="s">
        <v>96</v>
      </c>
      <c r="H55" s="71">
        <v>4.8000000000000001E-2</v>
      </c>
      <c r="I55" s="71">
        <v>4.8499999999729343E-2</v>
      </c>
      <c r="J55" s="65">
        <v>52392.134235999991</v>
      </c>
      <c r="K55" s="66">
        <v>112.83300199999999</v>
      </c>
      <c r="L55" s="65">
        <v>59.115617835999998</v>
      </c>
      <c r="M55" s="104" t="s">
        <v>602</v>
      </c>
      <c r="N55" s="67">
        <f t="shared" si="0"/>
        <v>6.9339893638799277E-3</v>
      </c>
      <c r="O55" s="67">
        <f>L55/'סכום נכסי הקרן'!$C$41</f>
        <v>1.8532542572666855E-3</v>
      </c>
    </row>
    <row r="56" spans="1:15">
      <c r="A56" s="58" t="s">
        <v>329</v>
      </c>
      <c r="B56" s="54" t="s">
        <v>330</v>
      </c>
      <c r="C56" s="54" t="s">
        <v>256</v>
      </c>
      <c r="D56" s="104" t="s">
        <v>602</v>
      </c>
      <c r="E56" s="70">
        <v>41913</v>
      </c>
      <c r="F56" s="65">
        <v>5.0399999999531815</v>
      </c>
      <c r="G56" s="64" t="s">
        <v>96</v>
      </c>
      <c r="H56" s="71">
        <v>4.8000000000000001E-2</v>
      </c>
      <c r="I56" s="71">
        <v>4.8499999999707367E-2</v>
      </c>
      <c r="J56" s="65">
        <v>45564.514320000002</v>
      </c>
      <c r="K56" s="66">
        <v>112.502351</v>
      </c>
      <c r="L56" s="65">
        <v>51.261149809999999</v>
      </c>
      <c r="M56" s="104" t="s">
        <v>602</v>
      </c>
      <c r="N56" s="67">
        <f t="shared" si="0"/>
        <v>6.0126964848591759E-3</v>
      </c>
      <c r="O56" s="67">
        <f>L56/'סכום נכסי הקרן'!$C$41</f>
        <v>1.6070193900589694E-3</v>
      </c>
    </row>
    <row r="57" spans="1:15">
      <c r="A57" s="58" t="s">
        <v>331</v>
      </c>
      <c r="B57" s="54" t="s">
        <v>332</v>
      </c>
      <c r="C57" s="54" t="s">
        <v>256</v>
      </c>
      <c r="D57" s="104" t="s">
        <v>602</v>
      </c>
      <c r="E57" s="70">
        <v>41945</v>
      </c>
      <c r="F57" s="65">
        <v>5.1299999999287733</v>
      </c>
      <c r="G57" s="64" t="s">
        <v>96</v>
      </c>
      <c r="H57" s="71">
        <v>4.8000000000000001E-2</v>
      </c>
      <c r="I57" s="71">
        <v>4.8499999999563927E-2</v>
      </c>
      <c r="J57" s="65">
        <v>24488.847083999997</v>
      </c>
      <c r="K57" s="66">
        <v>112.370261</v>
      </c>
      <c r="L57" s="65">
        <v>27.518181392000002</v>
      </c>
      <c r="M57" s="104" t="s">
        <v>602</v>
      </c>
      <c r="N57" s="67">
        <f t="shared" si="0"/>
        <v>3.2277557787655795E-3</v>
      </c>
      <c r="O57" s="67">
        <f>L57/'סכום נכסי הקרן'!$C$41</f>
        <v>8.6268550822629164E-4</v>
      </c>
    </row>
    <row r="58" spans="1:15">
      <c r="A58" s="58" t="s">
        <v>333</v>
      </c>
      <c r="B58" s="54" t="s">
        <v>334</v>
      </c>
      <c r="C58" s="54" t="s">
        <v>256</v>
      </c>
      <c r="D58" s="104" t="s">
        <v>602</v>
      </c>
      <c r="E58" s="70">
        <v>41974</v>
      </c>
      <c r="F58" s="65">
        <v>5.2100000000074527</v>
      </c>
      <c r="G58" s="64" t="s">
        <v>96</v>
      </c>
      <c r="H58" s="71">
        <v>4.8000000000000001E-2</v>
      </c>
      <c r="I58" s="71">
        <v>4.8500000000070195E-2</v>
      </c>
      <c r="J58" s="65">
        <v>82948.688576</v>
      </c>
      <c r="K58" s="66">
        <v>111.614228</v>
      </c>
      <c r="L58" s="65">
        <v>92.582538111000005</v>
      </c>
      <c r="M58" s="104" t="s">
        <v>602</v>
      </c>
      <c r="N58" s="67">
        <f t="shared" si="0"/>
        <v>1.0859504781353058E-2</v>
      </c>
      <c r="O58" s="67">
        <f>L58/'סכום נכסי הקרן'!$C$41</f>
        <v>2.9024306804804876E-3</v>
      </c>
    </row>
    <row r="59" spans="1:15">
      <c r="A59" s="58" t="s">
        <v>335</v>
      </c>
      <c r="B59" s="54" t="s">
        <v>336</v>
      </c>
      <c r="C59" s="54" t="s">
        <v>256</v>
      </c>
      <c r="D59" s="104" t="s">
        <v>602</v>
      </c>
      <c r="E59" s="70">
        <v>42005</v>
      </c>
      <c r="F59" s="65">
        <v>5.1699999999247135</v>
      </c>
      <c r="G59" s="64" t="s">
        <v>96</v>
      </c>
      <c r="H59" s="71">
        <v>4.8000000000000001E-2</v>
      </c>
      <c r="I59" s="71">
        <v>4.8499999999938287E-2</v>
      </c>
      <c r="J59" s="65">
        <v>7103.3560520000001</v>
      </c>
      <c r="K59" s="66">
        <v>114.063997</v>
      </c>
      <c r="L59" s="65">
        <v>8.1023718329999994</v>
      </c>
      <c r="M59" s="104" t="s">
        <v>602</v>
      </c>
      <c r="N59" s="67">
        <f t="shared" si="0"/>
        <v>9.5037085238765717E-4</v>
      </c>
      <c r="O59" s="67">
        <f>L59/'סכום נכסי הקרן'!$C$41</f>
        <v>2.5400656616872386E-4</v>
      </c>
    </row>
    <row r="60" spans="1:15">
      <c r="A60" s="58" t="s">
        <v>337</v>
      </c>
      <c r="B60" s="54" t="s">
        <v>338</v>
      </c>
      <c r="C60" s="54" t="s">
        <v>256</v>
      </c>
      <c r="D60" s="104" t="s">
        <v>602</v>
      </c>
      <c r="E60" s="70">
        <v>42036</v>
      </c>
      <c r="F60" s="65">
        <v>5.2499999999640146</v>
      </c>
      <c r="G60" s="64" t="s">
        <v>96</v>
      </c>
      <c r="H60" s="71">
        <v>4.8000000000000001E-2</v>
      </c>
      <c r="I60" s="71">
        <v>4.8599999999625762E-2</v>
      </c>
      <c r="J60" s="65">
        <v>48943.668228000002</v>
      </c>
      <c r="K60" s="66">
        <v>113.556585</v>
      </c>
      <c r="L60" s="65">
        <v>55.578758227999998</v>
      </c>
      <c r="M60" s="104" t="s">
        <v>602</v>
      </c>
      <c r="N60" s="67">
        <f t="shared" si="0"/>
        <v>6.5191320418868607E-3</v>
      </c>
      <c r="O60" s="67">
        <f>L60/'סכום נכסי הקרן'!$C$41</f>
        <v>1.7423749267983007E-3</v>
      </c>
    </row>
    <row r="61" spans="1:15">
      <c r="A61" s="58" t="s">
        <v>339</v>
      </c>
      <c r="B61" s="54" t="s">
        <v>340</v>
      </c>
      <c r="C61" s="54" t="s">
        <v>256</v>
      </c>
      <c r="D61" s="104" t="s">
        <v>602</v>
      </c>
      <c r="E61" s="70">
        <v>42064</v>
      </c>
      <c r="F61" s="65">
        <v>5.3299999999992789</v>
      </c>
      <c r="G61" s="64" t="s">
        <v>96</v>
      </c>
      <c r="H61" s="71">
        <v>4.8000000000000001E-2</v>
      </c>
      <c r="I61" s="71">
        <v>4.8599999999985564E-2</v>
      </c>
      <c r="J61" s="65">
        <v>121341.290876</v>
      </c>
      <c r="K61" s="66">
        <v>114.162852</v>
      </c>
      <c r="L61" s="65">
        <v>138.52667876999999</v>
      </c>
      <c r="M61" s="104" t="s">
        <v>602</v>
      </c>
      <c r="N61" s="67">
        <f t="shared" si="0"/>
        <v>1.6248540611882835E-2</v>
      </c>
      <c r="O61" s="67">
        <f>L61/'סכום נכסי הקרן'!$C$41</f>
        <v>4.3427636650559976E-3</v>
      </c>
    </row>
    <row r="62" spans="1:15">
      <c r="A62" s="58" t="s">
        <v>341</v>
      </c>
      <c r="B62" s="54" t="s">
        <v>342</v>
      </c>
      <c r="C62" s="54" t="s">
        <v>256</v>
      </c>
      <c r="D62" s="104" t="s">
        <v>602</v>
      </c>
      <c r="E62" s="70">
        <v>42095</v>
      </c>
      <c r="F62" s="65">
        <v>5.4100000000007222</v>
      </c>
      <c r="G62" s="64" t="s">
        <v>96</v>
      </c>
      <c r="H62" s="71">
        <v>4.8000000000000001E-2</v>
      </c>
      <c r="I62" s="71">
        <v>4.850000000001204E-2</v>
      </c>
      <c r="J62" s="65">
        <v>72516.839460000003</v>
      </c>
      <c r="K62" s="66">
        <v>114.551188</v>
      </c>
      <c r="L62" s="65">
        <v>83.068900933999998</v>
      </c>
      <c r="M62" s="104" t="s">
        <v>602</v>
      </c>
      <c r="N62" s="67">
        <f t="shared" si="0"/>
        <v>9.7435990120834336E-3</v>
      </c>
      <c r="O62" s="67">
        <f>L62/'סכום נכסי הקרן'!$C$41</f>
        <v>2.604181431876189E-3</v>
      </c>
    </row>
    <row r="63" spans="1:15">
      <c r="A63" s="58" t="s">
        <v>343</v>
      </c>
      <c r="B63" s="54" t="s">
        <v>344</v>
      </c>
      <c r="C63" s="54" t="s">
        <v>256</v>
      </c>
      <c r="D63" s="104" t="s">
        <v>602</v>
      </c>
      <c r="E63" s="70">
        <v>42125</v>
      </c>
      <c r="F63" s="65">
        <v>5.5000000000000009</v>
      </c>
      <c r="G63" s="64" t="s">
        <v>96</v>
      </c>
      <c r="H63" s="71">
        <v>4.8000000000000001E-2</v>
      </c>
      <c r="I63" s="71">
        <v>4.8500000000063756E-2</v>
      </c>
      <c r="J63" s="65">
        <v>68947.896420000005</v>
      </c>
      <c r="K63" s="66">
        <v>113.753461</v>
      </c>
      <c r="L63" s="65">
        <v>78.43061818999999</v>
      </c>
      <c r="M63" s="104" t="s">
        <v>602</v>
      </c>
      <c r="N63" s="67">
        <f t="shared" si="0"/>
        <v>9.199549835387219E-3</v>
      </c>
      <c r="O63" s="67">
        <f>L63/'סכום נכסי הקרן'!$C$41</f>
        <v>2.4587728654704103E-3</v>
      </c>
    </row>
    <row r="64" spans="1:15">
      <c r="A64" s="58" t="s">
        <v>345</v>
      </c>
      <c r="B64" s="54" t="s">
        <v>346</v>
      </c>
      <c r="C64" s="54" t="s">
        <v>256</v>
      </c>
      <c r="D64" s="104" t="s">
        <v>602</v>
      </c>
      <c r="E64" s="70">
        <v>42156</v>
      </c>
      <c r="F64" s="65">
        <v>5.5799999999719336</v>
      </c>
      <c r="G64" s="64" t="s">
        <v>96</v>
      </c>
      <c r="H64" s="71">
        <v>4.8000000000000001E-2</v>
      </c>
      <c r="I64" s="71">
        <v>4.849999999977752E-2</v>
      </c>
      <c r="J64" s="65">
        <v>25942.888920000001</v>
      </c>
      <c r="K64" s="66">
        <v>112.618172</v>
      </c>
      <c r="L64" s="65">
        <v>29.216407329000003</v>
      </c>
      <c r="M64" s="104" t="s">
        <v>602</v>
      </c>
      <c r="N64" s="67">
        <f t="shared" si="0"/>
        <v>3.4269498499041214E-3</v>
      </c>
      <c r="O64" s="67">
        <f>L64/'סכום נכסי הקרן'!$C$41</f>
        <v>9.1592430641118281E-4</v>
      </c>
    </row>
    <row r="65" spans="1:15">
      <c r="A65" s="58" t="s">
        <v>347</v>
      </c>
      <c r="B65" s="54" t="s">
        <v>348</v>
      </c>
      <c r="C65" s="54" t="s">
        <v>256</v>
      </c>
      <c r="D65" s="104" t="s">
        <v>602</v>
      </c>
      <c r="E65" s="70">
        <v>42218</v>
      </c>
      <c r="F65" s="65">
        <v>5.6200000000589778</v>
      </c>
      <c r="G65" s="64" t="s">
        <v>96</v>
      </c>
      <c r="H65" s="71">
        <v>4.8000000000000001E-2</v>
      </c>
      <c r="I65" s="71">
        <v>4.8500000000491469E-2</v>
      </c>
      <c r="J65" s="65">
        <v>28600.188812</v>
      </c>
      <c r="K65" s="66">
        <v>113.827915</v>
      </c>
      <c r="L65" s="65">
        <v>32.554998684000005</v>
      </c>
      <c r="M65" s="104" t="s">
        <v>602</v>
      </c>
      <c r="N65" s="67">
        <f t="shared" si="0"/>
        <v>3.8185512201229714E-3</v>
      </c>
      <c r="O65" s="67">
        <f>L65/'סכום נכסי הקרן'!$C$41</f>
        <v>1.0205879954398986E-3</v>
      </c>
    </row>
    <row r="66" spans="1:15">
      <c r="A66" s="58" t="s">
        <v>349</v>
      </c>
      <c r="B66" s="54" t="s">
        <v>350</v>
      </c>
      <c r="C66" s="54" t="s">
        <v>256</v>
      </c>
      <c r="D66" s="104" t="s">
        <v>602</v>
      </c>
      <c r="E66" s="70">
        <v>42309</v>
      </c>
      <c r="F66" s="65">
        <v>5.8699999999830528</v>
      </c>
      <c r="G66" s="64" t="s">
        <v>96</v>
      </c>
      <c r="H66" s="71">
        <v>4.8000000000000001E-2</v>
      </c>
      <c r="I66" s="71">
        <v>4.8499999999870737E-2</v>
      </c>
      <c r="J66" s="65">
        <v>61645.425607999998</v>
      </c>
      <c r="K66" s="66">
        <v>112.953007</v>
      </c>
      <c r="L66" s="65">
        <v>69.630361813999997</v>
      </c>
      <c r="M66" s="104" t="s">
        <v>602</v>
      </c>
      <c r="N66" s="67">
        <f t="shared" si="0"/>
        <v>8.1673203443602266E-3</v>
      </c>
      <c r="O66" s="67">
        <f>L66/'סכום נכסי הקרן'!$C$41</f>
        <v>2.1828878592592697E-3</v>
      </c>
    </row>
    <row r="67" spans="1:15">
      <c r="A67" s="58" t="s">
        <v>351</v>
      </c>
      <c r="B67" s="54" t="s">
        <v>352</v>
      </c>
      <c r="C67" s="54" t="s">
        <v>256</v>
      </c>
      <c r="D67" s="104" t="s">
        <v>602</v>
      </c>
      <c r="E67" s="70">
        <v>42339</v>
      </c>
      <c r="F67" s="65">
        <v>5.9499999999457787</v>
      </c>
      <c r="G67" s="64" t="s">
        <v>96</v>
      </c>
      <c r="H67" s="71">
        <v>4.8000000000000001E-2</v>
      </c>
      <c r="I67" s="71">
        <v>4.8499999999638527E-2</v>
      </c>
      <c r="J67" s="65">
        <v>49227.973859999998</v>
      </c>
      <c r="K67" s="66">
        <v>112.394024</v>
      </c>
      <c r="L67" s="65">
        <v>55.329300880000005</v>
      </c>
      <c r="M67" s="104" t="s">
        <v>602</v>
      </c>
      <c r="N67" s="67">
        <f t="shared" si="0"/>
        <v>6.489871845324722E-3</v>
      </c>
      <c r="O67" s="67">
        <f>L67/'סכום נכסי הקרן'!$C$41</f>
        <v>1.7345545248620478E-3</v>
      </c>
    </row>
    <row r="68" spans="1:15">
      <c r="A68" s="58" t="s">
        <v>353</v>
      </c>
      <c r="B68" s="54" t="s">
        <v>354</v>
      </c>
      <c r="C68" s="54" t="s">
        <v>256</v>
      </c>
      <c r="D68" s="104" t="s">
        <v>602</v>
      </c>
      <c r="E68" s="70">
        <v>42370</v>
      </c>
      <c r="F68" s="65">
        <v>5.8900000000304589</v>
      </c>
      <c r="G68" s="64" t="s">
        <v>96</v>
      </c>
      <c r="H68" s="71">
        <v>4.8000000000000001E-2</v>
      </c>
      <c r="I68" s="71">
        <v>4.8500000000264859E-2</v>
      </c>
      <c r="J68" s="65">
        <v>26241.056971999998</v>
      </c>
      <c r="K68" s="66">
        <v>115.09980400000001</v>
      </c>
      <c r="L68" s="65">
        <v>30.203405072000006</v>
      </c>
      <c r="M68" s="104" t="s">
        <v>602</v>
      </c>
      <c r="N68" s="67">
        <f t="shared" si="0"/>
        <v>3.542720133674509E-3</v>
      </c>
      <c r="O68" s="67">
        <f>L68/'סכום נכסי הקרן'!$C$41</f>
        <v>9.4686634569091869E-4</v>
      </c>
    </row>
    <row r="69" spans="1:15">
      <c r="A69" s="58" t="s">
        <v>355</v>
      </c>
      <c r="B69" s="54" t="s">
        <v>356</v>
      </c>
      <c r="C69" s="54" t="s">
        <v>256</v>
      </c>
      <c r="D69" s="104" t="s">
        <v>602</v>
      </c>
      <c r="E69" s="70">
        <v>42461</v>
      </c>
      <c r="F69" s="65">
        <v>6.1399999999785519</v>
      </c>
      <c r="G69" s="64" t="s">
        <v>96</v>
      </c>
      <c r="H69" s="71">
        <v>4.8000000000000001E-2</v>
      </c>
      <c r="I69" s="71">
        <v>4.8499999999890318E-2</v>
      </c>
      <c r="J69" s="65">
        <v>71489.256072000004</v>
      </c>
      <c r="K69" s="66">
        <v>114.780339</v>
      </c>
      <c r="L69" s="65">
        <v>82.055610333999994</v>
      </c>
      <c r="M69" s="104" t="s">
        <v>602</v>
      </c>
      <c r="N69" s="67">
        <f t="shared" si="0"/>
        <v>9.6247446974349476E-3</v>
      </c>
      <c r="O69" s="67">
        <f>L69/'סכום נכסי הקרן'!$C$41</f>
        <v>2.5724151205858627E-3</v>
      </c>
    </row>
    <row r="70" spans="1:15">
      <c r="A70" s="58" t="s">
        <v>357</v>
      </c>
      <c r="B70" s="54" t="s">
        <v>358</v>
      </c>
      <c r="C70" s="54" t="s">
        <v>256</v>
      </c>
      <c r="D70" s="104" t="s">
        <v>602</v>
      </c>
      <c r="E70" s="70">
        <v>42491</v>
      </c>
      <c r="F70" s="65">
        <v>6.2199999999713809</v>
      </c>
      <c r="G70" s="64" t="s">
        <v>96</v>
      </c>
      <c r="H70" s="71">
        <v>4.8000000000000001E-2</v>
      </c>
      <c r="I70" s="71">
        <v>4.8599999999686554E-2</v>
      </c>
      <c r="J70" s="65">
        <v>76863.338239999997</v>
      </c>
      <c r="K70" s="66">
        <v>114.564193</v>
      </c>
      <c r="L70" s="65">
        <v>88.057863316000024</v>
      </c>
      <c r="M70" s="104" t="s">
        <v>602</v>
      </c>
      <c r="N70" s="67">
        <f t="shared" si="0"/>
        <v>1.0328781293178001E-2</v>
      </c>
      <c r="O70" s="67">
        <f>L70/'סכום נכסי הקרן'!$C$41</f>
        <v>2.7605836841445293E-3</v>
      </c>
    </row>
    <row r="71" spans="1:15">
      <c r="A71" s="58" t="s">
        <v>359</v>
      </c>
      <c r="B71" s="54" t="s">
        <v>360</v>
      </c>
      <c r="C71" s="54" t="s">
        <v>256</v>
      </c>
      <c r="D71" s="104" t="s">
        <v>602</v>
      </c>
      <c r="E71" s="70">
        <v>42522</v>
      </c>
      <c r="F71" s="65">
        <v>6.310000000059504</v>
      </c>
      <c r="G71" s="64" t="s">
        <v>96</v>
      </c>
      <c r="H71" s="71">
        <v>4.8000000000000001E-2</v>
      </c>
      <c r="I71" s="71">
        <v>4.8500000000522674E-2</v>
      </c>
      <c r="J71" s="65">
        <v>43769.961040000002</v>
      </c>
      <c r="K71" s="66">
        <v>113.64869400000001</v>
      </c>
      <c r="L71" s="65">
        <v>49.743989184</v>
      </c>
      <c r="M71" s="104" t="s">
        <v>602</v>
      </c>
      <c r="N71" s="67">
        <f t="shared" si="0"/>
        <v>5.8347405397286322E-3</v>
      </c>
      <c r="O71" s="67">
        <f>L71/'סכום נכסי הקרן'!$C$41</f>
        <v>1.55945692700746E-3</v>
      </c>
    </row>
    <row r="72" spans="1:15">
      <c r="A72" s="58" t="s">
        <v>361</v>
      </c>
      <c r="B72" s="54" t="s">
        <v>362</v>
      </c>
      <c r="C72" s="54" t="s">
        <v>256</v>
      </c>
      <c r="D72" s="104" t="s">
        <v>602</v>
      </c>
      <c r="E72" s="70">
        <v>42552</v>
      </c>
      <c r="F72" s="65">
        <v>6.2400000001181759</v>
      </c>
      <c r="G72" s="64" t="s">
        <v>96</v>
      </c>
      <c r="H72" s="71">
        <v>4.8000000000000001E-2</v>
      </c>
      <c r="I72" s="71">
        <v>4.8500000000545926E-2</v>
      </c>
      <c r="J72" s="65">
        <v>13472.759975999999</v>
      </c>
      <c r="K72" s="66">
        <v>115.56699999999999</v>
      </c>
      <c r="L72" s="65">
        <v>15.570064558999999</v>
      </c>
      <c r="M72" s="104" t="s">
        <v>602</v>
      </c>
      <c r="N72" s="67">
        <f t="shared" si="0"/>
        <v>1.8262967723105337E-3</v>
      </c>
      <c r="O72" s="67">
        <f>L72/'סכום נכסי הקרן'!$C$41</f>
        <v>4.8811616094303432E-4</v>
      </c>
    </row>
    <row r="73" spans="1:15">
      <c r="A73" s="58" t="s">
        <v>363</v>
      </c>
      <c r="B73" s="54" t="s">
        <v>364</v>
      </c>
      <c r="C73" s="54" t="s">
        <v>256</v>
      </c>
      <c r="D73" s="104" t="s">
        <v>602</v>
      </c>
      <c r="E73" s="70">
        <v>42583</v>
      </c>
      <c r="F73" s="65">
        <v>6.3299999999919923</v>
      </c>
      <c r="G73" s="64" t="s">
        <v>96</v>
      </c>
      <c r="H73" s="71">
        <v>4.8000000000000001E-2</v>
      </c>
      <c r="I73" s="71">
        <v>4.849999999994712E-2</v>
      </c>
      <c r="J73" s="65">
        <v>115341.383456</v>
      </c>
      <c r="K73" s="66">
        <v>114.769786</v>
      </c>
      <c r="L73" s="65">
        <v>132.377058482</v>
      </c>
      <c r="M73" s="104" t="s">
        <v>602</v>
      </c>
      <c r="N73" s="67">
        <f t="shared" si="0"/>
        <v>1.552721851072187E-2</v>
      </c>
      <c r="O73" s="67">
        <f>L73/'סכום נכסי הקרן'!$C$41</f>
        <v>4.1499751872136979E-3</v>
      </c>
    </row>
    <row r="74" spans="1:15">
      <c r="A74" s="58" t="s">
        <v>365</v>
      </c>
      <c r="B74" s="54" t="s">
        <v>366</v>
      </c>
      <c r="C74" s="54" t="s">
        <v>256</v>
      </c>
      <c r="D74" s="104" t="s">
        <v>602</v>
      </c>
      <c r="E74" s="70">
        <v>42614</v>
      </c>
      <c r="F74" s="65">
        <v>6.4100000000725883</v>
      </c>
      <c r="G74" s="64" t="s">
        <v>96</v>
      </c>
      <c r="H74" s="71">
        <v>4.8000000000000001E-2</v>
      </c>
      <c r="I74" s="71">
        <v>4.850000000054689E-2</v>
      </c>
      <c r="J74" s="65">
        <v>35333.544271999999</v>
      </c>
      <c r="K74" s="66">
        <v>113.84910000000001</v>
      </c>
      <c r="L74" s="65">
        <v>40.226922288000004</v>
      </c>
      <c r="M74" s="104" t="s">
        <v>602</v>
      </c>
      <c r="N74" s="67">
        <f t="shared" si="0"/>
        <v>4.7184324802362612E-3</v>
      </c>
      <c r="O74" s="67">
        <f>L74/'סכום נכסי הקרן'!$C$41</f>
        <v>1.2611001578938506E-3</v>
      </c>
    </row>
    <row r="75" spans="1:15">
      <c r="A75" s="58" t="s">
        <v>367</v>
      </c>
      <c r="B75" s="54" t="s">
        <v>368</v>
      </c>
      <c r="C75" s="54" t="s">
        <v>256</v>
      </c>
      <c r="D75" s="104" t="s">
        <v>602</v>
      </c>
      <c r="E75" s="70">
        <v>42644</v>
      </c>
      <c r="F75" s="65">
        <v>6.489999999940478</v>
      </c>
      <c r="G75" s="64" t="s">
        <v>96</v>
      </c>
      <c r="H75" s="71">
        <v>4.8000000000000001E-2</v>
      </c>
      <c r="I75" s="71">
        <v>4.8599999999430654E-2</v>
      </c>
      <c r="J75" s="65">
        <v>27178.156564000001</v>
      </c>
      <c r="K75" s="66">
        <v>113.741338</v>
      </c>
      <c r="L75" s="65">
        <v>30.912799016000001</v>
      </c>
      <c r="M75" s="104" t="s">
        <v>602</v>
      </c>
      <c r="N75" s="67">
        <f t="shared" si="0"/>
        <v>3.6259287719762013E-3</v>
      </c>
      <c r="O75" s="67">
        <f>L75/'סכום נכסי הקרן'!$C$41</f>
        <v>9.6910560149036636E-4</v>
      </c>
    </row>
    <row r="76" spans="1:15">
      <c r="A76" s="58" t="s">
        <v>369</v>
      </c>
      <c r="B76" s="54" t="s">
        <v>370</v>
      </c>
      <c r="C76" s="54" t="s">
        <v>256</v>
      </c>
      <c r="D76" s="104" t="s">
        <v>602</v>
      </c>
      <c r="E76" s="70">
        <v>42675</v>
      </c>
      <c r="F76" s="65">
        <v>6.5800000000756373</v>
      </c>
      <c r="G76" s="64" t="s">
        <v>96</v>
      </c>
      <c r="H76" s="71">
        <v>4.8000000000000001E-2</v>
      </c>
      <c r="I76" s="71">
        <v>4.8600000000622895E-2</v>
      </c>
      <c r="J76" s="65">
        <v>39640.976232000001</v>
      </c>
      <c r="K76" s="66">
        <v>113.397054</v>
      </c>
      <c r="L76" s="65">
        <v>44.951699419999997</v>
      </c>
      <c r="M76" s="104" t="s">
        <v>602</v>
      </c>
      <c r="N76" s="67">
        <f t="shared" ref="N76:N139" si="3">IFERROR(L76/$L$9,0)</f>
        <v>5.2726270497809626E-3</v>
      </c>
      <c r="O76" s="67">
        <f>L76/'סכום נכסי הקרן'!$C$41</f>
        <v>1.4092202935711425E-3</v>
      </c>
    </row>
    <row r="77" spans="1:15">
      <c r="A77" s="58" t="s">
        <v>371</v>
      </c>
      <c r="B77" s="54" t="s">
        <v>372</v>
      </c>
      <c r="C77" s="54" t="s">
        <v>256</v>
      </c>
      <c r="D77" s="104" t="s">
        <v>602</v>
      </c>
      <c r="E77" s="70">
        <v>42705</v>
      </c>
      <c r="F77" s="65">
        <v>6.6600000000348585</v>
      </c>
      <c r="G77" s="64" t="s">
        <v>96</v>
      </c>
      <c r="H77" s="71">
        <v>4.8000000000000001E-2</v>
      </c>
      <c r="I77" s="71">
        <v>4.8600000000308514E-2</v>
      </c>
      <c r="J77" s="65">
        <v>44288.919635999991</v>
      </c>
      <c r="K77" s="66">
        <v>112.70606600000001</v>
      </c>
      <c r="L77" s="65">
        <v>49.916299210999995</v>
      </c>
      <c r="M77" s="104" t="s">
        <v>602</v>
      </c>
      <c r="N77" s="67">
        <f t="shared" si="3"/>
        <v>5.8549517112979196E-3</v>
      </c>
      <c r="O77" s="67">
        <f>L77/'סכום נכסי הקרן'!$C$41</f>
        <v>1.5648587870031279E-3</v>
      </c>
    </row>
    <row r="78" spans="1:15">
      <c r="A78" s="58" t="s">
        <v>373</v>
      </c>
      <c r="B78" s="54" t="s">
        <v>374</v>
      </c>
      <c r="C78" s="54" t="s">
        <v>256</v>
      </c>
      <c r="D78" s="104" t="s">
        <v>602</v>
      </c>
      <c r="E78" s="70">
        <v>42736</v>
      </c>
      <c r="F78" s="65">
        <v>6.5900000000047312</v>
      </c>
      <c r="G78" s="64" t="s">
        <v>96</v>
      </c>
      <c r="H78" s="71">
        <v>4.8000000000000001E-2</v>
      </c>
      <c r="I78" s="71">
        <v>4.8500000000033801E-2</v>
      </c>
      <c r="J78" s="65">
        <v>89708.256611999997</v>
      </c>
      <c r="K78" s="66">
        <v>115.44776</v>
      </c>
      <c r="L78" s="65">
        <v>103.566172689</v>
      </c>
      <c r="M78" s="104" t="s">
        <v>602</v>
      </c>
      <c r="N78" s="67">
        <f t="shared" si="3"/>
        <v>1.2147834466951233E-2</v>
      </c>
      <c r="O78" s="67">
        <f>L78/'סכום נכסי הקרן'!$C$41</f>
        <v>3.2467638412775326E-3</v>
      </c>
    </row>
    <row r="79" spans="1:15">
      <c r="A79" s="58" t="s">
        <v>375</v>
      </c>
      <c r="B79" s="54" t="s">
        <v>376</v>
      </c>
      <c r="C79" s="54" t="s">
        <v>256</v>
      </c>
      <c r="D79" s="104" t="s">
        <v>602</v>
      </c>
      <c r="E79" s="70">
        <v>42767</v>
      </c>
      <c r="F79" s="65">
        <v>6.66999999997996</v>
      </c>
      <c r="G79" s="64" t="s">
        <v>96</v>
      </c>
      <c r="H79" s="71">
        <v>4.8000000000000001E-2</v>
      </c>
      <c r="I79" s="71">
        <v>4.8499999999796047E-2</v>
      </c>
      <c r="J79" s="65">
        <v>49037.428595999998</v>
      </c>
      <c r="K79" s="66">
        <v>114.983689</v>
      </c>
      <c r="L79" s="65">
        <v>56.385044238999996</v>
      </c>
      <c r="M79" s="104" t="s">
        <v>602</v>
      </c>
      <c r="N79" s="67">
        <f t="shared" si="3"/>
        <v>6.6137056728354411E-3</v>
      </c>
      <c r="O79" s="67">
        <f>L79/'סכום נכסי הקרן'!$C$41</f>
        <v>1.7676517155245171E-3</v>
      </c>
    </row>
    <row r="80" spans="1:15">
      <c r="A80" s="58" t="s">
        <v>377</v>
      </c>
      <c r="B80" s="54" t="s">
        <v>378</v>
      </c>
      <c r="C80" s="54" t="s">
        <v>256</v>
      </c>
      <c r="D80" s="104" t="s">
        <v>602</v>
      </c>
      <c r="E80" s="70">
        <v>42795</v>
      </c>
      <c r="F80" s="65">
        <v>6.7500000000107567</v>
      </c>
      <c r="G80" s="64" t="s">
        <v>96</v>
      </c>
      <c r="H80" s="71">
        <v>4.8000000000000001E-2</v>
      </c>
      <c r="I80" s="71">
        <v>4.8500000000093225E-2</v>
      </c>
      <c r="J80" s="65">
        <v>60755.458244000001</v>
      </c>
      <c r="K80" s="66">
        <v>114.76819</v>
      </c>
      <c r="L80" s="65">
        <v>69.727939750999994</v>
      </c>
      <c r="M80" s="104" t="s">
        <v>602</v>
      </c>
      <c r="N80" s="67">
        <f t="shared" si="3"/>
        <v>8.1787657863952624E-3</v>
      </c>
      <c r="O80" s="67">
        <f>L80/'סכום נכסי הקרן'!$C$41</f>
        <v>2.1859468939742959E-3</v>
      </c>
    </row>
    <row r="81" spans="1:15">
      <c r="A81" s="58" t="s">
        <v>379</v>
      </c>
      <c r="B81" s="54" t="s">
        <v>380</v>
      </c>
      <c r="C81" s="54" t="s">
        <v>256</v>
      </c>
      <c r="D81" s="104" t="s">
        <v>602</v>
      </c>
      <c r="E81" s="70">
        <v>42826</v>
      </c>
      <c r="F81" s="65">
        <v>6.8299999999314487</v>
      </c>
      <c r="G81" s="64" t="s">
        <v>96</v>
      </c>
      <c r="H81" s="71">
        <v>4.8000000000000001E-2</v>
      </c>
      <c r="I81" s="71">
        <v>4.8499999999551152E-2</v>
      </c>
      <c r="J81" s="65">
        <v>42876.969147999996</v>
      </c>
      <c r="K81" s="66">
        <v>114.315331</v>
      </c>
      <c r="L81" s="65">
        <v>49.014949392000005</v>
      </c>
      <c r="M81" s="104" t="s">
        <v>602</v>
      </c>
      <c r="N81" s="67">
        <f t="shared" si="3"/>
        <v>5.7492275340522416E-3</v>
      </c>
      <c r="O81" s="67">
        <f>L81/'סכום נכסי הקרן'!$C$41</f>
        <v>1.5366017806400644E-3</v>
      </c>
    </row>
    <row r="82" spans="1:15">
      <c r="A82" s="58" t="s">
        <v>381</v>
      </c>
      <c r="B82" s="54" t="s">
        <v>382</v>
      </c>
      <c r="C82" s="54" t="s">
        <v>256</v>
      </c>
      <c r="D82" s="104" t="s">
        <v>602</v>
      </c>
      <c r="E82" s="70">
        <v>42856</v>
      </c>
      <c r="F82" s="65">
        <v>6.9200000000172786</v>
      </c>
      <c r="G82" s="64" t="s">
        <v>96</v>
      </c>
      <c r="H82" s="71">
        <v>4.8000000000000001E-2</v>
      </c>
      <c r="I82" s="71">
        <v>4.8500000000068218E-2</v>
      </c>
      <c r="J82" s="65">
        <v>77488.911447999999</v>
      </c>
      <c r="K82" s="66">
        <v>113.520008</v>
      </c>
      <c r="L82" s="65">
        <v>87.965418244000006</v>
      </c>
      <c r="M82" s="104" t="s">
        <v>602</v>
      </c>
      <c r="N82" s="67">
        <f t="shared" si="3"/>
        <v>1.031793791253755E-2</v>
      </c>
      <c r="O82" s="67">
        <f>L82/'סכום נכסי הקרן'!$C$41</f>
        <v>2.7576855629792793E-3</v>
      </c>
    </row>
    <row r="83" spans="1:15">
      <c r="A83" s="58" t="s">
        <v>383</v>
      </c>
      <c r="B83" s="54" t="s">
        <v>384</v>
      </c>
      <c r="C83" s="54" t="s">
        <v>256</v>
      </c>
      <c r="D83" s="104" t="s">
        <v>602</v>
      </c>
      <c r="E83" s="70">
        <v>42887</v>
      </c>
      <c r="F83" s="65">
        <v>7</v>
      </c>
      <c r="G83" s="64" t="s">
        <v>96</v>
      </c>
      <c r="H83" s="71">
        <v>4.8000000000000001E-2</v>
      </c>
      <c r="I83" s="71">
        <v>4.8500000000071611E-2</v>
      </c>
      <c r="J83" s="65">
        <v>68047.595251999999</v>
      </c>
      <c r="K83" s="66">
        <v>112.857688</v>
      </c>
      <c r="L83" s="65">
        <v>76.796942657000002</v>
      </c>
      <c r="M83" s="104" t="s">
        <v>602</v>
      </c>
      <c r="N83" s="67">
        <f t="shared" si="3"/>
        <v>9.0079272289673908E-3</v>
      </c>
      <c r="O83" s="67">
        <f>L83/'סכום נכסי הקרן'!$C$41</f>
        <v>2.40755770021706E-3</v>
      </c>
    </row>
    <row r="84" spans="1:15">
      <c r="A84" s="58" t="s">
        <v>385</v>
      </c>
      <c r="B84" s="54" t="s">
        <v>386</v>
      </c>
      <c r="C84" s="54" t="s">
        <v>256</v>
      </c>
      <c r="D84" s="104" t="s">
        <v>602</v>
      </c>
      <c r="E84" s="70">
        <v>42918</v>
      </c>
      <c r="F84" s="65">
        <v>6.9199999999066746</v>
      </c>
      <c r="G84" s="64" t="s">
        <v>96</v>
      </c>
      <c r="H84" s="71">
        <v>4.8000000000000001E-2</v>
      </c>
      <c r="I84" s="71">
        <v>4.8599999999326647E-2</v>
      </c>
      <c r="J84" s="65">
        <v>29542.581327999997</v>
      </c>
      <c r="K84" s="66">
        <v>114.614419</v>
      </c>
      <c r="L84" s="65">
        <v>33.860057997999995</v>
      </c>
      <c r="M84" s="104" t="s">
        <v>602</v>
      </c>
      <c r="N84" s="67">
        <f t="shared" si="3"/>
        <v>3.971628659448956E-3</v>
      </c>
      <c r="O84" s="67">
        <f>L84/'סכום נכסי הקרן'!$C$41</f>
        <v>1.0615011554167726E-3</v>
      </c>
    </row>
    <row r="85" spans="1:15">
      <c r="A85" s="58" t="s">
        <v>387</v>
      </c>
      <c r="B85" s="54" t="s">
        <v>388</v>
      </c>
      <c r="C85" s="54" t="s">
        <v>256</v>
      </c>
      <c r="D85" s="104" t="s">
        <v>602</v>
      </c>
      <c r="E85" s="70">
        <v>42949</v>
      </c>
      <c r="F85" s="65">
        <v>7.0100000000289722</v>
      </c>
      <c r="G85" s="64" t="s">
        <v>96</v>
      </c>
      <c r="H85" s="71">
        <v>4.8000000000000001E-2</v>
      </c>
      <c r="I85" s="71">
        <v>4.8500000000222407E-2</v>
      </c>
      <c r="J85" s="65">
        <v>72340.660703999994</v>
      </c>
      <c r="K85" s="66">
        <v>114.985602</v>
      </c>
      <c r="L85" s="65">
        <v>83.181344459000002</v>
      </c>
      <c r="M85" s="104" t="s">
        <v>602</v>
      </c>
      <c r="N85" s="67">
        <f t="shared" si="3"/>
        <v>9.7567881190390639E-3</v>
      </c>
      <c r="O85" s="67">
        <f>L85/'סכום נכסי הקרן'!$C$41</f>
        <v>2.6077064976546848E-3</v>
      </c>
    </row>
    <row r="86" spans="1:15">
      <c r="A86" s="58" t="s">
        <v>389</v>
      </c>
      <c r="B86" s="54" t="s">
        <v>390</v>
      </c>
      <c r="C86" s="54" t="s">
        <v>256</v>
      </c>
      <c r="D86" s="104" t="s">
        <v>602</v>
      </c>
      <c r="E86" s="70">
        <v>42979</v>
      </c>
      <c r="F86" s="65">
        <v>7.0900000000053671</v>
      </c>
      <c r="G86" s="64" t="s">
        <v>96</v>
      </c>
      <c r="H86" s="71">
        <v>4.8000000000000001E-2</v>
      </c>
      <c r="I86" s="71">
        <v>4.8499999999999995E-2</v>
      </c>
      <c r="J86" s="65">
        <v>32494.520655999997</v>
      </c>
      <c r="K86" s="66">
        <v>114.662871</v>
      </c>
      <c r="L86" s="65">
        <v>37.259150320000003</v>
      </c>
      <c r="M86" s="104" t="s">
        <v>602</v>
      </c>
      <c r="N86" s="67">
        <f t="shared" si="3"/>
        <v>4.3703265141001651E-3</v>
      </c>
      <c r="O86" s="67">
        <f>L86/'סכום נכסי הקרן'!$C$41</f>
        <v>1.1680615289218746E-3</v>
      </c>
    </row>
    <row r="87" spans="1:15">
      <c r="A87" s="58" t="s">
        <v>391</v>
      </c>
      <c r="B87" s="54" t="s">
        <v>392</v>
      </c>
      <c r="C87" s="54" t="s">
        <v>256</v>
      </c>
      <c r="D87" s="104" t="s">
        <v>602</v>
      </c>
      <c r="E87" s="70">
        <v>43009</v>
      </c>
      <c r="F87" s="65">
        <v>7.1700000000076356</v>
      </c>
      <c r="G87" s="64" t="s">
        <v>96</v>
      </c>
      <c r="H87" s="71">
        <v>4.8000000000000001E-2</v>
      </c>
      <c r="I87" s="71">
        <v>4.8499999999957577E-2</v>
      </c>
      <c r="J87" s="65">
        <v>62105.153864</v>
      </c>
      <c r="K87" s="66">
        <v>113.867862</v>
      </c>
      <c r="L87" s="65">
        <v>70.717810737999997</v>
      </c>
      <c r="M87" s="104" t="s">
        <v>602</v>
      </c>
      <c r="N87" s="67">
        <f t="shared" si="3"/>
        <v>8.2948730884370506E-3</v>
      </c>
      <c r="O87" s="67">
        <f>L87/'סכום נכסי הקרן'!$C$41</f>
        <v>2.2169790084637666E-3</v>
      </c>
    </row>
    <row r="88" spans="1:15">
      <c r="A88" s="58" t="s">
        <v>393</v>
      </c>
      <c r="B88" s="54" t="s">
        <v>394</v>
      </c>
      <c r="C88" s="54" t="s">
        <v>256</v>
      </c>
      <c r="D88" s="104" t="s">
        <v>602</v>
      </c>
      <c r="E88" s="70">
        <v>43040</v>
      </c>
      <c r="F88" s="65">
        <v>7.250000000013249</v>
      </c>
      <c r="G88" s="64" t="s">
        <v>96</v>
      </c>
      <c r="H88" s="71">
        <v>4.8000000000000001E-2</v>
      </c>
      <c r="I88" s="71">
        <v>4.8500000000052994E-2</v>
      </c>
      <c r="J88" s="65">
        <v>66629.091620000007</v>
      </c>
      <c r="K88" s="66">
        <v>113.291509</v>
      </c>
      <c r="L88" s="65">
        <v>75.485103155999994</v>
      </c>
      <c r="M88" s="104" t="s">
        <v>602</v>
      </c>
      <c r="N88" s="67">
        <f t="shared" si="3"/>
        <v>8.8540545049727477E-3</v>
      </c>
      <c r="O88" s="67">
        <f>L88/'סכום נכסי הקרן'!$C$41</f>
        <v>2.3664319837131153E-3</v>
      </c>
    </row>
    <row r="89" spans="1:15">
      <c r="A89" s="58" t="s">
        <v>395</v>
      </c>
      <c r="B89" s="54" t="s">
        <v>396</v>
      </c>
      <c r="C89" s="54" t="s">
        <v>256</v>
      </c>
      <c r="D89" s="104" t="s">
        <v>602</v>
      </c>
      <c r="E89" s="70">
        <v>43070</v>
      </c>
      <c r="F89" s="65">
        <v>7.3400000000395957</v>
      </c>
      <c r="G89" s="64" t="s">
        <v>96</v>
      </c>
      <c r="H89" s="71">
        <v>4.8000000000000001E-2</v>
      </c>
      <c r="I89" s="71">
        <v>4.8500000000338647E-2</v>
      </c>
      <c r="J89" s="65">
        <v>68232.847592000006</v>
      </c>
      <c r="K89" s="66">
        <v>112.520844</v>
      </c>
      <c r="L89" s="65">
        <v>76.776176144000004</v>
      </c>
      <c r="M89" s="104" t="s">
        <v>602</v>
      </c>
      <c r="N89" s="67">
        <f t="shared" si="3"/>
        <v>9.005491412756075E-3</v>
      </c>
      <c r="O89" s="67">
        <f>L89/'סכום נכסי הקרן'!$C$41</f>
        <v>2.406906677187366E-3</v>
      </c>
    </row>
    <row r="90" spans="1:15">
      <c r="A90" s="58" t="s">
        <v>397</v>
      </c>
      <c r="B90" s="54" t="s">
        <v>398</v>
      </c>
      <c r="C90" s="54" t="s">
        <v>256</v>
      </c>
      <c r="D90" s="104" t="s">
        <v>602</v>
      </c>
      <c r="E90" s="70">
        <v>43101</v>
      </c>
      <c r="F90" s="65">
        <v>7.2500000000163212</v>
      </c>
      <c r="G90" s="64" t="s">
        <v>96</v>
      </c>
      <c r="H90" s="71">
        <v>4.8000000000000001E-2</v>
      </c>
      <c r="I90" s="71">
        <v>4.8500000000088611E-2</v>
      </c>
      <c r="J90" s="65">
        <v>93154.706267999994</v>
      </c>
      <c r="K90" s="66">
        <v>115.099919</v>
      </c>
      <c r="L90" s="65">
        <v>107.22099123299999</v>
      </c>
      <c r="M90" s="104" t="s">
        <v>602</v>
      </c>
      <c r="N90" s="67">
        <f t="shared" si="3"/>
        <v>1.2576527828176228E-2</v>
      </c>
      <c r="O90" s="67">
        <f>L90/'סכום נכסי הקרן'!$C$41</f>
        <v>3.3613411437595246E-3</v>
      </c>
    </row>
    <row r="91" spans="1:15">
      <c r="A91" s="58" t="s">
        <v>399</v>
      </c>
      <c r="B91" s="54" t="s">
        <v>400</v>
      </c>
      <c r="C91" s="54" t="s">
        <v>256</v>
      </c>
      <c r="D91" s="104" t="s">
        <v>602</v>
      </c>
      <c r="E91" s="70">
        <v>43132</v>
      </c>
      <c r="F91" s="65">
        <v>7.3300000000025376</v>
      </c>
      <c r="G91" s="64" t="s">
        <v>96</v>
      </c>
      <c r="H91" s="71">
        <v>4.8000000000000001E-2</v>
      </c>
      <c r="I91" s="71">
        <v>4.8499999999970712E-2</v>
      </c>
      <c r="J91" s="65">
        <v>89431.260255999994</v>
      </c>
      <c r="K91" s="66">
        <v>114.5279</v>
      </c>
      <c r="L91" s="65">
        <v>102.423743978</v>
      </c>
      <c r="M91" s="104" t="s">
        <v>602</v>
      </c>
      <c r="N91" s="67">
        <f t="shared" si="3"/>
        <v>1.2013832847395446E-2</v>
      </c>
      <c r="O91" s="67">
        <f>L91/'סכום נכסי הקרן'!$C$41</f>
        <v>3.2109490946879249E-3</v>
      </c>
    </row>
    <row r="92" spans="1:15">
      <c r="A92" s="58" t="s">
        <v>401</v>
      </c>
      <c r="B92" s="54" t="s">
        <v>402</v>
      </c>
      <c r="C92" s="54" t="s">
        <v>256</v>
      </c>
      <c r="D92" s="104" t="s">
        <v>602</v>
      </c>
      <c r="E92" s="70">
        <v>43161</v>
      </c>
      <c r="F92" s="65">
        <v>7.4100000000514141</v>
      </c>
      <c r="G92" s="64" t="s">
        <v>96</v>
      </c>
      <c r="H92" s="71">
        <v>4.8000000000000001E-2</v>
      </c>
      <c r="I92" s="71">
        <v>4.8500000000165855E-2</v>
      </c>
      <c r="J92" s="65">
        <v>21036.852459999998</v>
      </c>
      <c r="K92" s="66">
        <v>114.646511</v>
      </c>
      <c r="L92" s="65">
        <v>24.118017435999999</v>
      </c>
      <c r="M92" s="104" t="s">
        <v>602</v>
      </c>
      <c r="N92" s="67">
        <f t="shared" si="3"/>
        <v>2.8289322263879493E-3</v>
      </c>
      <c r="O92" s="67">
        <f>L92/'סכום נכסי הקרן'!$C$41</f>
        <v>7.5609153936440554E-4</v>
      </c>
    </row>
    <row r="93" spans="1:15">
      <c r="A93" s="58" t="s">
        <v>403</v>
      </c>
      <c r="B93" s="54" t="s">
        <v>404</v>
      </c>
      <c r="C93" s="54" t="s">
        <v>256</v>
      </c>
      <c r="D93" s="104" t="s">
        <v>602</v>
      </c>
      <c r="E93" s="70">
        <v>43221</v>
      </c>
      <c r="F93" s="65">
        <v>7.5799999999956453</v>
      </c>
      <c r="G93" s="64" t="s">
        <v>96</v>
      </c>
      <c r="H93" s="71">
        <v>4.8000000000000001E-2</v>
      </c>
      <c r="I93" s="71">
        <v>4.8599999999985488E-2</v>
      </c>
      <c r="J93" s="65">
        <v>85146.008168</v>
      </c>
      <c r="K93" s="66">
        <v>113.29356199999999</v>
      </c>
      <c r="L93" s="65">
        <v>96.464945799000006</v>
      </c>
      <c r="M93" s="104" t="s">
        <v>602</v>
      </c>
      <c r="N93" s="67">
        <f t="shared" si="3"/>
        <v>1.1314893299654962E-2</v>
      </c>
      <c r="O93" s="67">
        <f>L93/'סכום נכסי הקרן'!$C$41</f>
        <v>3.0241428242356572E-3</v>
      </c>
    </row>
    <row r="94" spans="1:15">
      <c r="A94" s="58" t="s">
        <v>405</v>
      </c>
      <c r="B94" s="54" t="s">
        <v>406</v>
      </c>
      <c r="C94" s="54" t="s">
        <v>256</v>
      </c>
      <c r="D94" s="104" t="s">
        <v>602</v>
      </c>
      <c r="E94" s="70">
        <v>43252</v>
      </c>
      <c r="F94" s="65">
        <v>7.6600000000191235</v>
      </c>
      <c r="G94" s="64" t="s">
        <v>96</v>
      </c>
      <c r="H94" s="71">
        <v>4.8000000000000001E-2</v>
      </c>
      <c r="I94" s="71">
        <v>4.8500000000084371E-2</v>
      </c>
      <c r="J94" s="65">
        <v>47449.047308000001</v>
      </c>
      <c r="K94" s="66">
        <v>112.400429</v>
      </c>
      <c r="L94" s="65">
        <v>53.332932503000002</v>
      </c>
      <c r="M94" s="104" t="s">
        <v>602</v>
      </c>
      <c r="N94" s="67">
        <f t="shared" si="3"/>
        <v>6.2557070408409514E-3</v>
      </c>
      <c r="O94" s="67">
        <f>L94/'סכום נכסי הקרן'!$C$41</f>
        <v>1.6719690638758858E-3</v>
      </c>
    </row>
    <row r="95" spans="1:15">
      <c r="A95" s="58" t="s">
        <v>407</v>
      </c>
      <c r="B95" s="54" t="s">
        <v>408</v>
      </c>
      <c r="C95" s="54" t="s">
        <v>256</v>
      </c>
      <c r="D95" s="104" t="s">
        <v>602</v>
      </c>
      <c r="E95" s="70">
        <v>43282</v>
      </c>
      <c r="F95" s="65">
        <v>7.5599999999971095</v>
      </c>
      <c r="G95" s="64" t="s">
        <v>96</v>
      </c>
      <c r="H95" s="71">
        <v>4.8000000000000001E-2</v>
      </c>
      <c r="I95" s="71">
        <v>4.8500000000132479E-2</v>
      </c>
      <c r="J95" s="65">
        <v>36391.120896</v>
      </c>
      <c r="K95" s="66">
        <v>114.084023</v>
      </c>
      <c r="L95" s="65">
        <v>41.516454876999994</v>
      </c>
      <c r="M95" s="104" t="s">
        <v>602</v>
      </c>
      <c r="N95" s="67">
        <f t="shared" si="3"/>
        <v>4.8696887063203482E-3</v>
      </c>
      <c r="O95" s="67">
        <f>L95/'סכום נכסי הקרן'!$C$41</f>
        <v>1.3015265603900283E-3</v>
      </c>
    </row>
    <row r="96" spans="1:15">
      <c r="A96" s="58" t="s">
        <v>409</v>
      </c>
      <c r="B96" s="54" t="s">
        <v>410</v>
      </c>
      <c r="C96" s="54" t="s">
        <v>256</v>
      </c>
      <c r="D96" s="104" t="s">
        <v>602</v>
      </c>
      <c r="E96" s="70">
        <v>43313</v>
      </c>
      <c r="F96" s="65">
        <v>7.6500000000364246</v>
      </c>
      <c r="G96" s="64" t="s">
        <v>96</v>
      </c>
      <c r="H96" s="71">
        <v>4.8000000000000001E-2</v>
      </c>
      <c r="I96" s="71">
        <v>4.8600000000231403E-2</v>
      </c>
      <c r="J96" s="65">
        <v>102812.024172</v>
      </c>
      <c r="K96" s="66">
        <v>113.488804</v>
      </c>
      <c r="L96" s="65">
        <v>116.680136555</v>
      </c>
      <c r="M96" s="104" t="s">
        <v>602</v>
      </c>
      <c r="N96" s="67">
        <f t="shared" si="3"/>
        <v>1.3686041954140419E-2</v>
      </c>
      <c r="O96" s="67">
        <f>L96/'סכום נכסי הקרן'!$C$41</f>
        <v>3.6578820914788483E-3</v>
      </c>
    </row>
    <row r="97" spans="1:15">
      <c r="A97" s="58" t="s">
        <v>411</v>
      </c>
      <c r="B97" s="54" t="s">
        <v>412</v>
      </c>
      <c r="C97" s="54" t="s">
        <v>256</v>
      </c>
      <c r="D97" s="104" t="s">
        <v>602</v>
      </c>
      <c r="E97" s="70">
        <v>43345</v>
      </c>
      <c r="F97" s="65">
        <v>7.7400000000343017</v>
      </c>
      <c r="G97" s="64" t="s">
        <v>96</v>
      </c>
      <c r="H97" s="71">
        <v>4.8000000000000001E-2</v>
      </c>
      <c r="I97" s="71">
        <v>4.860000000021323E-2</v>
      </c>
      <c r="J97" s="65">
        <v>95425.118619999994</v>
      </c>
      <c r="K97" s="66">
        <v>113.037572</v>
      </c>
      <c r="L97" s="65">
        <v>107.866237095</v>
      </c>
      <c r="M97" s="104" t="s">
        <v>602</v>
      </c>
      <c r="N97" s="67">
        <f t="shared" si="3"/>
        <v>1.2652212192274524E-2</v>
      </c>
      <c r="O97" s="67">
        <f>L97/'סכום נכסי הקרן'!$C$41</f>
        <v>3.381569379283556E-3</v>
      </c>
    </row>
    <row r="98" spans="1:15">
      <c r="A98" s="58" t="s">
        <v>413</v>
      </c>
      <c r="B98" s="54" t="s">
        <v>414</v>
      </c>
      <c r="C98" s="54" t="s">
        <v>256</v>
      </c>
      <c r="D98" s="104" t="s">
        <v>602</v>
      </c>
      <c r="E98" s="70">
        <v>43375</v>
      </c>
      <c r="F98" s="65">
        <v>7.820000000025944</v>
      </c>
      <c r="G98" s="64" t="s">
        <v>96</v>
      </c>
      <c r="H98" s="71">
        <v>4.8000000000000001E-2</v>
      </c>
      <c r="I98" s="71">
        <v>4.8600000000000004E-2</v>
      </c>
      <c r="J98" s="65">
        <v>34267.398152000002</v>
      </c>
      <c r="K98" s="66">
        <v>112.484824</v>
      </c>
      <c r="L98" s="65">
        <v>38.545622549999997</v>
      </c>
      <c r="M98" s="104" t="s">
        <v>602</v>
      </c>
      <c r="N98" s="67">
        <f t="shared" si="3"/>
        <v>4.5212237741862225E-3</v>
      </c>
      <c r="O98" s="67">
        <f>L98/'סכום נכסי הקרן'!$C$41</f>
        <v>1.2083919902175181E-3</v>
      </c>
    </row>
    <row r="99" spans="1:15">
      <c r="A99" s="58" t="s">
        <v>415</v>
      </c>
      <c r="B99" s="54" t="s">
        <v>416</v>
      </c>
      <c r="C99" s="54" t="s">
        <v>256</v>
      </c>
      <c r="D99" s="104" t="s">
        <v>602</v>
      </c>
      <c r="E99" s="70">
        <v>43405</v>
      </c>
      <c r="F99" s="65">
        <v>7.9000000962916364</v>
      </c>
      <c r="G99" s="64" t="s">
        <v>96</v>
      </c>
      <c r="H99" s="71">
        <v>4.8000000000000001E-2</v>
      </c>
      <c r="I99" s="71">
        <v>4.8500000481458173E-2</v>
      </c>
      <c r="J99" s="65">
        <v>23.188047999999998</v>
      </c>
      <c r="K99" s="66">
        <v>111.966283</v>
      </c>
      <c r="L99" s="65">
        <v>2.5962795E-2</v>
      </c>
      <c r="M99" s="104" t="s">
        <v>602</v>
      </c>
      <c r="N99" s="67">
        <f t="shared" si="3"/>
        <v>3.0453161275591642E-6</v>
      </c>
      <c r="O99" s="67">
        <f>L99/'סכום נכסי הקרן'!$C$41</f>
        <v>8.1392468057723539E-7</v>
      </c>
    </row>
    <row r="100" spans="1:15">
      <c r="A100" s="58" t="s">
        <v>417</v>
      </c>
      <c r="B100" s="54" t="s">
        <v>418</v>
      </c>
      <c r="C100" s="54" t="s">
        <v>256</v>
      </c>
      <c r="D100" s="104" t="s">
        <v>602</v>
      </c>
      <c r="E100" s="70">
        <v>43435</v>
      </c>
      <c r="F100" s="65">
        <v>7.9799999999477995</v>
      </c>
      <c r="G100" s="64" t="s">
        <v>96</v>
      </c>
      <c r="H100" s="71">
        <v>4.8000000000000001E-2</v>
      </c>
      <c r="I100" s="71">
        <v>4.8599999999750343E-2</v>
      </c>
      <c r="J100" s="65">
        <v>39646.017112000001</v>
      </c>
      <c r="K100" s="66">
        <v>111.13375000000001</v>
      </c>
      <c r="L100" s="65">
        <v>44.060105384999993</v>
      </c>
      <c r="M100" s="104" t="s">
        <v>602</v>
      </c>
      <c r="N100" s="67">
        <f t="shared" si="3"/>
        <v>5.1680471810102435E-3</v>
      </c>
      <c r="O100" s="67">
        <f>L100/'סכום נכסי הקרן'!$C$41</f>
        <v>1.3812691276761783E-3</v>
      </c>
    </row>
    <row r="101" spans="1:15">
      <c r="A101" s="58" t="s">
        <v>419</v>
      </c>
      <c r="B101" s="54" t="s">
        <v>420</v>
      </c>
      <c r="C101" s="54" t="s">
        <v>256</v>
      </c>
      <c r="D101" s="104" t="s">
        <v>602</v>
      </c>
      <c r="E101" s="70">
        <v>43497</v>
      </c>
      <c r="F101" s="65">
        <v>7.9600000000329549</v>
      </c>
      <c r="G101" s="64" t="s">
        <v>96</v>
      </c>
      <c r="H101" s="71">
        <v>4.8000000000000001E-2</v>
      </c>
      <c r="I101" s="71">
        <v>4.8600000000270711E-2</v>
      </c>
      <c r="J101" s="65">
        <v>59837.009908</v>
      </c>
      <c r="K101" s="66">
        <v>113.591307</v>
      </c>
      <c r="L101" s="65">
        <v>67.969641555999999</v>
      </c>
      <c r="M101" s="104" t="s">
        <v>602</v>
      </c>
      <c r="N101" s="67">
        <f t="shared" si="3"/>
        <v>7.9725255164130957E-3</v>
      </c>
      <c r="O101" s="67">
        <f>L101/'סכום נכסי הקרן'!$C$41</f>
        <v>2.130824851192504E-3</v>
      </c>
    </row>
    <row r="102" spans="1:15">
      <c r="A102" s="58" t="s">
        <v>421</v>
      </c>
      <c r="B102" s="54" t="s">
        <v>422</v>
      </c>
      <c r="C102" s="54" t="s">
        <v>256</v>
      </c>
      <c r="D102" s="104" t="s">
        <v>602</v>
      </c>
      <c r="E102" s="70">
        <v>43525</v>
      </c>
      <c r="F102" s="65">
        <v>8.0400000000210774</v>
      </c>
      <c r="G102" s="64" t="s">
        <v>96</v>
      </c>
      <c r="H102" s="71">
        <v>4.8000000000000001E-2</v>
      </c>
      <c r="I102" s="71">
        <v>4.8700000000091268E-2</v>
      </c>
      <c r="J102" s="65">
        <v>93895.71562800002</v>
      </c>
      <c r="K102" s="66">
        <v>113.188796</v>
      </c>
      <c r="L102" s="65">
        <v>106.27942976899999</v>
      </c>
      <c r="M102" s="104" t="s">
        <v>602</v>
      </c>
      <c r="N102" s="67">
        <f t="shared" si="3"/>
        <v>1.2466087010405745E-2</v>
      </c>
      <c r="O102" s="67">
        <f>L102/'סכום נכסי הקרן'!$C$41</f>
        <v>3.3318235161762834E-3</v>
      </c>
    </row>
    <row r="103" spans="1:15">
      <c r="A103" s="58" t="s">
        <v>423</v>
      </c>
      <c r="B103" s="54" t="s">
        <v>424</v>
      </c>
      <c r="C103" s="54" t="s">
        <v>256</v>
      </c>
      <c r="D103" s="104" t="s">
        <v>602</v>
      </c>
      <c r="E103" s="70">
        <v>43556</v>
      </c>
      <c r="F103" s="65">
        <v>8.1200000000580967</v>
      </c>
      <c r="G103" s="64" t="s">
        <v>96</v>
      </c>
      <c r="H103" s="71">
        <v>4.8000000000000001E-2</v>
      </c>
      <c r="I103" s="71">
        <v>4.8700000000207175E-2</v>
      </c>
      <c r="J103" s="65">
        <v>41577.430284000002</v>
      </c>
      <c r="K103" s="66">
        <v>112.60576500000001</v>
      </c>
      <c r="L103" s="65">
        <v>46.818583569000005</v>
      </c>
      <c r="M103" s="104" t="s">
        <v>602</v>
      </c>
      <c r="N103" s="67">
        <f t="shared" si="3"/>
        <v>5.4916039514294286E-3</v>
      </c>
      <c r="O103" s="67">
        <f>L103/'סכום נכסי הקרן'!$C$41</f>
        <v>1.4677464686092899E-3</v>
      </c>
    </row>
    <row r="104" spans="1:15">
      <c r="A104" s="58" t="s">
        <v>425</v>
      </c>
      <c r="B104" s="54" t="s">
        <v>426</v>
      </c>
      <c r="C104" s="54" t="s">
        <v>256</v>
      </c>
      <c r="D104" s="104" t="s">
        <v>602</v>
      </c>
      <c r="E104" s="70">
        <v>43586</v>
      </c>
      <c r="F104" s="65">
        <v>8.2100000000282698</v>
      </c>
      <c r="G104" s="64" t="s">
        <v>96</v>
      </c>
      <c r="H104" s="71">
        <v>4.8000000000000001E-2</v>
      </c>
      <c r="I104" s="71">
        <v>4.8500000000176693E-2</v>
      </c>
      <c r="J104" s="65">
        <v>101293.459072</v>
      </c>
      <c r="K104" s="66">
        <v>111.74923800000001</v>
      </c>
      <c r="L104" s="65">
        <v>113.19466828</v>
      </c>
      <c r="M104" s="104" t="s">
        <v>602</v>
      </c>
      <c r="N104" s="67">
        <f t="shared" si="3"/>
        <v>1.3277212598520065E-2</v>
      </c>
      <c r="O104" s="67">
        <f>L104/'סכום נכסי הקרן'!$C$41</f>
        <v>3.5486138615986882E-3</v>
      </c>
    </row>
    <row r="105" spans="1:15">
      <c r="A105" s="58" t="s">
        <v>427</v>
      </c>
      <c r="B105" s="54" t="s">
        <v>428</v>
      </c>
      <c r="C105" s="54" t="s">
        <v>256</v>
      </c>
      <c r="D105" s="104" t="s">
        <v>602</v>
      </c>
      <c r="E105" s="70">
        <v>43617</v>
      </c>
      <c r="F105" s="65">
        <v>8.2899999281377941</v>
      </c>
      <c r="G105" s="64" t="s">
        <v>96</v>
      </c>
      <c r="H105" s="71">
        <v>4.8000000000000001E-2</v>
      </c>
      <c r="I105" s="71">
        <v>4.8499999663699035E-2</v>
      </c>
      <c r="J105" s="65">
        <v>25.456444000000001</v>
      </c>
      <c r="K105" s="66">
        <v>110.968</v>
      </c>
      <c r="L105" s="65">
        <v>2.8248506999999999E-2</v>
      </c>
      <c r="M105" s="104" t="s">
        <v>602</v>
      </c>
      <c r="N105" s="67">
        <f t="shared" si="3"/>
        <v>3.3134196047293037E-6</v>
      </c>
      <c r="O105" s="67">
        <f>L105/'סכום נכסי הקרן'!$C$41</f>
        <v>8.8558096448239863E-7</v>
      </c>
    </row>
    <row r="106" spans="1:15">
      <c r="A106" s="58" t="s">
        <v>429</v>
      </c>
      <c r="B106" s="54" t="s">
        <v>430</v>
      </c>
      <c r="C106" s="54" t="s">
        <v>256</v>
      </c>
      <c r="D106" s="104" t="s">
        <v>602</v>
      </c>
      <c r="E106" s="70">
        <v>43647</v>
      </c>
      <c r="F106" s="65">
        <v>8.1799999999683077</v>
      </c>
      <c r="G106" s="64" t="s">
        <v>96</v>
      </c>
      <c r="H106" s="71">
        <v>4.8000000000000001E-2</v>
      </c>
      <c r="I106" s="71">
        <v>4.8499999999886814E-2</v>
      </c>
      <c r="J106" s="65">
        <v>31440.472647999999</v>
      </c>
      <c r="K106" s="66">
        <v>112.402232</v>
      </c>
      <c r="L106" s="65">
        <v>35.339792884000005</v>
      </c>
      <c r="M106" s="104" t="s">
        <v>602</v>
      </c>
      <c r="N106" s="67">
        <f t="shared" si="3"/>
        <v>4.1451947378641548E-3</v>
      </c>
      <c r="O106" s="67">
        <f>L106/'סכום נכסי הקרן'!$C$41</f>
        <v>1.1078903344102727E-3</v>
      </c>
    </row>
    <row r="107" spans="1:15">
      <c r="A107" s="58" t="s">
        <v>431</v>
      </c>
      <c r="B107" s="54" t="s">
        <v>432</v>
      </c>
      <c r="C107" s="54" t="s">
        <v>256</v>
      </c>
      <c r="D107" s="104" t="s">
        <v>602</v>
      </c>
      <c r="E107" s="70">
        <v>43678</v>
      </c>
      <c r="F107" s="65">
        <v>8.2600000000309297</v>
      </c>
      <c r="G107" s="64" t="s">
        <v>96</v>
      </c>
      <c r="H107" s="71">
        <v>4.8000000000000001E-2</v>
      </c>
      <c r="I107" s="71">
        <v>4.8500000000169734E-2</v>
      </c>
      <c r="J107" s="65">
        <v>70618.444052000006</v>
      </c>
      <c r="K107" s="66">
        <v>112.623751</v>
      </c>
      <c r="L107" s="65">
        <v>79.533140428999999</v>
      </c>
      <c r="M107" s="104" t="s">
        <v>602</v>
      </c>
      <c r="N107" s="67">
        <f t="shared" si="3"/>
        <v>9.3288706098038163E-3</v>
      </c>
      <c r="O107" s="67">
        <f>L107/'סכום נכסי הקרן'!$C$41</f>
        <v>2.4933365579082769E-3</v>
      </c>
    </row>
    <row r="108" spans="1:15">
      <c r="A108" s="58" t="s">
        <v>433</v>
      </c>
      <c r="B108" s="54" t="s">
        <v>434</v>
      </c>
      <c r="C108" s="54" t="s">
        <v>256</v>
      </c>
      <c r="D108" s="104" t="s">
        <v>602</v>
      </c>
      <c r="E108" s="70">
        <v>43709</v>
      </c>
      <c r="F108" s="65">
        <v>8.3499998805139395</v>
      </c>
      <c r="G108" s="64" t="s">
        <v>96</v>
      </c>
      <c r="H108" s="71">
        <v>4.8000000000000001E-2</v>
      </c>
      <c r="I108" s="71">
        <v>4.8499999387998233E-2</v>
      </c>
      <c r="J108" s="65">
        <v>30.497323999999999</v>
      </c>
      <c r="K108" s="66">
        <v>112.51356199999999</v>
      </c>
      <c r="L108" s="65">
        <v>3.4313626E-2</v>
      </c>
      <c r="M108" s="104" t="s">
        <v>602</v>
      </c>
      <c r="N108" s="67">
        <f t="shared" si="3"/>
        <v>4.0248300944807159E-6</v>
      </c>
      <c r="O108" s="67">
        <f>L108/'סכום נכסי הקרן'!$C$41</f>
        <v>1.0757203560516778E-6</v>
      </c>
    </row>
    <row r="109" spans="1:15">
      <c r="A109" s="58" t="s">
        <v>435</v>
      </c>
      <c r="B109" s="54" t="s">
        <v>436</v>
      </c>
      <c r="C109" s="54" t="s">
        <v>256</v>
      </c>
      <c r="D109" s="104" t="s">
        <v>602</v>
      </c>
      <c r="E109" s="70">
        <v>43740</v>
      </c>
      <c r="F109" s="65">
        <v>8.4300000000187598</v>
      </c>
      <c r="G109" s="64" t="s">
        <v>96</v>
      </c>
      <c r="H109" s="71">
        <v>4.8000000000000001E-2</v>
      </c>
      <c r="I109" s="71">
        <v>4.8500000000061043E-2</v>
      </c>
      <c r="J109" s="65">
        <v>80574.434095999997</v>
      </c>
      <c r="K109" s="66">
        <v>111.81374700000001</v>
      </c>
      <c r="L109" s="65">
        <v>90.093293916999997</v>
      </c>
      <c r="M109" s="104" t="s">
        <v>602</v>
      </c>
      <c r="N109" s="67">
        <f t="shared" si="3"/>
        <v>1.0567527916403762E-2</v>
      </c>
      <c r="O109" s="67">
        <f>L109/'סכום נכסי הקרן'!$C$41</f>
        <v>2.8243937323984263E-3</v>
      </c>
    </row>
    <row r="110" spans="1:15">
      <c r="A110" s="58" t="s">
        <v>437</v>
      </c>
      <c r="B110" s="54" t="s">
        <v>438</v>
      </c>
      <c r="C110" s="54" t="s">
        <v>256</v>
      </c>
      <c r="D110" s="104" t="s">
        <v>602</v>
      </c>
      <c r="E110" s="70">
        <v>43770</v>
      </c>
      <c r="F110" s="65">
        <v>8.5099999999914182</v>
      </c>
      <c r="G110" s="64" t="s">
        <v>96</v>
      </c>
      <c r="H110" s="71">
        <v>4.8000000000000001E-2</v>
      </c>
      <c r="I110" s="71">
        <v>4.8499999999908061E-2</v>
      </c>
      <c r="J110" s="65">
        <v>116939.846504</v>
      </c>
      <c r="K110" s="66">
        <v>111.608464</v>
      </c>
      <c r="L110" s="65">
        <v>130.514765912</v>
      </c>
      <c r="M110" s="104" t="s">
        <v>602</v>
      </c>
      <c r="N110" s="67">
        <f t="shared" si="3"/>
        <v>1.5308780180116303E-2</v>
      </c>
      <c r="O110" s="67">
        <f>L110/'סכום נכסי הקרן'!$C$41</f>
        <v>4.0915929565956688E-3</v>
      </c>
    </row>
    <row r="111" spans="1:15">
      <c r="A111" s="58" t="s">
        <v>439</v>
      </c>
      <c r="B111" s="54" t="s">
        <v>440</v>
      </c>
      <c r="C111" s="54" t="s">
        <v>256</v>
      </c>
      <c r="D111" s="104" t="s">
        <v>602</v>
      </c>
      <c r="E111" s="70">
        <v>43800</v>
      </c>
      <c r="F111" s="65">
        <v>8.5999999999517645</v>
      </c>
      <c r="G111" s="64" t="s">
        <v>96</v>
      </c>
      <c r="H111" s="71">
        <v>4.8000000000000001E-2</v>
      </c>
      <c r="I111" s="71">
        <v>4.8499999999732972E-2</v>
      </c>
      <c r="J111" s="65">
        <v>52415.82637200001</v>
      </c>
      <c r="K111" s="66">
        <v>110.743578</v>
      </c>
      <c r="L111" s="65">
        <v>58.047161762999998</v>
      </c>
      <c r="M111" s="104" t="s">
        <v>602</v>
      </c>
      <c r="N111" s="67">
        <f t="shared" si="3"/>
        <v>6.80866439364096E-3</v>
      </c>
      <c r="O111" s="67">
        <f>L111/'סכום נכסי הקרן'!$C$41</f>
        <v>1.8197585273991065E-3</v>
      </c>
    </row>
    <row r="112" spans="1:15">
      <c r="A112" s="58" t="s">
        <v>441</v>
      </c>
      <c r="B112" s="54" t="s">
        <v>442</v>
      </c>
      <c r="C112" s="54" t="s">
        <v>256</v>
      </c>
      <c r="D112" s="104" t="s">
        <v>602</v>
      </c>
      <c r="E112" s="70">
        <v>43831</v>
      </c>
      <c r="F112" s="65">
        <v>8.4799999999645568</v>
      </c>
      <c r="G112" s="64" t="s">
        <v>96</v>
      </c>
      <c r="H112" s="71">
        <v>4.8000000000000001E-2</v>
      </c>
      <c r="I112" s="71">
        <v>4.8599999999765366E-2</v>
      </c>
      <c r="J112" s="65">
        <v>70672.633512</v>
      </c>
      <c r="K112" s="66">
        <v>113.373231</v>
      </c>
      <c r="L112" s="65">
        <v>80.123848007999996</v>
      </c>
      <c r="M112" s="104" t="s">
        <v>602</v>
      </c>
      <c r="N112" s="67">
        <f t="shared" si="3"/>
        <v>9.3981578848063782E-3</v>
      </c>
      <c r="O112" s="67">
        <f>L112/'סכום נכסי הקרן'!$C$41</f>
        <v>2.5118550370455241E-3</v>
      </c>
    </row>
    <row r="113" spans="1:15">
      <c r="A113" s="58" t="s">
        <v>443</v>
      </c>
      <c r="B113" s="54" t="s">
        <v>444</v>
      </c>
      <c r="C113" s="54" t="s">
        <v>256</v>
      </c>
      <c r="D113" s="104" t="s">
        <v>602</v>
      </c>
      <c r="E113" s="70">
        <v>43863</v>
      </c>
      <c r="F113" s="65">
        <v>8.5599999999812351</v>
      </c>
      <c r="G113" s="64" t="s">
        <v>96</v>
      </c>
      <c r="H113" s="71">
        <v>4.8000000000000001E-2</v>
      </c>
      <c r="I113" s="71">
        <v>4.8799999999906168E-2</v>
      </c>
      <c r="J113" s="65">
        <v>75645.713675999999</v>
      </c>
      <c r="K113" s="66">
        <v>112.718281</v>
      </c>
      <c r="L113" s="65">
        <v>85.266548060000005</v>
      </c>
      <c r="M113" s="104" t="s">
        <v>602</v>
      </c>
      <c r="N113" s="67">
        <f t="shared" si="3"/>
        <v>1.0001372885639492E-2</v>
      </c>
      <c r="O113" s="67">
        <f>L113/'סכום נכסי הקרן'!$C$41</f>
        <v>2.673076912314679E-3</v>
      </c>
    </row>
    <row r="114" spans="1:15">
      <c r="A114" s="58" t="s">
        <v>445</v>
      </c>
      <c r="B114" s="54" t="s">
        <v>446</v>
      </c>
      <c r="C114" s="54" t="s">
        <v>256</v>
      </c>
      <c r="D114" s="104" t="s">
        <v>602</v>
      </c>
      <c r="E114" s="70">
        <v>43891</v>
      </c>
      <c r="F114" s="65">
        <v>8.6400000443680351</v>
      </c>
      <c r="G114" s="64" t="s">
        <v>96</v>
      </c>
      <c r="H114" s="71">
        <v>4.8000000000000001E-2</v>
      </c>
      <c r="I114" s="71">
        <v>4.8500000127095939E-2</v>
      </c>
      <c r="J114" s="65">
        <v>38.310687999999999</v>
      </c>
      <c r="K114" s="66">
        <v>112.956461</v>
      </c>
      <c r="L114" s="65">
        <v>4.3274396999999999E-2</v>
      </c>
      <c r="M114" s="104" t="s">
        <v>602</v>
      </c>
      <c r="N114" s="67">
        <f t="shared" si="3"/>
        <v>5.0758872106989216E-6</v>
      </c>
      <c r="O114" s="67">
        <f>L114/'סכום נכסי הקרן'!$C$41</f>
        <v>1.3566374404372669E-6</v>
      </c>
    </row>
    <row r="115" spans="1:15">
      <c r="A115" s="58" t="s">
        <v>447</v>
      </c>
      <c r="B115" s="54" t="s">
        <v>448</v>
      </c>
      <c r="C115" s="54" t="s">
        <v>256</v>
      </c>
      <c r="D115" s="104" t="s">
        <v>602</v>
      </c>
      <c r="E115" s="70">
        <v>44045</v>
      </c>
      <c r="F115" s="65">
        <v>8.8499999997777063</v>
      </c>
      <c r="G115" s="64" t="s">
        <v>96</v>
      </c>
      <c r="H115" s="71">
        <v>4.8000000000000001E-2</v>
      </c>
      <c r="I115" s="71">
        <v>4.8499999998615914E-2</v>
      </c>
      <c r="J115" s="65">
        <v>10471.16798</v>
      </c>
      <c r="K115" s="66">
        <v>113.84748399999999</v>
      </c>
      <c r="L115" s="65">
        <v>11.921161289</v>
      </c>
      <c r="M115" s="104" t="s">
        <v>602</v>
      </c>
      <c r="N115" s="67">
        <f t="shared" si="3"/>
        <v>1.3982972454477916E-3</v>
      </c>
      <c r="O115" s="67">
        <f>L115/'סכום נכסי הקרן'!$C$41</f>
        <v>3.7372430026347427E-4</v>
      </c>
    </row>
    <row r="116" spans="1:15">
      <c r="A116" s="58" t="s">
        <v>449</v>
      </c>
      <c r="B116" s="54" t="s">
        <v>450</v>
      </c>
      <c r="C116" s="54" t="s">
        <v>256</v>
      </c>
      <c r="D116" s="104" t="s">
        <v>602</v>
      </c>
      <c r="E116" s="70">
        <v>44075</v>
      </c>
      <c r="F116" s="65">
        <v>8.9300000000148838</v>
      </c>
      <c r="G116" s="64" t="s">
        <v>96</v>
      </c>
      <c r="H116" s="71">
        <v>4.8000000000000001E-2</v>
      </c>
      <c r="I116" s="71">
        <v>4.8600000000106044E-2</v>
      </c>
      <c r="J116" s="65">
        <v>138339.89436800001</v>
      </c>
      <c r="K116" s="66">
        <v>113.150803</v>
      </c>
      <c r="L116" s="65">
        <v>156.53270141899998</v>
      </c>
      <c r="M116" s="104" t="s">
        <v>602</v>
      </c>
      <c r="N116" s="67">
        <f t="shared" si="3"/>
        <v>1.8360564034869277E-2</v>
      </c>
      <c r="O116" s="67">
        <f>L116/'סכום נכסי הקרן'!$C$41</f>
        <v>4.9072462730746563E-3</v>
      </c>
    </row>
    <row r="117" spans="1:15">
      <c r="A117" s="58" t="s">
        <v>451</v>
      </c>
      <c r="B117" s="54" t="s">
        <v>452</v>
      </c>
      <c r="C117" s="54" t="s">
        <v>256</v>
      </c>
      <c r="D117" s="104" t="s">
        <v>602</v>
      </c>
      <c r="E117" s="70">
        <v>44166</v>
      </c>
      <c r="F117" s="65">
        <v>9.1899999999924074</v>
      </c>
      <c r="G117" s="64" t="s">
        <v>96</v>
      </c>
      <c r="H117" s="71">
        <v>4.8000000000000001E-2</v>
      </c>
      <c r="I117" s="71">
        <v>4.8599999999958843E-2</v>
      </c>
      <c r="J117" s="65">
        <v>252541.28281199999</v>
      </c>
      <c r="K117" s="66">
        <v>111.61021</v>
      </c>
      <c r="L117" s="65">
        <v>281.86185650599998</v>
      </c>
      <c r="M117" s="104" t="s">
        <v>602</v>
      </c>
      <c r="N117" s="67">
        <f t="shared" si="3"/>
        <v>3.3061095978360135E-2</v>
      </c>
      <c r="O117" s="67">
        <f>L117/'סכום נכסי הקרן'!$C$41</f>
        <v>8.8362721164478852E-3</v>
      </c>
    </row>
    <row r="118" spans="1:15">
      <c r="A118" s="58" t="s">
        <v>453</v>
      </c>
      <c r="B118" s="54" t="s">
        <v>454</v>
      </c>
      <c r="C118" s="54" t="s">
        <v>256</v>
      </c>
      <c r="D118" s="104" t="s">
        <v>602</v>
      </c>
      <c r="E118" s="70">
        <v>44197</v>
      </c>
      <c r="F118" s="65">
        <v>9.050000000037409</v>
      </c>
      <c r="G118" s="64" t="s">
        <v>96</v>
      </c>
      <c r="H118" s="71">
        <v>4.8000000000000001E-2</v>
      </c>
      <c r="I118" s="71">
        <v>4.8500000000258982E-2</v>
      </c>
      <c r="J118" s="65">
        <v>76165.428404000006</v>
      </c>
      <c r="K118" s="66">
        <v>114.065203</v>
      </c>
      <c r="L118" s="65">
        <v>86.878250214999994</v>
      </c>
      <c r="M118" s="104" t="s">
        <v>602</v>
      </c>
      <c r="N118" s="67">
        <f t="shared" si="3"/>
        <v>1.0190418116148892E-2</v>
      </c>
      <c r="O118" s="67">
        <f>L118/'סכום נכסי הקרן'!$C$41</f>
        <v>2.7236032197362802E-3</v>
      </c>
    </row>
    <row r="119" spans="1:15">
      <c r="A119" s="58" t="s">
        <v>455</v>
      </c>
      <c r="B119" s="54" t="s">
        <v>456</v>
      </c>
      <c r="C119" s="54" t="s">
        <v>256</v>
      </c>
      <c r="D119" s="104" t="s">
        <v>602</v>
      </c>
      <c r="E119" s="70">
        <v>44228</v>
      </c>
      <c r="F119" s="65">
        <v>9.1300000000071346</v>
      </c>
      <c r="G119" s="64" t="s">
        <v>96</v>
      </c>
      <c r="H119" s="71">
        <v>4.8000000000000001E-2</v>
      </c>
      <c r="I119" s="71">
        <v>4.8500000000053667E-2</v>
      </c>
      <c r="J119" s="65">
        <v>139226.58515999999</v>
      </c>
      <c r="K119" s="66">
        <v>113.748986</v>
      </c>
      <c r="L119" s="65">
        <v>158.368829299</v>
      </c>
      <c r="M119" s="104" t="s">
        <v>602</v>
      </c>
      <c r="N119" s="67">
        <f t="shared" si="3"/>
        <v>1.8575933367994815E-2</v>
      </c>
      <c r="O119" s="67">
        <f>L119/'סכום נכסי הקרן'!$C$41</f>
        <v>4.9648082496733994E-3</v>
      </c>
    </row>
    <row r="120" spans="1:15">
      <c r="A120" s="58" t="s">
        <v>457</v>
      </c>
      <c r="B120" s="54" t="s">
        <v>458</v>
      </c>
      <c r="C120" s="54" t="s">
        <v>256</v>
      </c>
      <c r="D120" s="104" t="s">
        <v>602</v>
      </c>
      <c r="E120" s="70">
        <v>44256</v>
      </c>
      <c r="F120" s="65">
        <v>9.2199999999746254</v>
      </c>
      <c r="G120" s="64" t="s">
        <v>96</v>
      </c>
      <c r="H120" s="71">
        <v>4.8000000000000001E-2</v>
      </c>
      <c r="I120" s="71">
        <v>4.8499999999816357E-2</v>
      </c>
      <c r="J120" s="65">
        <v>52816.576331999997</v>
      </c>
      <c r="K120" s="66">
        <v>113.414186</v>
      </c>
      <c r="L120" s="65">
        <v>59.901489866000006</v>
      </c>
      <c r="M120" s="104" t="s">
        <v>602</v>
      </c>
      <c r="N120" s="67">
        <f t="shared" si="3"/>
        <v>7.0261685289951118E-3</v>
      </c>
      <c r="O120" s="67">
        <f>L120/'סכום נכסי הקרן'!$C$41</f>
        <v>1.8778910747199813E-3</v>
      </c>
    </row>
    <row r="121" spans="1:15">
      <c r="A121" s="58" t="s">
        <v>459</v>
      </c>
      <c r="B121" s="54" t="s">
        <v>460</v>
      </c>
      <c r="C121" s="54" t="s">
        <v>256</v>
      </c>
      <c r="D121" s="104" t="s">
        <v>602</v>
      </c>
      <c r="E121" s="70">
        <v>44287</v>
      </c>
      <c r="F121" s="65">
        <v>9.2999999999507423</v>
      </c>
      <c r="G121" s="64" t="s">
        <v>96</v>
      </c>
      <c r="H121" s="71">
        <v>4.8000000000000001E-2</v>
      </c>
      <c r="I121" s="71">
        <v>4.8499999999765731E-2</v>
      </c>
      <c r="J121" s="65">
        <v>73902.829415999993</v>
      </c>
      <c r="K121" s="66">
        <v>112.628811</v>
      </c>
      <c r="L121" s="65">
        <v>83.235878227000001</v>
      </c>
      <c r="M121" s="104" t="s">
        <v>602</v>
      </c>
      <c r="N121" s="67">
        <f t="shared" si="3"/>
        <v>9.7631846785461197E-3</v>
      </c>
      <c r="O121" s="67">
        <f>L121/'סכום נכסי הקרן'!$C$41</f>
        <v>2.6094161124977735E-3</v>
      </c>
    </row>
    <row r="122" spans="1:15">
      <c r="A122" s="58" t="s">
        <v>461</v>
      </c>
      <c r="B122" s="54" t="s">
        <v>462</v>
      </c>
      <c r="C122" s="54" t="s">
        <v>256</v>
      </c>
      <c r="D122" s="104" t="s">
        <v>602</v>
      </c>
      <c r="E122" s="70">
        <v>44318</v>
      </c>
      <c r="F122" s="65">
        <v>9.3900000000271007</v>
      </c>
      <c r="G122" s="64" t="s">
        <v>96</v>
      </c>
      <c r="H122" s="71">
        <v>4.8000000000000001E-2</v>
      </c>
      <c r="I122" s="71">
        <v>4.8500000000138578E-2</v>
      </c>
      <c r="J122" s="65">
        <v>116494.48475600001</v>
      </c>
      <c r="K122" s="66">
        <v>111.500624</v>
      </c>
      <c r="L122" s="65">
        <v>129.892077032</v>
      </c>
      <c r="M122" s="104" t="s">
        <v>602</v>
      </c>
      <c r="N122" s="67">
        <f t="shared" si="3"/>
        <v>1.5235741645986378E-2</v>
      </c>
      <c r="O122" s="67">
        <f>L122/'סכום נכסי הקרן'!$C$41</f>
        <v>4.0720718746877693E-3</v>
      </c>
    </row>
    <row r="123" spans="1:15">
      <c r="A123" s="58" t="s">
        <v>463</v>
      </c>
      <c r="B123" s="54" t="s">
        <v>464</v>
      </c>
      <c r="C123" s="54" t="s">
        <v>256</v>
      </c>
      <c r="D123" s="104" t="s">
        <v>602</v>
      </c>
      <c r="E123" s="70">
        <v>44348</v>
      </c>
      <c r="F123" s="65">
        <v>9.4699999999547781</v>
      </c>
      <c r="G123" s="64" t="s">
        <v>96</v>
      </c>
      <c r="H123" s="71">
        <v>4.8000000000000001E-2</v>
      </c>
      <c r="I123" s="71">
        <v>4.8499999999759458E-2</v>
      </c>
      <c r="J123" s="65">
        <v>93848.331355999981</v>
      </c>
      <c r="K123" s="66">
        <v>110.744517</v>
      </c>
      <c r="L123" s="65">
        <v>103.93188101</v>
      </c>
      <c r="M123" s="104" t="s">
        <v>602</v>
      </c>
      <c r="N123" s="67">
        <f t="shared" si="3"/>
        <v>1.2190730366561575E-2</v>
      </c>
      <c r="O123" s="67">
        <f>L123/'סכום נכסי הקרן'!$C$41</f>
        <v>3.2582286711756374E-3</v>
      </c>
    </row>
    <row r="124" spans="1:15">
      <c r="A124" s="58" t="s">
        <v>465</v>
      </c>
      <c r="B124" s="54" t="s">
        <v>466</v>
      </c>
      <c r="C124" s="54" t="s">
        <v>256</v>
      </c>
      <c r="D124" s="104" t="s">
        <v>602</v>
      </c>
      <c r="E124" s="70">
        <v>44378</v>
      </c>
      <c r="F124" s="65">
        <v>9.319999999891321</v>
      </c>
      <c r="G124" s="64" t="s">
        <v>96</v>
      </c>
      <c r="H124" s="71">
        <v>4.8000000000000001E-2</v>
      </c>
      <c r="I124" s="71">
        <v>4.8499999999562782E-2</v>
      </c>
      <c r="J124" s="65">
        <v>28460.556435999999</v>
      </c>
      <c r="K124" s="66">
        <v>112.50970100000001</v>
      </c>
      <c r="L124" s="65">
        <v>32.020886963999999</v>
      </c>
      <c r="M124" s="104" t="s">
        <v>602</v>
      </c>
      <c r="N124" s="67">
        <f t="shared" si="3"/>
        <v>3.7559023783925497E-3</v>
      </c>
      <c r="O124" s="67">
        <f>L124/'סכום נכסי הקרן'!$C$41</f>
        <v>1.0038437769883195E-3</v>
      </c>
    </row>
    <row r="125" spans="1:15">
      <c r="A125" s="58" t="s">
        <v>467</v>
      </c>
      <c r="B125" s="54" t="s">
        <v>468</v>
      </c>
      <c r="C125" s="54" t="s">
        <v>256</v>
      </c>
      <c r="D125" s="104" t="s">
        <v>602</v>
      </c>
      <c r="E125" s="70">
        <v>44409</v>
      </c>
      <c r="F125" s="65">
        <v>9.4100000000915767</v>
      </c>
      <c r="G125" s="64" t="s">
        <v>96</v>
      </c>
      <c r="H125" s="71">
        <v>4.8000000000000001E-2</v>
      </c>
      <c r="I125" s="71">
        <v>4.8600000000431826E-2</v>
      </c>
      <c r="J125" s="65">
        <v>36028.429580000004</v>
      </c>
      <c r="K125" s="66">
        <v>111.838185</v>
      </c>
      <c r="L125" s="65">
        <v>40.293541691000001</v>
      </c>
      <c r="M125" s="104" t="s">
        <v>602</v>
      </c>
      <c r="N125" s="67">
        <f t="shared" si="3"/>
        <v>4.726246628996603E-3</v>
      </c>
      <c r="O125" s="67">
        <f>L125/'סכום נכסי הקרן'!$C$41</f>
        <v>1.263188653231391E-3</v>
      </c>
    </row>
    <row r="126" spans="1:15">
      <c r="A126" s="58" t="s">
        <v>469</v>
      </c>
      <c r="B126" s="54" t="s">
        <v>470</v>
      </c>
      <c r="C126" s="54" t="s">
        <v>256</v>
      </c>
      <c r="D126" s="104" t="s">
        <v>602</v>
      </c>
      <c r="E126" s="70">
        <v>44440</v>
      </c>
      <c r="F126" s="65">
        <v>9.4900000000302782</v>
      </c>
      <c r="G126" s="64" t="s">
        <v>96</v>
      </c>
      <c r="H126" s="71">
        <v>4.8000000000000001E-2</v>
      </c>
      <c r="I126" s="71">
        <v>4.8500000000149264E-2</v>
      </c>
      <c r="J126" s="65">
        <v>105554.76698000001</v>
      </c>
      <c r="K126" s="66">
        <v>111.07546600000001</v>
      </c>
      <c r="L126" s="65">
        <v>117.245449405</v>
      </c>
      <c r="M126" s="104" t="s">
        <v>602</v>
      </c>
      <c r="N126" s="67">
        <f t="shared" si="3"/>
        <v>1.3752350544537616E-2</v>
      </c>
      <c r="O126" s="67">
        <f>L126/'סכום נכסי הקרן'!$C$41</f>
        <v>3.6756044546089523E-3</v>
      </c>
    </row>
    <row r="127" spans="1:15">
      <c r="A127" s="58" t="s">
        <v>471</v>
      </c>
      <c r="B127" s="54" t="s">
        <v>472</v>
      </c>
      <c r="C127" s="54" t="s">
        <v>256</v>
      </c>
      <c r="D127" s="104" t="s">
        <v>602</v>
      </c>
      <c r="E127" s="70">
        <v>44501</v>
      </c>
      <c r="F127" s="65">
        <v>9.65999999998383</v>
      </c>
      <c r="G127" s="64" t="s">
        <v>96</v>
      </c>
      <c r="H127" s="71">
        <v>4.8000000000000001E-2</v>
      </c>
      <c r="I127" s="71">
        <v>4.8499999999924624E-2</v>
      </c>
      <c r="J127" s="65">
        <v>133090.82602400001</v>
      </c>
      <c r="K127" s="66">
        <v>109.6622</v>
      </c>
      <c r="L127" s="65">
        <v>145.950328146</v>
      </c>
      <c r="M127" s="104" t="s">
        <v>602</v>
      </c>
      <c r="N127" s="67">
        <f t="shared" si="3"/>
        <v>1.7119300449954099E-2</v>
      </c>
      <c r="O127" s="67">
        <f>L127/'סכום נכסי הקרן'!$C$41</f>
        <v>4.5754925159781808E-3</v>
      </c>
    </row>
    <row r="128" spans="1:15">
      <c r="A128" s="58" t="s">
        <v>473</v>
      </c>
      <c r="B128" s="54" t="s">
        <v>474</v>
      </c>
      <c r="C128" s="54" t="s">
        <v>256</v>
      </c>
      <c r="D128" s="104" t="s">
        <v>602</v>
      </c>
      <c r="E128" s="70">
        <v>44531</v>
      </c>
      <c r="F128" s="65">
        <v>9.7500000000960974</v>
      </c>
      <c r="G128" s="64" t="s">
        <v>96</v>
      </c>
      <c r="H128" s="71">
        <v>4.8000000000000001E-2</v>
      </c>
      <c r="I128" s="71">
        <v>4.850000000033633E-2</v>
      </c>
      <c r="J128" s="65">
        <v>38144.591004000002</v>
      </c>
      <c r="K128" s="66">
        <v>109.122838</v>
      </c>
      <c r="L128" s="65">
        <v>41.624460396000003</v>
      </c>
      <c r="M128" s="104" t="s">
        <v>602</v>
      </c>
      <c r="N128" s="67">
        <f t="shared" si="3"/>
        <v>4.8823572556377891E-3</v>
      </c>
      <c r="O128" s="67">
        <f>L128/'סכום נכסי הקרן'!$C$41</f>
        <v>1.3049124962090594E-3</v>
      </c>
    </row>
    <row r="129" spans="1:15">
      <c r="A129" s="58" t="s">
        <v>475</v>
      </c>
      <c r="B129" s="54" t="s">
        <v>476</v>
      </c>
      <c r="C129" s="54" t="s">
        <v>256</v>
      </c>
      <c r="D129" s="104" t="s">
        <v>602</v>
      </c>
      <c r="E129" s="70">
        <v>44563</v>
      </c>
      <c r="F129" s="65">
        <v>9.6000000000245773</v>
      </c>
      <c r="G129" s="64" t="s">
        <v>96</v>
      </c>
      <c r="H129" s="71">
        <v>4.8000000000000001E-2</v>
      </c>
      <c r="I129" s="71">
        <v>4.8500000000163856E-2</v>
      </c>
      <c r="J129" s="65">
        <v>109579.15352800001</v>
      </c>
      <c r="K129" s="66">
        <v>111.391143</v>
      </c>
      <c r="L129" s="65">
        <v>122.06147138</v>
      </c>
      <c r="M129" s="104" t="s">
        <v>602</v>
      </c>
      <c r="N129" s="67">
        <f t="shared" si="3"/>
        <v>1.4317247713395855E-2</v>
      </c>
      <c r="O129" s="67">
        <f>L129/'סכום נכסי הקרן'!$C$41</f>
        <v>3.8265850846857532E-3</v>
      </c>
    </row>
    <row r="130" spans="1:15">
      <c r="A130" s="58" t="s">
        <v>477</v>
      </c>
      <c r="B130" s="54" t="s">
        <v>478</v>
      </c>
      <c r="C130" s="54" t="s">
        <v>256</v>
      </c>
      <c r="D130" s="104" t="s">
        <v>602</v>
      </c>
      <c r="E130" s="70">
        <v>44652</v>
      </c>
      <c r="F130" s="65">
        <v>9.850000000313555</v>
      </c>
      <c r="G130" s="64" t="s">
        <v>96</v>
      </c>
      <c r="H130" s="71">
        <v>4.8000000000000001E-2</v>
      </c>
      <c r="I130" s="71">
        <v>4.8500000001952308E-2</v>
      </c>
      <c r="J130" s="65">
        <v>7766.4838159999999</v>
      </c>
      <c r="K130" s="66">
        <v>108.81998</v>
      </c>
      <c r="L130" s="65">
        <v>8.4514861710000009</v>
      </c>
      <c r="M130" s="104" t="s">
        <v>602</v>
      </c>
      <c r="N130" s="67">
        <f t="shared" si="3"/>
        <v>9.9132035431430052E-4</v>
      </c>
      <c r="O130" s="67">
        <f>L130/'סכום נכסי הקרן'!$C$41</f>
        <v>2.6495118041544054E-4</v>
      </c>
    </row>
    <row r="131" spans="1:15">
      <c r="A131" s="58" t="s">
        <v>479</v>
      </c>
      <c r="B131" s="54" t="s">
        <v>480</v>
      </c>
      <c r="C131" s="54" t="s">
        <v>256</v>
      </c>
      <c r="D131" s="104" t="s">
        <v>602</v>
      </c>
      <c r="E131" s="70">
        <v>40057</v>
      </c>
      <c r="F131" s="65">
        <v>0.65999999998811243</v>
      </c>
      <c r="G131" s="64" t="s">
        <v>96</v>
      </c>
      <c r="H131" s="71">
        <v>4.8000000000000001E-2</v>
      </c>
      <c r="I131" s="71">
        <v>4.8199999999762246E-2</v>
      </c>
      <c r="J131" s="65">
        <v>27263.095391999999</v>
      </c>
      <c r="K131" s="66">
        <v>123.422899</v>
      </c>
      <c r="L131" s="65">
        <v>33.64890269</v>
      </c>
      <c r="M131" s="104" t="s">
        <v>602</v>
      </c>
      <c r="N131" s="67">
        <f t="shared" si="3"/>
        <v>3.9468611155511549E-3</v>
      </c>
      <c r="O131" s="67">
        <f>L131/'סכום נכסי הקרן'!$C$41</f>
        <v>1.0548815092416947E-3</v>
      </c>
    </row>
    <row r="132" spans="1:15">
      <c r="A132" s="58" t="s">
        <v>481</v>
      </c>
      <c r="B132" s="54" t="s">
        <v>482</v>
      </c>
      <c r="C132" s="54" t="s">
        <v>256</v>
      </c>
      <c r="D132" s="104" t="s">
        <v>602</v>
      </c>
      <c r="E132" s="70">
        <v>40087</v>
      </c>
      <c r="F132" s="65">
        <v>0.73999999999482868</v>
      </c>
      <c r="G132" s="64" t="s">
        <v>96</v>
      </c>
      <c r="H132" s="71">
        <v>4.8000000000000001E-2</v>
      </c>
      <c r="I132" s="71">
        <v>4.8299999999444079E-2</v>
      </c>
      <c r="J132" s="65">
        <v>25288.078608</v>
      </c>
      <c r="K132" s="66">
        <v>122.350264</v>
      </c>
      <c r="L132" s="65">
        <v>30.940030984</v>
      </c>
      <c r="M132" s="104" t="s">
        <v>602</v>
      </c>
      <c r="N132" s="67">
        <f t="shared" si="3"/>
        <v>3.6291229562439419E-3</v>
      </c>
      <c r="O132" s="67">
        <f>L132/'סכום נכסי הקרן'!$C$41</f>
        <v>9.6995931430733727E-4</v>
      </c>
    </row>
    <row r="133" spans="1:15">
      <c r="A133" s="58" t="s">
        <v>483</v>
      </c>
      <c r="B133" s="54" t="s">
        <v>484</v>
      </c>
      <c r="C133" s="54" t="s">
        <v>256</v>
      </c>
      <c r="D133" s="104" t="s">
        <v>602</v>
      </c>
      <c r="E133" s="70">
        <v>40118</v>
      </c>
      <c r="F133" s="65">
        <v>0.83000000001110075</v>
      </c>
      <c r="G133" s="64" t="s">
        <v>96</v>
      </c>
      <c r="H133" s="71">
        <v>4.8000000000000001E-2</v>
      </c>
      <c r="I133" s="71">
        <v>4.8300000000111004E-2</v>
      </c>
      <c r="J133" s="65">
        <v>30957.808388000001</v>
      </c>
      <c r="K133" s="66">
        <v>122.216328</v>
      </c>
      <c r="L133" s="65">
        <v>37.835496725999995</v>
      </c>
      <c r="M133" s="104" t="s">
        <v>602</v>
      </c>
      <c r="N133" s="67">
        <f t="shared" si="3"/>
        <v>4.4379292897355517E-3</v>
      </c>
      <c r="O133" s="67">
        <f>L133/'סכום נכסי הקרן'!$C$41</f>
        <v>1.1861297902321603E-3</v>
      </c>
    </row>
    <row r="134" spans="1:15">
      <c r="A134" s="58" t="s">
        <v>485</v>
      </c>
      <c r="B134" s="54" t="s">
        <v>486</v>
      </c>
      <c r="C134" s="54" t="s">
        <v>256</v>
      </c>
      <c r="D134" s="104" t="s">
        <v>602</v>
      </c>
      <c r="E134" s="70">
        <v>39904</v>
      </c>
      <c r="F134" s="65">
        <v>0.25000000000496975</v>
      </c>
      <c r="G134" s="64" t="s">
        <v>96</v>
      </c>
      <c r="H134" s="71">
        <v>4.8000000000000001E-2</v>
      </c>
      <c r="I134" s="71">
        <v>4.7999999999960241E-2</v>
      </c>
      <c r="J134" s="65">
        <v>39391.956760000001</v>
      </c>
      <c r="K134" s="66">
        <v>127.702336</v>
      </c>
      <c r="L134" s="65">
        <v>50.304448838999996</v>
      </c>
      <c r="M134" s="104" t="s">
        <v>602</v>
      </c>
      <c r="N134" s="67">
        <f t="shared" si="3"/>
        <v>5.9004798727325608E-3</v>
      </c>
      <c r="O134" s="67">
        <f>L134/'סכום נכסי הקרן'!$C$41</f>
        <v>1.5770271441459577E-3</v>
      </c>
    </row>
    <row r="135" spans="1:15">
      <c r="A135" s="58" t="s">
        <v>487</v>
      </c>
      <c r="B135" s="54" t="s">
        <v>488</v>
      </c>
      <c r="C135" s="54" t="s">
        <v>256</v>
      </c>
      <c r="D135" s="104" t="s">
        <v>602</v>
      </c>
      <c r="E135" s="70">
        <v>39965</v>
      </c>
      <c r="F135" s="65">
        <v>0.41999999998446208</v>
      </c>
      <c r="G135" s="64" t="s">
        <v>96</v>
      </c>
      <c r="H135" s="71">
        <v>4.8000000000000001E-2</v>
      </c>
      <c r="I135" s="71">
        <v>4.820000000018989E-2</v>
      </c>
      <c r="J135" s="65">
        <v>18560.016071999999</v>
      </c>
      <c r="K135" s="66">
        <v>124.83431400000001</v>
      </c>
      <c r="L135" s="65">
        <v>23.169268708000004</v>
      </c>
      <c r="M135" s="104" t="s">
        <v>602</v>
      </c>
      <c r="N135" s="67">
        <f t="shared" si="3"/>
        <v>2.7176483756939226E-3</v>
      </c>
      <c r="O135" s="67">
        <f>L135/'סכום נכסי הקרן'!$C$41</f>
        <v>7.2634859353035901E-4</v>
      </c>
    </row>
    <row r="136" spans="1:15">
      <c r="A136" s="58" t="s">
        <v>489</v>
      </c>
      <c r="B136" s="54" t="s">
        <v>490</v>
      </c>
      <c r="C136" s="54" t="s">
        <v>256</v>
      </c>
      <c r="D136" s="104" t="s">
        <v>602</v>
      </c>
      <c r="E136" s="70">
        <v>39995</v>
      </c>
      <c r="F136" s="65">
        <v>0.49000000000889954</v>
      </c>
      <c r="G136" s="64" t="s">
        <v>96</v>
      </c>
      <c r="H136" s="71">
        <v>4.8000000000000001E-2</v>
      </c>
      <c r="I136" s="71">
        <v>4.859999999985537E-2</v>
      </c>
      <c r="J136" s="65">
        <v>28353.941824000001</v>
      </c>
      <c r="K136" s="66">
        <v>126.81438</v>
      </c>
      <c r="L136" s="65">
        <v>35.956875632000006</v>
      </c>
      <c r="M136" s="104" t="s">
        <v>602</v>
      </c>
      <c r="N136" s="67">
        <f t="shared" si="3"/>
        <v>4.2175756985628372E-3</v>
      </c>
      <c r="O136" s="67">
        <f>L136/'סכום נכסי הקרן'!$C$41</f>
        <v>1.1272356660109585E-3</v>
      </c>
    </row>
    <row r="137" spans="1:15">
      <c r="A137" s="58" t="s">
        <v>491</v>
      </c>
      <c r="B137" s="54" t="s">
        <v>492</v>
      </c>
      <c r="C137" s="54" t="s">
        <v>256</v>
      </c>
      <c r="D137" s="104" t="s">
        <v>602</v>
      </c>
      <c r="E137" s="70">
        <v>40027</v>
      </c>
      <c r="F137" s="65">
        <v>0.58000000000402652</v>
      </c>
      <c r="G137" s="64" t="s">
        <v>96</v>
      </c>
      <c r="H137" s="71">
        <v>4.8000000000000001E-2</v>
      </c>
      <c r="I137" s="71">
        <v>4.8300000000431727E-2</v>
      </c>
      <c r="J137" s="65">
        <v>35702.032599999999</v>
      </c>
      <c r="K137" s="66">
        <v>125.213633</v>
      </c>
      <c r="L137" s="65">
        <v>44.703812028999998</v>
      </c>
      <c r="M137" s="104" t="s">
        <v>602</v>
      </c>
      <c r="N137" s="67">
        <f t="shared" si="3"/>
        <v>5.243551001935156E-3</v>
      </c>
      <c r="O137" s="67">
        <f>L137/'סכום נכסי הקרן'!$C$41</f>
        <v>1.4014491092460806E-3</v>
      </c>
    </row>
    <row r="138" spans="1:15">
      <c r="A138" s="58" t="s">
        <v>493</v>
      </c>
      <c r="B138" s="54" t="s">
        <v>494</v>
      </c>
      <c r="C138" s="54" t="s">
        <v>256</v>
      </c>
      <c r="D138" s="104" t="s">
        <v>602</v>
      </c>
      <c r="E138" s="70">
        <v>40179</v>
      </c>
      <c r="F138" s="65">
        <v>0.97000000000058251</v>
      </c>
      <c r="G138" s="64" t="s">
        <v>96</v>
      </c>
      <c r="H138" s="71">
        <v>4.8000000000000001E-2</v>
      </c>
      <c r="I138" s="71">
        <v>4.8300000000809772E-2</v>
      </c>
      <c r="J138" s="65">
        <v>13890.648928000001</v>
      </c>
      <c r="K138" s="66">
        <v>123.574303</v>
      </c>
      <c r="L138" s="65">
        <v>17.165272566999999</v>
      </c>
      <c r="M138" s="104" t="s">
        <v>602</v>
      </c>
      <c r="N138" s="67">
        <f t="shared" si="3"/>
        <v>2.0134073154386492E-3</v>
      </c>
      <c r="O138" s="67">
        <f>L138/'סכום נכסי הקרן'!$C$41</f>
        <v>5.3812538253746002E-4</v>
      </c>
    </row>
    <row r="139" spans="1:15">
      <c r="A139" s="58" t="s">
        <v>495</v>
      </c>
      <c r="B139" s="54" t="s">
        <v>496</v>
      </c>
      <c r="C139" s="54" t="s">
        <v>256</v>
      </c>
      <c r="D139" s="104" t="s">
        <v>602</v>
      </c>
      <c r="E139" s="70">
        <v>40210</v>
      </c>
      <c r="F139" s="65">
        <v>1.0500000000039922</v>
      </c>
      <c r="G139" s="64" t="s">
        <v>96</v>
      </c>
      <c r="H139" s="71">
        <v>4.8000000000000001E-2</v>
      </c>
      <c r="I139" s="71">
        <v>4.8199999999776422E-2</v>
      </c>
      <c r="J139" s="65">
        <v>20350.03256</v>
      </c>
      <c r="K139" s="66">
        <v>123.086761</v>
      </c>
      <c r="L139" s="65">
        <v>25.048195958000004</v>
      </c>
      <c r="M139" s="104" t="s">
        <v>602</v>
      </c>
      <c r="N139" s="67">
        <f t="shared" si="3"/>
        <v>2.938037877553618E-3</v>
      </c>
      <c r="O139" s="67">
        <f>L139/'סכום נכסי הקרן'!$C$41</f>
        <v>7.8525231563670824E-4</v>
      </c>
    </row>
    <row r="140" spans="1:15">
      <c r="A140" s="58" t="s">
        <v>497</v>
      </c>
      <c r="B140" s="54" t="s">
        <v>498</v>
      </c>
      <c r="C140" s="54" t="s">
        <v>256</v>
      </c>
      <c r="D140" s="104" t="s">
        <v>602</v>
      </c>
      <c r="E140" s="70">
        <v>40238</v>
      </c>
      <c r="F140" s="65">
        <v>1.1299999999818586</v>
      </c>
      <c r="G140" s="64" t="s">
        <v>96</v>
      </c>
      <c r="H140" s="71">
        <v>4.8000000000000001E-2</v>
      </c>
      <c r="I140" s="71">
        <v>4.8499999999651128E-2</v>
      </c>
      <c r="J140" s="65">
        <v>29030.427919999998</v>
      </c>
      <c r="K140" s="66">
        <v>123.422369</v>
      </c>
      <c r="L140" s="65">
        <v>35.830042005000003</v>
      </c>
      <c r="M140" s="104" t="s">
        <v>602</v>
      </c>
      <c r="N140" s="67">
        <f t="shared" ref="N140:N157" si="4">IFERROR(L140/$L$9,0)</f>
        <v>4.2026986990017371E-3</v>
      </c>
      <c r="O140" s="67">
        <f>L140/'סכום נכסי הקרן'!$C$41</f>
        <v>1.1232594754913157E-3</v>
      </c>
    </row>
    <row r="141" spans="1:15">
      <c r="A141" s="58" t="s">
        <v>499</v>
      </c>
      <c r="B141" s="54" t="s">
        <v>500</v>
      </c>
      <c r="C141" s="54" t="s">
        <v>256</v>
      </c>
      <c r="D141" s="104" t="s">
        <v>602</v>
      </c>
      <c r="E141" s="70">
        <v>40300</v>
      </c>
      <c r="F141" s="65">
        <v>1.3000000000718697</v>
      </c>
      <c r="G141" s="64" t="s">
        <v>96</v>
      </c>
      <c r="H141" s="71">
        <v>4.8000000000000001E-2</v>
      </c>
      <c r="I141" s="71">
        <v>4.8500000000539022E-2</v>
      </c>
      <c r="J141" s="65">
        <v>4537.0440440000002</v>
      </c>
      <c r="K141" s="66">
        <v>122.670784</v>
      </c>
      <c r="L141" s="65">
        <v>5.565627482</v>
      </c>
      <c r="M141" s="104" t="s">
        <v>602</v>
      </c>
      <c r="N141" s="67">
        <f t="shared" si="4"/>
        <v>6.5282243806651411E-4</v>
      </c>
      <c r="O141" s="67">
        <f>L141/'סכום נכסי הקרן'!$C$41</f>
        <v>1.7448050452575437E-4</v>
      </c>
    </row>
    <row r="142" spans="1:15">
      <c r="A142" s="58" t="s">
        <v>501</v>
      </c>
      <c r="B142" s="54" t="s">
        <v>502</v>
      </c>
      <c r="C142" s="54" t="s">
        <v>256</v>
      </c>
      <c r="D142" s="104" t="s">
        <v>602</v>
      </c>
      <c r="E142" s="70">
        <v>40360</v>
      </c>
      <c r="F142" s="65">
        <v>1.4299999999534614</v>
      </c>
      <c r="G142" s="64" t="s">
        <v>96</v>
      </c>
      <c r="H142" s="71">
        <v>4.8000000000000001E-2</v>
      </c>
      <c r="I142" s="71">
        <v>4.849999999913935E-2</v>
      </c>
      <c r="J142" s="65">
        <v>12741.832376</v>
      </c>
      <c r="K142" s="66">
        <v>123.10536500000001</v>
      </c>
      <c r="L142" s="65">
        <v>15.685879211</v>
      </c>
      <c r="M142" s="104" t="s">
        <v>602</v>
      </c>
      <c r="N142" s="67">
        <f t="shared" si="4"/>
        <v>1.8398812969175051E-3</v>
      </c>
      <c r="O142" s="67">
        <f>L142/'סכום נכסי הקרן'!$C$41</f>
        <v>4.9174691039182306E-4</v>
      </c>
    </row>
    <row r="143" spans="1:15">
      <c r="A143" s="58" t="s">
        <v>503</v>
      </c>
      <c r="B143" s="54" t="s">
        <v>504</v>
      </c>
      <c r="C143" s="54" t="s">
        <v>256</v>
      </c>
      <c r="D143" s="104" t="s">
        <v>602</v>
      </c>
      <c r="E143" s="70">
        <v>40422</v>
      </c>
      <c r="F143" s="65">
        <v>1.5999999999804433</v>
      </c>
      <c r="G143" s="64" t="s">
        <v>96</v>
      </c>
      <c r="H143" s="71">
        <v>4.8000000000000001E-2</v>
      </c>
      <c r="I143" s="71">
        <v>4.8399999999856586E-2</v>
      </c>
      <c r="J143" s="65">
        <v>25310.258480000004</v>
      </c>
      <c r="K143" s="66">
        <v>121.21619699999999</v>
      </c>
      <c r="L143" s="65">
        <v>30.680132766</v>
      </c>
      <c r="M143" s="104" t="s">
        <v>602</v>
      </c>
      <c r="N143" s="67">
        <f t="shared" si="4"/>
        <v>3.5986380937782759E-3</v>
      </c>
      <c r="O143" s="67">
        <f>L143/'סכום נכסי הקרן'!$C$41</f>
        <v>9.6181159469285651E-4</v>
      </c>
    </row>
    <row r="144" spans="1:15">
      <c r="A144" s="58" t="s">
        <v>505</v>
      </c>
      <c r="B144" s="54" t="s">
        <v>506</v>
      </c>
      <c r="C144" s="54" t="s">
        <v>256</v>
      </c>
      <c r="D144" s="104" t="s">
        <v>602</v>
      </c>
      <c r="E144" s="70">
        <v>40483</v>
      </c>
      <c r="F144" s="65">
        <v>1.7699999999856946</v>
      </c>
      <c r="G144" s="64" t="s">
        <v>96</v>
      </c>
      <c r="H144" s="71">
        <v>4.8000000000000001E-2</v>
      </c>
      <c r="I144" s="71">
        <v>4.8399999999782013E-2</v>
      </c>
      <c r="J144" s="65">
        <v>49193.191787999996</v>
      </c>
      <c r="K144" s="66">
        <v>119.364071</v>
      </c>
      <c r="L144" s="65">
        <v>58.718996392000001</v>
      </c>
      <c r="M144" s="104" t="s">
        <v>602</v>
      </c>
      <c r="N144" s="67">
        <f t="shared" si="4"/>
        <v>6.8874674974957811E-3</v>
      </c>
      <c r="O144" s="67">
        <f>L144/'סכום נכסי הקרן'!$C$41</f>
        <v>1.8408203116103037E-3</v>
      </c>
    </row>
    <row r="145" spans="1:15">
      <c r="A145" s="58" t="s">
        <v>507</v>
      </c>
      <c r="B145" s="54" t="s">
        <v>508</v>
      </c>
      <c r="C145" s="54" t="s">
        <v>256</v>
      </c>
      <c r="D145" s="104" t="s">
        <v>602</v>
      </c>
      <c r="E145" s="70">
        <v>40513</v>
      </c>
      <c r="F145" s="65">
        <v>1.8500000000378312</v>
      </c>
      <c r="G145" s="64" t="s">
        <v>96</v>
      </c>
      <c r="H145" s="71">
        <v>4.8000000000000001E-2</v>
      </c>
      <c r="I145" s="71">
        <v>4.850000000037831E-2</v>
      </c>
      <c r="J145" s="65">
        <v>16721.103048000001</v>
      </c>
      <c r="K145" s="66">
        <v>118.562107</v>
      </c>
      <c r="L145" s="65">
        <v>19.824892005000002</v>
      </c>
      <c r="M145" s="104" t="s">
        <v>602</v>
      </c>
      <c r="N145" s="67">
        <f t="shared" si="4"/>
        <v>2.3253684108334731E-3</v>
      </c>
      <c r="O145" s="67">
        <f>L145/'סכום נכסי הקרן'!$C$41</f>
        <v>6.2150353583455915E-4</v>
      </c>
    </row>
    <row r="146" spans="1:15">
      <c r="A146" s="58" t="s">
        <v>509</v>
      </c>
      <c r="B146" s="54" t="s">
        <v>510</v>
      </c>
      <c r="C146" s="54" t="s">
        <v>256</v>
      </c>
      <c r="D146" s="104" t="s">
        <v>602</v>
      </c>
      <c r="E146" s="70">
        <v>40544</v>
      </c>
      <c r="F146" s="65">
        <v>1.8899999999836528</v>
      </c>
      <c r="G146" s="64" t="s">
        <v>96</v>
      </c>
      <c r="H146" s="71">
        <v>4.8000000000000001E-2</v>
      </c>
      <c r="I146" s="71">
        <v>4.839999999970851E-2</v>
      </c>
      <c r="J146" s="65">
        <v>42024.556340000003</v>
      </c>
      <c r="K146" s="66">
        <v>120.81662900000001</v>
      </c>
      <c r="L146" s="65">
        <v>50.772652346999998</v>
      </c>
      <c r="M146" s="104" t="s">
        <v>602</v>
      </c>
      <c r="N146" s="67">
        <f t="shared" si="4"/>
        <v>5.9553979851273229E-3</v>
      </c>
      <c r="O146" s="67">
        <f>L146/'סכום נכסי הקרן'!$C$41</f>
        <v>1.5917051628528821E-3</v>
      </c>
    </row>
    <row r="147" spans="1:15">
      <c r="A147" s="58" t="s">
        <v>511</v>
      </c>
      <c r="B147" s="54" t="s">
        <v>512</v>
      </c>
      <c r="C147" s="54" t="s">
        <v>256</v>
      </c>
      <c r="D147" s="104" t="s">
        <v>602</v>
      </c>
      <c r="E147" s="70">
        <v>40575</v>
      </c>
      <c r="F147" s="65">
        <v>1.9799999999566951</v>
      </c>
      <c r="G147" s="64" t="s">
        <v>96</v>
      </c>
      <c r="H147" s="71">
        <v>4.8000000000000001E-2</v>
      </c>
      <c r="I147" s="71">
        <v>4.8399999999556881E-2</v>
      </c>
      <c r="J147" s="65">
        <v>16563.827592000001</v>
      </c>
      <c r="K147" s="66">
        <v>119.89484899999999</v>
      </c>
      <c r="L147" s="65">
        <v>19.859176157</v>
      </c>
      <c r="M147" s="104" t="s">
        <v>602</v>
      </c>
      <c r="N147" s="67">
        <f t="shared" si="4"/>
        <v>2.329389783763671E-3</v>
      </c>
      <c r="O147" s="67">
        <f>L147/'סכום נכסי הקרן'!$C$41</f>
        <v>6.2257833219086286E-4</v>
      </c>
    </row>
    <row r="148" spans="1:15">
      <c r="A148" s="58" t="s">
        <v>513</v>
      </c>
      <c r="B148" s="54" t="s">
        <v>514</v>
      </c>
      <c r="C148" s="54" t="s">
        <v>256</v>
      </c>
      <c r="D148" s="104" t="s">
        <v>602</v>
      </c>
      <c r="E148" s="70">
        <v>40603</v>
      </c>
      <c r="F148" s="65">
        <v>2.0500000000294052</v>
      </c>
      <c r="G148" s="64" t="s">
        <v>96</v>
      </c>
      <c r="H148" s="71">
        <v>4.8000000000000001E-2</v>
      </c>
      <c r="I148" s="71">
        <v>4.8600000000483548E-2</v>
      </c>
      <c r="J148" s="65">
        <v>25682.023379999999</v>
      </c>
      <c r="K148" s="66">
        <v>119.176222</v>
      </c>
      <c r="L148" s="65">
        <v>30.606865081999999</v>
      </c>
      <c r="M148" s="104" t="s">
        <v>602</v>
      </c>
      <c r="N148" s="67">
        <f t="shared" si="4"/>
        <v>3.5900441323148003E-3</v>
      </c>
      <c r="O148" s="67">
        <f>L148/'סכום נכסי הקרן'!$C$41</f>
        <v>9.595146780359121E-4</v>
      </c>
    </row>
    <row r="149" spans="1:15">
      <c r="A149" s="58" t="s">
        <v>515</v>
      </c>
      <c r="B149" s="54" t="s">
        <v>516</v>
      </c>
      <c r="C149" s="54" t="s">
        <v>256</v>
      </c>
      <c r="D149" s="104" t="s">
        <v>602</v>
      </c>
      <c r="E149" s="70">
        <v>40634</v>
      </c>
      <c r="F149" s="65">
        <v>2.1399999999202262</v>
      </c>
      <c r="G149" s="64" t="s">
        <v>96</v>
      </c>
      <c r="H149" s="71">
        <v>4.8000000000000001E-2</v>
      </c>
      <c r="I149" s="71">
        <v>4.849999999754185E-2</v>
      </c>
      <c r="J149" s="65">
        <v>9108.3660720000007</v>
      </c>
      <c r="K149" s="66">
        <v>118.357618</v>
      </c>
      <c r="L149" s="65">
        <v>10.780445148999998</v>
      </c>
      <c r="M149" s="104" t="s">
        <v>602</v>
      </c>
      <c r="N149" s="67">
        <f t="shared" si="4"/>
        <v>1.2644965025728797E-3</v>
      </c>
      <c r="O149" s="67">
        <f>L149/'סכום נכסי הקרן'!$C$41</f>
        <v>3.3796324218483527E-4</v>
      </c>
    </row>
    <row r="150" spans="1:15">
      <c r="A150" s="58" t="s">
        <v>517</v>
      </c>
      <c r="B150" s="54" t="s">
        <v>518</v>
      </c>
      <c r="C150" s="54" t="s">
        <v>256</v>
      </c>
      <c r="D150" s="104" t="s">
        <v>602</v>
      </c>
      <c r="E150" s="70">
        <v>40664</v>
      </c>
      <c r="F150" s="65">
        <v>2.2199999999798861</v>
      </c>
      <c r="G150" s="64" t="s">
        <v>96</v>
      </c>
      <c r="H150" s="71">
        <v>4.8000000000000001E-2</v>
      </c>
      <c r="I150" s="71">
        <v>4.8499999999622852E-2</v>
      </c>
      <c r="J150" s="65">
        <v>33802.376971999998</v>
      </c>
      <c r="K150" s="66">
        <v>117.66278</v>
      </c>
      <c r="L150" s="65">
        <v>39.772816290000002</v>
      </c>
      <c r="M150" s="104" t="s">
        <v>602</v>
      </c>
      <c r="N150" s="67">
        <f t="shared" si="4"/>
        <v>4.6651679407546396E-3</v>
      </c>
      <c r="O150" s="67">
        <f>L150/'סכום נכסי הקרן'!$C$41</f>
        <v>1.2468640912696538E-3</v>
      </c>
    </row>
    <row r="151" spans="1:15">
      <c r="A151" s="58" t="s">
        <v>519</v>
      </c>
      <c r="B151" s="54" t="s">
        <v>520</v>
      </c>
      <c r="C151" s="54" t="s">
        <v>256</v>
      </c>
      <c r="D151" s="104" t="s">
        <v>602</v>
      </c>
      <c r="E151" s="70">
        <v>40756</v>
      </c>
      <c r="F151" s="65">
        <v>2.4200000000394017</v>
      </c>
      <c r="G151" s="64" t="s">
        <v>96</v>
      </c>
      <c r="H151" s="71">
        <v>4.8000000000000001E-2</v>
      </c>
      <c r="I151" s="71">
        <v>4.8500000000710149E-2</v>
      </c>
      <c r="J151" s="65">
        <v>18600.091068000002</v>
      </c>
      <c r="K151" s="66">
        <v>117.346446</v>
      </c>
      <c r="L151" s="65">
        <v>21.826545817</v>
      </c>
      <c r="M151" s="104" t="s">
        <v>602</v>
      </c>
      <c r="N151" s="67">
        <f t="shared" si="4"/>
        <v>2.5601531724692627E-3</v>
      </c>
      <c r="O151" s="67">
        <f>L151/'סכום נכסי הקרן'!$C$41</f>
        <v>6.8425469338744601E-4</v>
      </c>
    </row>
    <row r="152" spans="1:15">
      <c r="A152" s="58" t="s">
        <v>521</v>
      </c>
      <c r="B152" s="54" t="s">
        <v>522</v>
      </c>
      <c r="C152" s="54" t="s">
        <v>256</v>
      </c>
      <c r="D152" s="104" t="s">
        <v>602</v>
      </c>
      <c r="E152" s="70">
        <v>40848</v>
      </c>
      <c r="F152" s="65">
        <v>2.67000000000822</v>
      </c>
      <c r="G152" s="64" t="s">
        <v>96</v>
      </c>
      <c r="H152" s="71">
        <v>4.8000000000000001E-2</v>
      </c>
      <c r="I152" s="71">
        <v>4.8500000000082207E-2</v>
      </c>
      <c r="J152" s="65">
        <v>52452.120708000002</v>
      </c>
      <c r="K152" s="66">
        <v>115.963753</v>
      </c>
      <c r="L152" s="65">
        <v>60.825447449999999</v>
      </c>
      <c r="M152" s="104" t="s">
        <v>602</v>
      </c>
      <c r="N152" s="67">
        <f t="shared" si="4"/>
        <v>7.1345444928208783E-3</v>
      </c>
      <c r="O152" s="67">
        <f>L152/'סכום נכסי הקרן'!$C$41</f>
        <v>1.9068568267287349E-3</v>
      </c>
    </row>
    <row r="153" spans="1:15">
      <c r="A153" s="58" t="s">
        <v>523</v>
      </c>
      <c r="B153" s="54" t="s">
        <v>524</v>
      </c>
      <c r="C153" s="54" t="s">
        <v>256</v>
      </c>
      <c r="D153" s="104" t="s">
        <v>602</v>
      </c>
      <c r="E153" s="70">
        <v>40940</v>
      </c>
      <c r="F153" s="65">
        <v>2.8500000000103336</v>
      </c>
      <c r="G153" s="64" t="s">
        <v>96</v>
      </c>
      <c r="H153" s="71">
        <v>4.8000000000000001E-2</v>
      </c>
      <c r="I153" s="71">
        <v>4.8500000000103335E-2</v>
      </c>
      <c r="J153" s="65">
        <v>65969.240428000005</v>
      </c>
      <c r="K153" s="66">
        <v>117.351624</v>
      </c>
      <c r="L153" s="65">
        <v>77.415974872000007</v>
      </c>
      <c r="M153" s="104" t="s">
        <v>602</v>
      </c>
      <c r="N153" s="67">
        <f t="shared" si="4"/>
        <v>9.0805368531553174E-3</v>
      </c>
      <c r="O153" s="67">
        <f>L153/'סכום נכסי הקרן'!$C$41</f>
        <v>2.4269641469367178E-3</v>
      </c>
    </row>
    <row r="154" spans="1:15">
      <c r="A154" s="58" t="s">
        <v>525</v>
      </c>
      <c r="B154" s="54" t="s">
        <v>526</v>
      </c>
      <c r="C154" s="54" t="s">
        <v>256</v>
      </c>
      <c r="D154" s="104" t="s">
        <v>602</v>
      </c>
      <c r="E154" s="70">
        <v>40969</v>
      </c>
      <c r="F154" s="65">
        <v>2.9299999999982971</v>
      </c>
      <c r="G154" s="64" t="s">
        <v>96</v>
      </c>
      <c r="H154" s="71">
        <v>4.8000000000000001E-2</v>
      </c>
      <c r="I154" s="71">
        <v>4.8599999999965941E-2</v>
      </c>
      <c r="J154" s="65">
        <v>40194.212811999998</v>
      </c>
      <c r="K154" s="66">
        <v>116.878197</v>
      </c>
      <c r="L154" s="65">
        <v>46.978271356</v>
      </c>
      <c r="M154" s="104" t="s">
        <v>602</v>
      </c>
      <c r="N154" s="67">
        <f t="shared" si="4"/>
        <v>5.5103345924534522E-3</v>
      </c>
      <c r="O154" s="67">
        <f>L154/'סכום נכסי הקרן'!$C$41</f>
        <v>1.4727526257285852E-3</v>
      </c>
    </row>
    <row r="155" spans="1:15">
      <c r="A155" s="58" t="s">
        <v>527</v>
      </c>
      <c r="B155" s="54" t="s">
        <v>528</v>
      </c>
      <c r="C155" s="54" t="s">
        <v>256</v>
      </c>
      <c r="D155" s="104" t="s">
        <v>602</v>
      </c>
      <c r="E155" s="70">
        <v>41000</v>
      </c>
      <c r="F155" s="65">
        <v>3.0199999999647988</v>
      </c>
      <c r="G155" s="64" t="s">
        <v>96</v>
      </c>
      <c r="H155" s="71">
        <v>4.8000000000000001E-2</v>
      </c>
      <c r="I155" s="71">
        <v>4.8599999999335092E-2</v>
      </c>
      <c r="J155" s="65">
        <v>21960.845764000002</v>
      </c>
      <c r="K155" s="66">
        <v>116.423198</v>
      </c>
      <c r="L155" s="65">
        <v>25.567519045000001</v>
      </c>
      <c r="M155" s="104" t="s">
        <v>602</v>
      </c>
      <c r="N155" s="67">
        <f t="shared" si="4"/>
        <v>2.9989520808300718E-3</v>
      </c>
      <c r="O155" s="67">
        <f>L155/'סכום נכסי הקרן'!$C$41</f>
        <v>8.0153291553756089E-4</v>
      </c>
    </row>
    <row r="156" spans="1:15">
      <c r="A156" s="58" t="s">
        <v>529</v>
      </c>
      <c r="B156" s="54" t="s">
        <v>530</v>
      </c>
      <c r="C156" s="54" t="s">
        <v>256</v>
      </c>
      <c r="D156" s="104" t="s">
        <v>602</v>
      </c>
      <c r="E156" s="70">
        <v>41640</v>
      </c>
      <c r="F156" s="65">
        <v>4.410000000012773</v>
      </c>
      <c r="G156" s="64" t="s">
        <v>96</v>
      </c>
      <c r="H156" s="71">
        <v>4.8000000000000001E-2</v>
      </c>
      <c r="I156" s="71">
        <v>4.8500000000212894E-2</v>
      </c>
      <c r="J156" s="65">
        <v>41220.788024000001</v>
      </c>
      <c r="K156" s="66">
        <v>113.952916</v>
      </c>
      <c r="L156" s="65">
        <v>46.972290139999998</v>
      </c>
      <c r="M156" s="104" t="s">
        <v>602</v>
      </c>
      <c r="N156" s="67">
        <f t="shared" si="4"/>
        <v>5.5096330233986865E-3</v>
      </c>
      <c r="O156" s="67">
        <f>L156/'סכום נכסי הקרן'!$C$41</f>
        <v>1.4725651166671663E-3</v>
      </c>
    </row>
    <row r="157" spans="1:15">
      <c r="A157" s="58" t="s">
        <v>531</v>
      </c>
      <c r="B157" s="54" t="s">
        <v>532</v>
      </c>
      <c r="C157" s="54" t="s">
        <v>256</v>
      </c>
      <c r="D157" s="104" t="s">
        <v>602</v>
      </c>
      <c r="E157" s="70">
        <v>44774</v>
      </c>
      <c r="F157" s="65">
        <v>9.9399999930769773</v>
      </c>
      <c r="G157" s="64" t="s">
        <v>96</v>
      </c>
      <c r="H157" s="71">
        <v>4.8000000000000001E-2</v>
      </c>
      <c r="I157" s="71">
        <v>4.8499999960059485E-2</v>
      </c>
      <c r="J157" s="65">
        <v>105.10234800000001</v>
      </c>
      <c r="K157" s="66">
        <v>107.197926</v>
      </c>
      <c r="L157" s="65">
        <v>0.112667537</v>
      </c>
      <c r="M157" s="104" t="s">
        <v>602</v>
      </c>
      <c r="N157" s="67">
        <f t="shared" si="4"/>
        <v>1.3215382530211745E-5</v>
      </c>
      <c r="O157" s="67">
        <f>L157/'סכום נכסי הקרן'!$C$41</f>
        <v>3.5320884775367538E-6</v>
      </c>
    </row>
    <row r="158" spans="1:15">
      <c r="A158" s="116" t="s">
        <v>602</v>
      </c>
      <c r="B158" s="116" t="s">
        <v>602</v>
      </c>
      <c r="C158" s="117" t="s">
        <v>602</v>
      </c>
      <c r="D158" s="117" t="s">
        <v>602</v>
      </c>
      <c r="E158" s="117" t="s">
        <v>602</v>
      </c>
      <c r="F158" s="117" t="s">
        <v>602</v>
      </c>
      <c r="G158" s="117" t="s">
        <v>602</v>
      </c>
      <c r="H158" s="117" t="s">
        <v>602</v>
      </c>
      <c r="I158" s="117" t="s">
        <v>602</v>
      </c>
      <c r="J158" s="117" t="s">
        <v>602</v>
      </c>
      <c r="K158" s="117" t="s">
        <v>602</v>
      </c>
      <c r="L158" s="117" t="s">
        <v>602</v>
      </c>
      <c r="M158" s="117" t="s">
        <v>602</v>
      </c>
      <c r="N158" s="117" t="s">
        <v>602</v>
      </c>
      <c r="O158" s="117" t="s">
        <v>602</v>
      </c>
    </row>
    <row r="159" spans="1:15">
      <c r="A159" s="116" t="s">
        <v>602</v>
      </c>
      <c r="B159" s="116" t="s">
        <v>602</v>
      </c>
      <c r="C159" s="117" t="s">
        <v>602</v>
      </c>
      <c r="D159" s="117" t="s">
        <v>602</v>
      </c>
      <c r="E159" s="117" t="s">
        <v>602</v>
      </c>
      <c r="F159" s="117" t="s">
        <v>602</v>
      </c>
      <c r="G159" s="117" t="s">
        <v>602</v>
      </c>
      <c r="H159" s="117" t="s">
        <v>602</v>
      </c>
      <c r="I159" s="117" t="s">
        <v>602</v>
      </c>
      <c r="J159" s="117" t="s">
        <v>602</v>
      </c>
      <c r="K159" s="117" t="s">
        <v>602</v>
      </c>
      <c r="L159" s="117" t="s">
        <v>602</v>
      </c>
      <c r="M159" s="117" t="s">
        <v>602</v>
      </c>
      <c r="N159" s="117" t="s">
        <v>602</v>
      </c>
      <c r="O159" s="117" t="s">
        <v>602</v>
      </c>
    </row>
    <row r="160" spans="1:15">
      <c r="A160" s="116" t="s">
        <v>602</v>
      </c>
      <c r="B160" s="116" t="s">
        <v>602</v>
      </c>
      <c r="C160" s="117" t="s">
        <v>602</v>
      </c>
      <c r="D160" s="117" t="s">
        <v>602</v>
      </c>
      <c r="E160" s="117" t="s">
        <v>602</v>
      </c>
      <c r="F160" s="117" t="s">
        <v>602</v>
      </c>
      <c r="G160" s="117" t="s">
        <v>602</v>
      </c>
      <c r="H160" s="117" t="s">
        <v>602</v>
      </c>
      <c r="I160" s="117" t="s">
        <v>602</v>
      </c>
      <c r="J160" s="117" t="s">
        <v>602</v>
      </c>
      <c r="K160" s="117" t="s">
        <v>602</v>
      </c>
      <c r="L160" s="117" t="s">
        <v>602</v>
      </c>
      <c r="M160" s="117" t="s">
        <v>602</v>
      </c>
      <c r="N160" s="117" t="s">
        <v>602</v>
      </c>
      <c r="O160" s="117" t="s">
        <v>602</v>
      </c>
    </row>
    <row r="161" spans="1:15">
      <c r="A161" s="85" t="s">
        <v>82</v>
      </c>
      <c r="B161" s="116" t="s">
        <v>602</v>
      </c>
      <c r="C161" s="117" t="s">
        <v>602</v>
      </c>
      <c r="D161" s="117" t="s">
        <v>602</v>
      </c>
      <c r="E161" s="117" t="s">
        <v>602</v>
      </c>
      <c r="F161" s="117" t="s">
        <v>602</v>
      </c>
      <c r="G161" s="117" t="s">
        <v>602</v>
      </c>
      <c r="H161" s="117" t="s">
        <v>602</v>
      </c>
      <c r="I161" s="117" t="s">
        <v>602</v>
      </c>
      <c r="J161" s="117" t="s">
        <v>602</v>
      </c>
      <c r="K161" s="117" t="s">
        <v>602</v>
      </c>
      <c r="L161" s="117" t="s">
        <v>602</v>
      </c>
      <c r="M161" s="117" t="s">
        <v>602</v>
      </c>
      <c r="N161" s="117" t="s">
        <v>602</v>
      </c>
      <c r="O161" s="117" t="s">
        <v>602</v>
      </c>
    </row>
    <row r="162" spans="1:15">
      <c r="A162" s="85" t="s">
        <v>141</v>
      </c>
      <c r="B162" s="116" t="s">
        <v>602</v>
      </c>
      <c r="C162" s="117" t="s">
        <v>602</v>
      </c>
      <c r="D162" s="117" t="s">
        <v>602</v>
      </c>
      <c r="E162" s="117" t="s">
        <v>602</v>
      </c>
      <c r="F162" s="117" t="s">
        <v>602</v>
      </c>
      <c r="G162" s="117" t="s">
        <v>602</v>
      </c>
      <c r="H162" s="117" t="s">
        <v>602</v>
      </c>
      <c r="I162" s="117" t="s">
        <v>602</v>
      </c>
      <c r="J162" s="117" t="s">
        <v>602</v>
      </c>
      <c r="K162" s="117" t="s">
        <v>602</v>
      </c>
      <c r="L162" s="117" t="s">
        <v>602</v>
      </c>
      <c r="M162" s="117" t="s">
        <v>602</v>
      </c>
      <c r="N162" s="117" t="s">
        <v>602</v>
      </c>
      <c r="O162" s="117" t="s">
        <v>602</v>
      </c>
    </row>
    <row r="163" spans="1:15">
      <c r="A163" s="85" t="s">
        <v>149</v>
      </c>
      <c r="B163" s="116" t="s">
        <v>602</v>
      </c>
      <c r="C163" s="117" t="s">
        <v>602</v>
      </c>
      <c r="D163" s="117" t="s">
        <v>602</v>
      </c>
      <c r="E163" s="117" t="s">
        <v>602</v>
      </c>
      <c r="F163" s="117" t="s">
        <v>602</v>
      </c>
      <c r="G163" s="117" t="s">
        <v>602</v>
      </c>
      <c r="H163" s="117" t="s">
        <v>602</v>
      </c>
      <c r="I163" s="117" t="s">
        <v>602</v>
      </c>
      <c r="J163" s="117" t="s">
        <v>602</v>
      </c>
      <c r="K163" s="117" t="s">
        <v>602</v>
      </c>
      <c r="L163" s="117" t="s">
        <v>602</v>
      </c>
      <c r="M163" s="117" t="s">
        <v>602</v>
      </c>
      <c r="N163" s="117" t="s">
        <v>602</v>
      </c>
      <c r="O163" s="117" t="s">
        <v>602</v>
      </c>
    </row>
    <row r="10000" spans="52:52" hidden="1">
      <c r="AZ10000"/>
    </row>
  </sheetData>
  <sheetProtection sheet="1" objects="1" scenarios="1"/>
  <mergeCells count="1">
    <mergeCell ref="A5:O5"/>
  </mergeCells>
  <phoneticPr fontId="3" type="noConversion"/>
  <dataValidations count="1">
    <dataValidation allowBlank="1" showInputMessage="1" showErrorMessage="1" sqref="K20:K24 A1:A4 K1:K11 C1:J24 L1:O24 C25:O1048576 A5:B1048576 P1:AY1048576 BA1:XFD1048576 AZ1:AZ9999 AZ10001:AZ1048576" xr:uid="{00000000-0002-0000-0C00-000000000000}"/>
  </dataValidations>
  <pageMargins left="0" right="0" top="0.5" bottom="0.5" header="0" footer="0.25"/>
  <pageSetup paperSize="9" scale="1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109</v>
      </c>
      <c r="B1" s="36" t="s" vm="1">
        <v>167</v>
      </c>
    </row>
    <row r="2" spans="1:18">
      <c r="A2" s="36" t="s">
        <v>108</v>
      </c>
      <c r="B2" s="36" t="s">
        <v>168</v>
      </c>
    </row>
    <row r="3" spans="1:18">
      <c r="A3" s="36" t="s">
        <v>110</v>
      </c>
      <c r="B3" s="36" t="s">
        <v>582</v>
      </c>
    </row>
    <row r="4" spans="1:18">
      <c r="A4" s="36" t="s">
        <v>111</v>
      </c>
      <c r="B4" s="36">
        <v>14243</v>
      </c>
    </row>
    <row r="5" spans="1:18" ht="18.75">
      <c r="A5" s="129" t="s">
        <v>60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1"/>
    </row>
    <row r="6" spans="1:18" s="3" customFormat="1">
      <c r="A6" s="37" t="s">
        <v>86</v>
      </c>
      <c r="B6" s="38" t="s">
        <v>29</v>
      </c>
      <c r="C6" s="38" t="s">
        <v>88</v>
      </c>
      <c r="D6" s="38" t="s">
        <v>87</v>
      </c>
      <c r="E6" s="38" t="s">
        <v>39</v>
      </c>
      <c r="F6" s="38" t="s">
        <v>14</v>
      </c>
      <c r="G6" s="38" t="s">
        <v>40</v>
      </c>
      <c r="H6" s="38" t="s">
        <v>74</v>
      </c>
      <c r="I6" s="38" t="s">
        <v>17</v>
      </c>
      <c r="J6" s="38" t="s">
        <v>73</v>
      </c>
      <c r="K6" s="38" t="s">
        <v>16</v>
      </c>
      <c r="L6" s="121" t="s">
        <v>18</v>
      </c>
      <c r="M6" s="38" t="s">
        <v>143</v>
      </c>
      <c r="N6" s="38" t="s">
        <v>142</v>
      </c>
      <c r="O6" s="38" t="s">
        <v>81</v>
      </c>
      <c r="P6" s="38" t="s">
        <v>37</v>
      </c>
      <c r="Q6" s="38" t="s">
        <v>112</v>
      </c>
      <c r="R6" s="40" t="s">
        <v>114</v>
      </c>
    </row>
    <row r="7" spans="1:18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02" t="s">
        <v>602</v>
      </c>
      <c r="G7" s="102" t="s">
        <v>602</v>
      </c>
      <c r="H7" s="26" t="s">
        <v>21</v>
      </c>
      <c r="I7" s="26" t="s">
        <v>20</v>
      </c>
      <c r="J7" s="102" t="s">
        <v>602</v>
      </c>
      <c r="K7" s="26" t="s">
        <v>19</v>
      </c>
      <c r="L7" s="26" t="s">
        <v>19</v>
      </c>
      <c r="M7" s="26" t="s">
        <v>150</v>
      </c>
      <c r="N7" s="102" t="s">
        <v>602</v>
      </c>
      <c r="O7" s="26" t="s">
        <v>146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83</v>
      </c>
      <c r="Q8" s="14" t="s">
        <v>84</v>
      </c>
      <c r="R8" s="15" t="s">
        <v>115</v>
      </c>
    </row>
    <row r="9" spans="1:18" s="4" customFormat="1" ht="20.25">
      <c r="A9" s="82" t="s">
        <v>583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104" t="s">
        <v>602</v>
      </c>
      <c r="N9" s="104" t="s">
        <v>602</v>
      </c>
      <c r="O9" s="83">
        <v>0</v>
      </c>
      <c r="P9" s="104" t="s">
        <v>602</v>
      </c>
      <c r="Q9" s="84">
        <v>0</v>
      </c>
      <c r="R9" s="84">
        <v>0</v>
      </c>
    </row>
    <row r="10" spans="1:18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  <c r="P10" s="104" t="s">
        <v>602</v>
      </c>
      <c r="Q10" s="104" t="s">
        <v>602</v>
      </c>
      <c r="R10" s="104" t="s">
        <v>602</v>
      </c>
    </row>
    <row r="11" spans="1:18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  <c r="P11" s="104" t="s">
        <v>602</v>
      </c>
      <c r="Q11" s="104" t="s">
        <v>602</v>
      </c>
      <c r="R11" s="104" t="s">
        <v>602</v>
      </c>
    </row>
    <row r="12" spans="1:18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  <c r="O12" s="104" t="s">
        <v>602</v>
      </c>
      <c r="P12" s="104" t="s">
        <v>602</v>
      </c>
      <c r="Q12" s="104" t="s">
        <v>602</v>
      </c>
      <c r="R12" s="104" t="s">
        <v>602</v>
      </c>
    </row>
    <row r="13" spans="1:18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  <c r="L13" s="104" t="s">
        <v>602</v>
      </c>
      <c r="M13" s="104" t="s">
        <v>602</v>
      </c>
      <c r="N13" s="104" t="s">
        <v>602</v>
      </c>
      <c r="O13" s="104" t="s">
        <v>602</v>
      </c>
      <c r="P13" s="104" t="s">
        <v>602</v>
      </c>
      <c r="Q13" s="104" t="s">
        <v>602</v>
      </c>
      <c r="R13" s="104" t="s">
        <v>602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109</v>
      </c>
      <c r="B1" s="36" t="s" vm="1">
        <v>167</v>
      </c>
    </row>
    <row r="2" spans="1:29">
      <c r="A2" s="36" t="s">
        <v>108</v>
      </c>
      <c r="B2" s="36" t="s">
        <v>168</v>
      </c>
    </row>
    <row r="3" spans="1:29">
      <c r="A3" s="36" t="s">
        <v>110</v>
      </c>
      <c r="B3" s="36" t="s">
        <v>582</v>
      </c>
    </row>
    <row r="4" spans="1:29">
      <c r="A4" s="36" t="s">
        <v>111</v>
      </c>
      <c r="B4" s="36">
        <v>14243</v>
      </c>
    </row>
    <row r="5" spans="1:29" ht="18.75">
      <c r="A5" s="129" t="s">
        <v>61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1"/>
    </row>
    <row r="6" spans="1:29" s="3" customFormat="1">
      <c r="A6" s="37" t="s">
        <v>86</v>
      </c>
      <c r="B6" s="38" t="s">
        <v>29</v>
      </c>
      <c r="C6" s="38" t="s">
        <v>88</v>
      </c>
      <c r="D6" s="38" t="s">
        <v>87</v>
      </c>
      <c r="E6" s="38" t="s">
        <v>39</v>
      </c>
      <c r="F6" s="38" t="s">
        <v>14</v>
      </c>
      <c r="G6" s="38" t="s">
        <v>40</v>
      </c>
      <c r="H6" s="38" t="s">
        <v>74</v>
      </c>
      <c r="I6" s="38" t="s">
        <v>17</v>
      </c>
      <c r="J6" s="38" t="s">
        <v>73</v>
      </c>
      <c r="K6" s="38" t="s">
        <v>16</v>
      </c>
      <c r="L6" s="121" t="s">
        <v>18</v>
      </c>
      <c r="M6" s="121" t="s">
        <v>143</v>
      </c>
      <c r="N6" s="38" t="s">
        <v>142</v>
      </c>
      <c r="O6" s="38" t="s">
        <v>81</v>
      </c>
      <c r="P6" s="38" t="s">
        <v>37</v>
      </c>
      <c r="Q6" s="38" t="s">
        <v>112</v>
      </c>
      <c r="R6" s="40" t="s">
        <v>114</v>
      </c>
      <c r="Z6" s="1"/>
    </row>
    <row r="7" spans="1:29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02" t="s">
        <v>602</v>
      </c>
      <c r="G7" s="102" t="s">
        <v>602</v>
      </c>
      <c r="H7" s="26" t="s">
        <v>21</v>
      </c>
      <c r="I7" s="26" t="s">
        <v>20</v>
      </c>
      <c r="J7" s="102" t="s">
        <v>602</v>
      </c>
      <c r="K7" s="26" t="s">
        <v>19</v>
      </c>
      <c r="L7" s="26" t="s">
        <v>19</v>
      </c>
      <c r="M7" s="26" t="s">
        <v>150</v>
      </c>
      <c r="N7" s="102" t="s">
        <v>602</v>
      </c>
      <c r="O7" s="26" t="s">
        <v>146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83</v>
      </c>
      <c r="Q8" s="14" t="s">
        <v>84</v>
      </c>
      <c r="R8" s="15" t="s">
        <v>115</v>
      </c>
      <c r="Z8" s="1"/>
    </row>
    <row r="9" spans="1:29" s="4" customFormat="1" ht="20.25">
      <c r="A9" s="82" t="s">
        <v>590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104" t="s">
        <v>602</v>
      </c>
      <c r="N9" s="104" t="s">
        <v>602</v>
      </c>
      <c r="O9" s="83">
        <v>0</v>
      </c>
      <c r="P9" s="104" t="s">
        <v>602</v>
      </c>
      <c r="Q9" s="84">
        <v>0</v>
      </c>
      <c r="R9" s="84">
        <v>0</v>
      </c>
      <c r="Z9" s="1"/>
      <c r="AC9" s="1"/>
    </row>
    <row r="10" spans="1:29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  <c r="P10" s="104" t="s">
        <v>602</v>
      </c>
      <c r="Q10" s="104" t="s">
        <v>602</v>
      </c>
      <c r="R10" s="104" t="s">
        <v>602</v>
      </c>
    </row>
    <row r="11" spans="1:29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  <c r="P11" s="104" t="s">
        <v>602</v>
      </c>
      <c r="Q11" s="104" t="s">
        <v>602</v>
      </c>
      <c r="R11" s="104" t="s">
        <v>602</v>
      </c>
    </row>
    <row r="12" spans="1:29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  <c r="O12" s="104" t="s">
        <v>602</v>
      </c>
      <c r="P12" s="104" t="s">
        <v>602</v>
      </c>
      <c r="Q12" s="104" t="s">
        <v>602</v>
      </c>
      <c r="R12" s="104" t="s">
        <v>602</v>
      </c>
    </row>
    <row r="13" spans="1:29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  <c r="L13" s="104" t="s">
        <v>602</v>
      </c>
      <c r="M13" s="104" t="s">
        <v>602</v>
      </c>
      <c r="N13" s="104" t="s">
        <v>602</v>
      </c>
      <c r="O13" s="104" t="s">
        <v>602</v>
      </c>
      <c r="P13" s="104" t="s">
        <v>602</v>
      </c>
      <c r="Q13" s="104" t="s">
        <v>602</v>
      </c>
      <c r="R13" s="104" t="s">
        <v>602</v>
      </c>
    </row>
    <row r="14" spans="1:2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B109" s="1"/>
      <c r="C109" s="1"/>
      <c r="D109" s="1"/>
    </row>
    <row r="110" spans="1:18" hidden="1">
      <c r="B110" s="1"/>
      <c r="C110" s="1"/>
      <c r="D110" s="1"/>
    </row>
    <row r="111" spans="1:18" hidden="1">
      <c r="B111" s="1"/>
      <c r="C111" s="1"/>
      <c r="D111" s="1"/>
    </row>
    <row r="112" spans="1:18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3" type="noConversion"/>
  <conditionalFormatting sqref="A14:A108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109</v>
      </c>
      <c r="B1" s="36" t="s" vm="1">
        <v>167</v>
      </c>
    </row>
    <row r="2" spans="1:27">
      <c r="A2" s="36" t="s">
        <v>108</v>
      </c>
      <c r="B2" s="36" t="s">
        <v>168</v>
      </c>
    </row>
    <row r="3" spans="1:27">
      <c r="A3" s="36" t="s">
        <v>110</v>
      </c>
      <c r="B3" s="36" t="s">
        <v>582</v>
      </c>
    </row>
    <row r="4" spans="1:27">
      <c r="A4" s="36" t="s">
        <v>111</v>
      </c>
      <c r="B4" s="36">
        <v>14243</v>
      </c>
    </row>
    <row r="5" spans="1:27" ht="18.75">
      <c r="A5" s="129" t="s">
        <v>62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1"/>
    </row>
    <row r="6" spans="1:27" s="3" customFormat="1">
      <c r="A6" s="37" t="s">
        <v>86</v>
      </c>
      <c r="B6" s="38" t="s">
        <v>29</v>
      </c>
      <c r="C6" s="38" t="s">
        <v>88</v>
      </c>
      <c r="D6" s="38" t="s">
        <v>87</v>
      </c>
      <c r="E6" s="38" t="s">
        <v>39</v>
      </c>
      <c r="F6" s="38" t="s">
        <v>73</v>
      </c>
      <c r="G6" s="38" t="s">
        <v>143</v>
      </c>
      <c r="H6" s="38" t="s">
        <v>142</v>
      </c>
      <c r="I6" s="38" t="s">
        <v>81</v>
      </c>
      <c r="J6" s="38" t="s">
        <v>37</v>
      </c>
      <c r="K6" s="38" t="s">
        <v>112</v>
      </c>
      <c r="L6" s="40" t="s">
        <v>114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02" t="s">
        <v>602</v>
      </c>
      <c r="G7" s="26" t="s">
        <v>150</v>
      </c>
      <c r="H7" s="102" t="s">
        <v>602</v>
      </c>
      <c r="I7" s="26" t="s">
        <v>146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82" t="s">
        <v>585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83">
        <v>0</v>
      </c>
      <c r="J9" s="104" t="s">
        <v>602</v>
      </c>
      <c r="K9" s="84">
        <v>0</v>
      </c>
      <c r="L9" s="84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</row>
    <row r="11" spans="1:27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</row>
    <row r="12" spans="1:27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</row>
    <row r="13" spans="1:27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  <c r="L13" s="104" t="s">
        <v>602</v>
      </c>
    </row>
    <row r="14" spans="1:2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2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2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5703125" style="1" customWidth="1"/>
    <col min="4" max="4" width="15.140625" style="1" customWidth="1"/>
    <col min="5" max="5" width="14.28515625" style="1" customWidth="1"/>
    <col min="6" max="6" width="9.5703125" style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109</v>
      </c>
      <c r="B1" s="36" t="s" vm="1">
        <v>167</v>
      </c>
    </row>
    <row r="2" spans="1:10">
      <c r="A2" s="36" t="s">
        <v>108</v>
      </c>
      <c r="B2" s="36" t="s">
        <v>168</v>
      </c>
    </row>
    <row r="3" spans="1:10">
      <c r="A3" s="36" t="s">
        <v>110</v>
      </c>
      <c r="B3" s="36" t="s">
        <v>582</v>
      </c>
    </row>
    <row r="4" spans="1:10">
      <c r="A4" s="36" t="s">
        <v>111</v>
      </c>
      <c r="B4" s="36">
        <v>14243</v>
      </c>
    </row>
    <row r="5" spans="1:10" ht="18.75">
      <c r="A5" s="129" t="s">
        <v>68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 s="3" customFormat="1">
      <c r="A6" s="37" t="s">
        <v>86</v>
      </c>
      <c r="B6" s="38" t="s">
        <v>29</v>
      </c>
      <c r="C6" s="38" t="s">
        <v>73</v>
      </c>
      <c r="D6" s="38" t="s">
        <v>74</v>
      </c>
      <c r="E6" s="38" t="s">
        <v>143</v>
      </c>
      <c r="F6" s="38" t="s">
        <v>142</v>
      </c>
      <c r="G6" s="38" t="s">
        <v>81</v>
      </c>
      <c r="H6" s="38" t="s">
        <v>37</v>
      </c>
      <c r="I6" s="38" t="s">
        <v>112</v>
      </c>
      <c r="J6" s="40" t="s">
        <v>114</v>
      </c>
    </row>
    <row r="7" spans="1:10" s="3" customFormat="1">
      <c r="A7" s="101" t="s">
        <v>602</v>
      </c>
      <c r="B7" s="102" t="s">
        <v>602</v>
      </c>
      <c r="C7" s="102" t="s">
        <v>602</v>
      </c>
      <c r="D7" s="26" t="s">
        <v>21</v>
      </c>
      <c r="E7" s="26" t="s">
        <v>150</v>
      </c>
      <c r="F7" s="102" t="s">
        <v>602</v>
      </c>
      <c r="G7" s="26" t="s">
        <v>146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03" t="s">
        <v>602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82" t="s">
        <v>591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83">
        <v>0</v>
      </c>
      <c r="H9" s="104" t="s">
        <v>602</v>
      </c>
      <c r="I9" s="84">
        <v>0</v>
      </c>
      <c r="J9" s="84">
        <v>0</v>
      </c>
    </row>
    <row r="10" spans="1:10">
      <c r="A10" s="85" t="s">
        <v>82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</row>
    <row r="11" spans="1:10">
      <c r="A11" s="85" t="s">
        <v>141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</row>
    <row r="12" spans="1:10">
      <c r="A12" s="85" t="s">
        <v>149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B109" s="1"/>
    </row>
    <row r="110" spans="1:10" hidden="1">
      <c r="B110" s="1"/>
    </row>
    <row r="111" spans="1:10" hidden="1">
      <c r="B111" s="1"/>
    </row>
    <row r="112" spans="1:10" hidden="1">
      <c r="B112" s="1"/>
    </row>
    <row r="113" spans="2:2" hidden="1">
      <c r="B113" s="1"/>
    </row>
    <row r="114" spans="2:2" hidden="1">
      <c r="B114" s="1"/>
    </row>
    <row r="115" spans="2:2" hidden="1">
      <c r="B115" s="1"/>
    </row>
    <row r="116" spans="2:2" hidden="1">
      <c r="B116" s="1"/>
    </row>
    <row r="117" spans="2:2" hidden="1">
      <c r="B117" s="1"/>
    </row>
    <row r="118" spans="2:2" hidden="1">
      <c r="B118" s="1"/>
    </row>
    <row r="119" spans="2:2" hidden="1">
      <c r="B119" s="1"/>
    </row>
    <row r="120" spans="2:2" hidden="1">
      <c r="B120" s="1"/>
    </row>
    <row r="121" spans="2:2" hidden="1">
      <c r="B121" s="1"/>
    </row>
    <row r="122" spans="2:2" hidden="1">
      <c r="B122" s="1"/>
    </row>
    <row r="123" spans="2:2" hidden="1">
      <c r="B123" s="1"/>
    </row>
    <row r="124" spans="2:2" hidden="1">
      <c r="B124" s="1"/>
    </row>
    <row r="125" spans="2:2" hidden="1">
      <c r="B125" s="1"/>
    </row>
    <row r="126" spans="2:2" hidden="1">
      <c r="B126" s="1"/>
    </row>
    <row r="127" spans="2:2" hidden="1">
      <c r="B127" s="1"/>
    </row>
    <row r="128" spans="2:2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109</v>
      </c>
      <c r="B1" s="36" t="s" vm="1">
        <v>167</v>
      </c>
    </row>
    <row r="2" spans="1:11">
      <c r="A2" s="36" t="s">
        <v>108</v>
      </c>
      <c r="B2" s="36" t="s">
        <v>168</v>
      </c>
    </row>
    <row r="3" spans="1:11">
      <c r="A3" s="36" t="s">
        <v>110</v>
      </c>
      <c r="B3" s="36" t="s">
        <v>582</v>
      </c>
    </row>
    <row r="4" spans="1:11">
      <c r="A4" s="36" t="s">
        <v>111</v>
      </c>
      <c r="B4" s="36">
        <v>14243</v>
      </c>
    </row>
    <row r="5" spans="1:11" ht="18.75">
      <c r="A5" s="129" t="s">
        <v>69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</row>
    <row r="6" spans="1:11" s="3" customFormat="1">
      <c r="A6" s="37" t="s">
        <v>86</v>
      </c>
      <c r="B6" s="38" t="s">
        <v>29</v>
      </c>
      <c r="C6" s="38" t="s">
        <v>39</v>
      </c>
      <c r="D6" s="38" t="s">
        <v>73</v>
      </c>
      <c r="E6" s="38" t="s">
        <v>74</v>
      </c>
      <c r="F6" s="38" t="s">
        <v>143</v>
      </c>
      <c r="G6" s="38" t="s">
        <v>142</v>
      </c>
      <c r="H6" s="38" t="s">
        <v>81</v>
      </c>
      <c r="I6" s="38" t="s">
        <v>37</v>
      </c>
      <c r="J6" s="38" t="s">
        <v>112</v>
      </c>
      <c r="K6" s="40" t="s">
        <v>114</v>
      </c>
    </row>
    <row r="7" spans="1:11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2" t="s">
        <v>21</v>
      </c>
      <c r="F7" s="12" t="s">
        <v>150</v>
      </c>
      <c r="G7" s="102" t="s">
        <v>602</v>
      </c>
      <c r="H7" s="12" t="s">
        <v>146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2" t="s">
        <v>587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83">
        <v>0</v>
      </c>
      <c r="I9" s="104" t="s">
        <v>602</v>
      </c>
      <c r="J9" s="84">
        <v>0</v>
      </c>
      <c r="K9" s="84">
        <v>0</v>
      </c>
    </row>
    <row r="10" spans="1:11" hidden="1">
      <c r="A10" s="81"/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hidden="1">
      <c r="A11" s="81"/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hidden="1">
      <c r="A12" s="81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1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11.5703125" style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109</v>
      </c>
      <c r="B1" s="36" t="s" vm="1">
        <v>167</v>
      </c>
    </row>
    <row r="2" spans="1:11">
      <c r="A2" s="36" t="s">
        <v>108</v>
      </c>
      <c r="B2" s="36" t="s">
        <v>168</v>
      </c>
    </row>
    <row r="3" spans="1:11">
      <c r="A3" s="36" t="s">
        <v>110</v>
      </c>
      <c r="B3" s="36" t="s">
        <v>582</v>
      </c>
    </row>
    <row r="4" spans="1:11">
      <c r="A4" s="36" t="s">
        <v>111</v>
      </c>
      <c r="B4" s="36">
        <v>14243</v>
      </c>
    </row>
    <row r="5" spans="1:11" ht="18.75">
      <c r="A5" s="129" t="s">
        <v>70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</row>
    <row r="6" spans="1:11" s="3" customFormat="1">
      <c r="A6" s="37" t="s">
        <v>86</v>
      </c>
      <c r="B6" s="38" t="s">
        <v>29</v>
      </c>
      <c r="C6" s="38" t="s">
        <v>39</v>
      </c>
      <c r="D6" s="38" t="s">
        <v>73</v>
      </c>
      <c r="E6" s="38" t="s">
        <v>74</v>
      </c>
      <c r="F6" s="38" t="s">
        <v>143</v>
      </c>
      <c r="G6" s="38" t="s">
        <v>142</v>
      </c>
      <c r="H6" s="38" t="s">
        <v>81</v>
      </c>
      <c r="I6" s="38" t="s">
        <v>37</v>
      </c>
      <c r="J6" s="38" t="s">
        <v>112</v>
      </c>
      <c r="K6" s="40" t="s">
        <v>114</v>
      </c>
    </row>
    <row r="7" spans="1:11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2" t="s">
        <v>21</v>
      </c>
      <c r="F7" s="12" t="s">
        <v>150</v>
      </c>
      <c r="G7" s="102" t="s">
        <v>602</v>
      </c>
      <c r="H7" s="12" t="s">
        <v>146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2" t="s">
        <v>588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83">
        <v>0</v>
      </c>
      <c r="I9" s="104" t="s">
        <v>602</v>
      </c>
      <c r="J9" s="84">
        <v>0</v>
      </c>
      <c r="K9" s="84">
        <v>0</v>
      </c>
    </row>
    <row r="10" spans="1:11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</row>
    <row r="11" spans="1:11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</row>
    <row r="12" spans="1:11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</row>
    <row r="13" spans="1:11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</row>
    <row r="14" spans="1:11" s="6" customFormat="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s="6" customFormat="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6" customFormat="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B109" s="1"/>
      <c r="C109" s="1"/>
    </row>
    <row r="110" spans="1:11" hidden="1">
      <c r="B110" s="1"/>
      <c r="C110" s="1"/>
    </row>
    <row r="111" spans="1:11" hidden="1">
      <c r="B111" s="1"/>
      <c r="C111" s="1"/>
    </row>
    <row r="112" spans="1:11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5703125" style="2" bestFit="1" customWidth="1"/>
    <col min="2" max="2" width="64.42578125" style="2" bestFit="1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109</v>
      </c>
      <c r="B1" s="36" t="s" vm="1">
        <v>167</v>
      </c>
    </row>
    <row r="2" spans="1:10">
      <c r="A2" s="36" t="s">
        <v>108</v>
      </c>
      <c r="B2" s="36" t="s">
        <v>168</v>
      </c>
    </row>
    <row r="3" spans="1:10">
      <c r="A3" s="36" t="s">
        <v>110</v>
      </c>
      <c r="B3" s="36" t="s">
        <v>582</v>
      </c>
    </row>
    <row r="4" spans="1:10">
      <c r="A4" s="36" t="s">
        <v>111</v>
      </c>
      <c r="B4" s="36">
        <v>14243</v>
      </c>
    </row>
    <row r="5" spans="1:10" ht="18.75">
      <c r="A5" s="129" t="s">
        <v>71</v>
      </c>
      <c r="B5" s="130"/>
      <c r="C5" s="130"/>
      <c r="D5" s="130"/>
      <c r="E5" s="130"/>
      <c r="F5" s="130"/>
      <c r="G5" s="130"/>
      <c r="H5" s="130"/>
      <c r="I5" s="130"/>
      <c r="J5" s="131"/>
    </row>
    <row r="6" spans="1:10" s="3" customFormat="1">
      <c r="A6" s="37" t="s">
        <v>86</v>
      </c>
      <c r="B6" s="38" t="s">
        <v>29</v>
      </c>
      <c r="C6" s="38" t="s">
        <v>39</v>
      </c>
      <c r="D6" s="38" t="s">
        <v>73</v>
      </c>
      <c r="E6" s="38" t="s">
        <v>74</v>
      </c>
      <c r="F6" s="38" t="s">
        <v>143</v>
      </c>
      <c r="G6" s="38" t="s">
        <v>142</v>
      </c>
      <c r="H6" s="38" t="s">
        <v>81</v>
      </c>
      <c r="I6" s="38" t="s">
        <v>112</v>
      </c>
      <c r="J6" s="40" t="s">
        <v>114</v>
      </c>
    </row>
    <row r="7" spans="1:10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2" t="s">
        <v>21</v>
      </c>
      <c r="F7" s="12" t="s">
        <v>150</v>
      </c>
      <c r="G7" s="102" t="s">
        <v>602</v>
      </c>
      <c r="H7" s="12" t="s">
        <v>146</v>
      </c>
      <c r="I7" s="26" t="s">
        <v>19</v>
      </c>
      <c r="J7" s="13" t="s">
        <v>19</v>
      </c>
    </row>
    <row r="8" spans="1:10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54" t="s">
        <v>30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65">
        <v>55.290120000000002</v>
      </c>
      <c r="I9" s="67">
        <f>IFERROR(H9/$H$9,0)</f>
        <v>1</v>
      </c>
      <c r="J9" s="67">
        <f>H9/'סכום נכסי הקרן'!$C$41</f>
        <v>1.733326217769582E-3</v>
      </c>
    </row>
    <row r="10" spans="1:10">
      <c r="A10" s="72" t="s">
        <v>24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65">
        <v>55.290120000000009</v>
      </c>
      <c r="I10" s="67">
        <f t="shared" ref="I10:I32" si="0">IFERROR(H10/$H$9,0)</f>
        <v>1.0000000000000002</v>
      </c>
      <c r="J10" s="67">
        <f>H10/'סכום נכסי הקרן'!$C$41</f>
        <v>1.7333262177695822E-3</v>
      </c>
    </row>
    <row r="11" spans="1:10">
      <c r="A11" s="57" t="s">
        <v>533</v>
      </c>
      <c r="B11" s="105" t="s">
        <v>602</v>
      </c>
      <c r="C11" s="105" t="s">
        <v>602</v>
      </c>
      <c r="D11" s="105" t="s">
        <v>602</v>
      </c>
      <c r="E11" s="105" t="s">
        <v>602</v>
      </c>
      <c r="F11" s="105" t="s">
        <v>602</v>
      </c>
      <c r="G11" s="105" t="s">
        <v>602</v>
      </c>
      <c r="H11" s="61">
        <v>51.888930000000009</v>
      </c>
      <c r="I11" s="63">
        <f t="shared" si="0"/>
        <v>0.93848466959377208</v>
      </c>
      <c r="J11" s="63">
        <f>H11/'סכום נכסי הקרן'!$C$41</f>
        <v>1.6267000827817086E-3</v>
      </c>
    </row>
    <row r="12" spans="1:10">
      <c r="A12" s="58" t="s">
        <v>534</v>
      </c>
      <c r="B12" s="54" t="s">
        <v>535</v>
      </c>
      <c r="C12" s="64" t="s">
        <v>536</v>
      </c>
      <c r="D12" s="64" t="s">
        <v>95</v>
      </c>
      <c r="E12" s="70">
        <v>45288</v>
      </c>
      <c r="F12" s="65">
        <v>270142.5</v>
      </c>
      <c r="G12" s="66">
        <v>-0.137409</v>
      </c>
      <c r="H12" s="65">
        <v>-0.37119999999999997</v>
      </c>
      <c r="I12" s="67">
        <f t="shared" si="0"/>
        <v>-6.7136768739152666E-3</v>
      </c>
      <c r="J12" s="67">
        <f>H12/'סכום נכסי הקרן'!$C$41</f>
        <v>-1.1636992143190659E-5</v>
      </c>
    </row>
    <row r="13" spans="1:10">
      <c r="A13" s="58" t="s">
        <v>537</v>
      </c>
      <c r="B13" s="54" t="s">
        <v>538</v>
      </c>
      <c r="C13" s="64" t="s">
        <v>536</v>
      </c>
      <c r="D13" s="64" t="s">
        <v>95</v>
      </c>
      <c r="E13" s="70">
        <v>45280</v>
      </c>
      <c r="F13" s="65">
        <v>289784</v>
      </c>
      <c r="G13" s="66">
        <v>0.42654199999999998</v>
      </c>
      <c r="H13" s="65">
        <v>1.2360499999999999</v>
      </c>
      <c r="I13" s="67">
        <f t="shared" si="0"/>
        <v>2.2355712015094193E-2</v>
      </c>
      <c r="J13" s="67">
        <f>H13/'סכום נכסי הקרן'!$C$41</f>
        <v>3.874974175266922E-5</v>
      </c>
    </row>
    <row r="14" spans="1:10" s="6" customFormat="1">
      <c r="A14" s="58" t="s">
        <v>539</v>
      </c>
      <c r="B14" s="54" t="s">
        <v>540</v>
      </c>
      <c r="C14" s="64" t="s">
        <v>536</v>
      </c>
      <c r="D14" s="64" t="s">
        <v>95</v>
      </c>
      <c r="E14" s="70">
        <v>45260</v>
      </c>
      <c r="F14" s="65">
        <v>3237126.14</v>
      </c>
      <c r="G14" s="66">
        <v>1.2795780000000001</v>
      </c>
      <c r="H14" s="65">
        <v>41.42154</v>
      </c>
      <c r="I14" s="67">
        <f t="shared" si="0"/>
        <v>0.74916712063565782</v>
      </c>
      <c r="J14" s="67">
        <f>H14/'סכום נכסי הקרן'!$C$41</f>
        <v>1.2985510116887329E-3</v>
      </c>
    </row>
    <row r="15" spans="1:10" s="6" customFormat="1">
      <c r="A15" s="58" t="s">
        <v>541</v>
      </c>
      <c r="B15" s="54" t="s">
        <v>542</v>
      </c>
      <c r="C15" s="64" t="s">
        <v>536</v>
      </c>
      <c r="D15" s="64" t="s">
        <v>95</v>
      </c>
      <c r="E15" s="70">
        <v>45267</v>
      </c>
      <c r="F15" s="65">
        <v>36720</v>
      </c>
      <c r="G15" s="66">
        <v>1.774265</v>
      </c>
      <c r="H15" s="65">
        <v>0.65151000000000003</v>
      </c>
      <c r="I15" s="67">
        <f t="shared" si="0"/>
        <v>1.1783479580076875E-2</v>
      </c>
      <c r="J15" s="67">
        <f>H15/'סכום נכסי הקרן'!$C$41</f>
        <v>2.0424614092699753E-5</v>
      </c>
    </row>
    <row r="16" spans="1:10" s="6" customFormat="1">
      <c r="A16" s="58" t="s">
        <v>543</v>
      </c>
      <c r="B16" s="54" t="s">
        <v>544</v>
      </c>
      <c r="C16" s="64" t="s">
        <v>536</v>
      </c>
      <c r="D16" s="64" t="s">
        <v>95</v>
      </c>
      <c r="E16" s="70">
        <v>45266</v>
      </c>
      <c r="F16" s="65">
        <v>73512</v>
      </c>
      <c r="G16" s="66">
        <v>1.870457</v>
      </c>
      <c r="H16" s="65">
        <v>1.3750100000000001</v>
      </c>
      <c r="I16" s="67">
        <f t="shared" si="0"/>
        <v>2.4869000103454289E-2</v>
      </c>
      <c r="J16" s="67">
        <f>H16/'סכום נכסי הקרן'!$C$41</f>
        <v>4.3106089889031762E-5</v>
      </c>
    </row>
    <row r="17" spans="1:10">
      <c r="A17" s="58" t="s">
        <v>545</v>
      </c>
      <c r="B17" s="54" t="s">
        <v>546</v>
      </c>
      <c r="C17" s="64" t="s">
        <v>536</v>
      </c>
      <c r="D17" s="64" t="s">
        <v>95</v>
      </c>
      <c r="E17" s="70">
        <v>45266</v>
      </c>
      <c r="F17" s="65">
        <v>73530</v>
      </c>
      <c r="G17" s="66">
        <v>1.8944780000000001</v>
      </c>
      <c r="H17" s="65">
        <v>1.3930100000000001</v>
      </c>
      <c r="I17" s="67">
        <f t="shared" si="0"/>
        <v>2.5194555555314403E-2</v>
      </c>
      <c r="J17" s="67">
        <f>H17/'סכום נכסי הקרן'!$C$41</f>
        <v>4.3670383689078726E-5</v>
      </c>
    </row>
    <row r="18" spans="1:10">
      <c r="A18" s="58" t="s">
        <v>547</v>
      </c>
      <c r="B18" s="54" t="s">
        <v>548</v>
      </c>
      <c r="C18" s="64" t="s">
        <v>536</v>
      </c>
      <c r="D18" s="64" t="s">
        <v>95</v>
      </c>
      <c r="E18" s="70">
        <v>45260</v>
      </c>
      <c r="F18" s="65">
        <v>404525</v>
      </c>
      <c r="G18" s="66">
        <v>1.9211590000000001</v>
      </c>
      <c r="H18" s="65">
        <v>7.7715699999999996</v>
      </c>
      <c r="I18" s="67">
        <f t="shared" si="0"/>
        <v>0.14055983238958425</v>
      </c>
      <c r="J18" s="67">
        <f>H18/'סכום נכסי הקרן'!$C$41</f>
        <v>2.4363604264616444E-4</v>
      </c>
    </row>
    <row r="19" spans="1:10">
      <c r="A19" s="58" t="s">
        <v>549</v>
      </c>
      <c r="B19" s="54" t="s">
        <v>550</v>
      </c>
      <c r="C19" s="64" t="s">
        <v>536</v>
      </c>
      <c r="D19" s="64" t="s">
        <v>95</v>
      </c>
      <c r="E19" s="70">
        <v>45288</v>
      </c>
      <c r="F19" s="65">
        <v>217620</v>
      </c>
      <c r="G19" s="66">
        <v>0.40941100000000002</v>
      </c>
      <c r="H19" s="65">
        <v>0.89096000000000009</v>
      </c>
      <c r="I19" s="67">
        <f t="shared" si="0"/>
        <v>1.611427141051602E-2</v>
      </c>
      <c r="J19" s="67">
        <f>H19/'סכום נכסי הקרן'!$C$41</f>
        <v>2.7931289116102242E-5</v>
      </c>
    </row>
    <row r="20" spans="1:10">
      <c r="A20" s="58" t="s">
        <v>551</v>
      </c>
      <c r="B20" s="54" t="s">
        <v>552</v>
      </c>
      <c r="C20" s="64" t="s">
        <v>536</v>
      </c>
      <c r="D20" s="64" t="s">
        <v>95</v>
      </c>
      <c r="E20" s="70">
        <v>45265</v>
      </c>
      <c r="F20" s="65">
        <v>108810</v>
      </c>
      <c r="G20" s="66">
        <v>-2.2787609999999998</v>
      </c>
      <c r="H20" s="65">
        <v>-2.4795199999999999</v>
      </c>
      <c r="I20" s="67">
        <f t="shared" si="0"/>
        <v>-4.4845625222010729E-2</v>
      </c>
      <c r="J20" s="67">
        <f>H20/'סכום נכסי הקרן'!$C$41</f>
        <v>-7.7732097949580027E-5</v>
      </c>
    </row>
    <row r="21" spans="1:10">
      <c r="A21" s="107" t="s">
        <v>602</v>
      </c>
      <c r="B21" s="104" t="s">
        <v>602</v>
      </c>
      <c r="C21" s="104" t="s">
        <v>602</v>
      </c>
      <c r="D21" s="104" t="s">
        <v>602</v>
      </c>
      <c r="E21" s="104" t="s">
        <v>602</v>
      </c>
      <c r="F21" s="104" t="s">
        <v>602</v>
      </c>
      <c r="G21" s="104" t="s">
        <v>602</v>
      </c>
      <c r="H21" s="104" t="s">
        <v>602</v>
      </c>
      <c r="I21" s="104" t="s">
        <v>602</v>
      </c>
      <c r="J21" s="104" t="s">
        <v>602</v>
      </c>
    </row>
    <row r="22" spans="1:10">
      <c r="A22" s="57" t="s">
        <v>138</v>
      </c>
      <c r="B22" s="105" t="s">
        <v>602</v>
      </c>
      <c r="C22" s="105" t="s">
        <v>602</v>
      </c>
      <c r="D22" s="105" t="s">
        <v>602</v>
      </c>
      <c r="E22" s="105" t="s">
        <v>602</v>
      </c>
      <c r="F22" s="105" t="s">
        <v>602</v>
      </c>
      <c r="G22" s="105" t="s">
        <v>602</v>
      </c>
      <c r="H22" s="61">
        <v>3.4011899999999997</v>
      </c>
      <c r="I22" s="63">
        <f t="shared" si="0"/>
        <v>6.1515330406228086E-2</v>
      </c>
      <c r="J22" s="63">
        <f>H22/'סכום נכסי הקרן'!$C$41</f>
        <v>1.0662613498787349E-4</v>
      </c>
    </row>
    <row r="23" spans="1:10">
      <c r="A23" s="58" t="s">
        <v>553</v>
      </c>
      <c r="B23" s="54" t="s">
        <v>554</v>
      </c>
      <c r="C23" s="64" t="s">
        <v>536</v>
      </c>
      <c r="D23" s="64" t="s">
        <v>97</v>
      </c>
      <c r="E23" s="70">
        <v>45145</v>
      </c>
      <c r="F23" s="65">
        <v>184934.76</v>
      </c>
      <c r="G23" s="66">
        <v>-0.16064600000000001</v>
      </c>
      <c r="H23" s="65">
        <v>-0.29708999999999997</v>
      </c>
      <c r="I23" s="67">
        <f t="shared" si="0"/>
        <v>-5.3732927329512032E-3</v>
      </c>
      <c r="J23" s="67">
        <f>H23/'סכום נכסי הקרן'!$C$41</f>
        <v>-9.3136691697750882E-6</v>
      </c>
    </row>
    <row r="24" spans="1:10">
      <c r="A24" s="58" t="s">
        <v>555</v>
      </c>
      <c r="B24" s="54" t="s">
        <v>556</v>
      </c>
      <c r="C24" s="64" t="s">
        <v>536</v>
      </c>
      <c r="D24" s="64" t="s">
        <v>99</v>
      </c>
      <c r="E24" s="70">
        <v>45176</v>
      </c>
      <c r="F24" s="65">
        <v>3489.54</v>
      </c>
      <c r="G24" s="66">
        <v>-6.4644620000000002</v>
      </c>
      <c r="H24" s="65">
        <v>-0.22558</v>
      </c>
      <c r="I24" s="67">
        <f t="shared" si="0"/>
        <v>-4.0799332683669346E-3</v>
      </c>
      <c r="J24" s="67">
        <f>H24/'סכום נכסי הקרן'!$C$41</f>
        <v>-7.071855300810747E-6</v>
      </c>
    </row>
    <row r="25" spans="1:10">
      <c r="A25" s="58" t="s">
        <v>557</v>
      </c>
      <c r="B25" s="54" t="s">
        <v>558</v>
      </c>
      <c r="C25" s="64" t="s">
        <v>536</v>
      </c>
      <c r="D25" s="64" t="s">
        <v>95</v>
      </c>
      <c r="E25" s="70">
        <v>45159</v>
      </c>
      <c r="F25" s="65">
        <v>5913.06</v>
      </c>
      <c r="G25" s="66">
        <v>-1.9456929999999999</v>
      </c>
      <c r="H25" s="65">
        <v>-0.11505</v>
      </c>
      <c r="I25" s="67">
        <f t="shared" si="0"/>
        <v>-2.0808419298059037E-3</v>
      </c>
      <c r="J25" s="67">
        <f>H25/'סכום נכסי הקרן'!$C$41</f>
        <v>-3.6067778719668252E-6</v>
      </c>
    </row>
    <row r="26" spans="1:10">
      <c r="A26" s="58" t="s">
        <v>559</v>
      </c>
      <c r="B26" s="54" t="s">
        <v>560</v>
      </c>
      <c r="C26" s="64" t="s">
        <v>536</v>
      </c>
      <c r="D26" s="64" t="s">
        <v>95</v>
      </c>
      <c r="E26" s="70">
        <v>45127</v>
      </c>
      <c r="F26" s="65">
        <v>119809.78</v>
      </c>
      <c r="G26" s="66">
        <v>3.855871</v>
      </c>
      <c r="H26" s="65">
        <v>4.6197100000000004</v>
      </c>
      <c r="I26" s="67">
        <f t="shared" si="0"/>
        <v>8.3553987584038522E-2</v>
      </c>
      <c r="J26" s="67">
        <f>H26/'סכום נכסי הקרן'!$C$41</f>
        <v>1.4482631727860812E-4</v>
      </c>
    </row>
    <row r="27" spans="1:10">
      <c r="A27" s="58" t="s">
        <v>561</v>
      </c>
      <c r="B27" s="54" t="s">
        <v>562</v>
      </c>
      <c r="C27" s="64" t="s">
        <v>536</v>
      </c>
      <c r="D27" s="64" t="s">
        <v>95</v>
      </c>
      <c r="E27" s="70">
        <v>45145</v>
      </c>
      <c r="F27" s="65">
        <v>13084.4</v>
      </c>
      <c r="G27" s="66">
        <v>1.751628</v>
      </c>
      <c r="H27" s="65">
        <v>0.22919</v>
      </c>
      <c r="I27" s="67">
        <f t="shared" si="0"/>
        <v>4.1452252228788792E-3</v>
      </c>
      <c r="J27" s="67">
        <f>H27/'סכום נכסי הקרן'!$C$41</f>
        <v>7.1850275573757207E-6</v>
      </c>
    </row>
    <row r="28" spans="1:10">
      <c r="A28" s="58" t="s">
        <v>563</v>
      </c>
      <c r="B28" s="54" t="s">
        <v>564</v>
      </c>
      <c r="C28" s="64" t="s">
        <v>536</v>
      </c>
      <c r="D28" s="64" t="s">
        <v>95</v>
      </c>
      <c r="E28" s="70">
        <v>45147</v>
      </c>
      <c r="F28" s="65">
        <v>15098.44</v>
      </c>
      <c r="G28" s="66">
        <v>0.89631799999999995</v>
      </c>
      <c r="H28" s="65">
        <v>0.13533000000000001</v>
      </c>
      <c r="I28" s="67">
        <f t="shared" si="0"/>
        <v>2.4476344055683005E-3</v>
      </c>
      <c r="J28" s="67">
        <f>H28/'סכום נכסי הקרן'!$C$41</f>
        <v>4.2425488866864009E-6</v>
      </c>
    </row>
    <row r="29" spans="1:10">
      <c r="A29" s="58" t="s">
        <v>565</v>
      </c>
      <c r="B29" s="54" t="s">
        <v>566</v>
      </c>
      <c r="C29" s="64" t="s">
        <v>536</v>
      </c>
      <c r="D29" s="64" t="s">
        <v>95</v>
      </c>
      <c r="E29" s="70">
        <v>45162</v>
      </c>
      <c r="F29" s="65">
        <v>4265.57</v>
      </c>
      <c r="G29" s="66">
        <v>-0.65173000000000003</v>
      </c>
      <c r="H29" s="65">
        <v>-2.7800000000000002E-2</v>
      </c>
      <c r="I29" s="67">
        <f t="shared" si="0"/>
        <v>-5.0280230898395594E-4</v>
      </c>
      <c r="J29" s="67">
        <f>H29/'סכום נכסי הקרן'!$C$41</f>
        <v>-8.7152042451697302E-7</v>
      </c>
    </row>
    <row r="30" spans="1:10">
      <c r="A30" s="58" t="s">
        <v>567</v>
      </c>
      <c r="B30" s="54" t="s">
        <v>568</v>
      </c>
      <c r="C30" s="64" t="s">
        <v>536</v>
      </c>
      <c r="D30" s="64" t="s">
        <v>95</v>
      </c>
      <c r="E30" s="70">
        <v>45161</v>
      </c>
      <c r="F30" s="65">
        <v>12250.81</v>
      </c>
      <c r="G30" s="66">
        <v>-0.72942099999999999</v>
      </c>
      <c r="H30" s="65">
        <v>-8.9359999999999995E-2</v>
      </c>
      <c r="I30" s="67">
        <f t="shared" si="0"/>
        <v>-1.6162019543455501E-3</v>
      </c>
      <c r="J30" s="67">
        <f>H30/'סכום נכסי הקרן'!$C$41</f>
        <v>-2.8014052206775792E-6</v>
      </c>
    </row>
    <row r="31" spans="1:10">
      <c r="A31" s="58" t="s">
        <v>569</v>
      </c>
      <c r="B31" s="54" t="s">
        <v>570</v>
      </c>
      <c r="C31" s="64" t="s">
        <v>536</v>
      </c>
      <c r="D31" s="64" t="s">
        <v>95</v>
      </c>
      <c r="E31" s="70">
        <v>45160</v>
      </c>
      <c r="F31" s="65">
        <v>14280.51</v>
      </c>
      <c r="G31" s="66">
        <v>-0.81418699999999999</v>
      </c>
      <c r="H31" s="65">
        <v>-0.11627</v>
      </c>
      <c r="I31" s="67">
        <f t="shared" si="0"/>
        <v>-2.1029073548764227E-3</v>
      </c>
      <c r="J31" s="67">
        <f>H31/'סכום נכסי הקרן'!$C$41</f>
        <v>-3.6450244517477858E-6</v>
      </c>
    </row>
    <row r="32" spans="1:10">
      <c r="A32" s="58" t="s">
        <v>571</v>
      </c>
      <c r="B32" s="54" t="s">
        <v>572</v>
      </c>
      <c r="C32" s="64" t="s">
        <v>536</v>
      </c>
      <c r="D32" s="64" t="s">
        <v>95</v>
      </c>
      <c r="E32" s="70">
        <v>45176</v>
      </c>
      <c r="F32" s="65">
        <v>30137.11</v>
      </c>
      <c r="G32" s="66">
        <v>-2.362171</v>
      </c>
      <c r="H32" s="65">
        <v>-0.71189000000000002</v>
      </c>
      <c r="I32" s="67">
        <f t="shared" si="0"/>
        <v>-1.287553725692764E-2</v>
      </c>
      <c r="J32" s="67">
        <f>H32/'סכום נכסי הקרן'!$C$41</f>
        <v>-2.2317506295301724E-5</v>
      </c>
    </row>
    <row r="33" spans="1:10">
      <c r="A33" s="107" t="s">
        <v>602</v>
      </c>
      <c r="B33" s="104" t="s">
        <v>602</v>
      </c>
      <c r="C33" s="104" t="s">
        <v>602</v>
      </c>
      <c r="D33" s="104" t="s">
        <v>602</v>
      </c>
      <c r="E33" s="104" t="s">
        <v>602</v>
      </c>
      <c r="F33" s="104" t="s">
        <v>602</v>
      </c>
      <c r="G33" s="104" t="s">
        <v>602</v>
      </c>
      <c r="H33" s="104" t="s">
        <v>602</v>
      </c>
      <c r="I33" s="104" t="s">
        <v>602</v>
      </c>
      <c r="J33" s="104" t="s">
        <v>602</v>
      </c>
    </row>
    <row r="34" spans="1:10">
      <c r="A34" s="104" t="s">
        <v>602</v>
      </c>
      <c r="B34" s="104" t="s">
        <v>602</v>
      </c>
      <c r="C34" s="104" t="s">
        <v>602</v>
      </c>
      <c r="D34" s="104" t="s">
        <v>602</v>
      </c>
      <c r="E34" s="104" t="s">
        <v>602</v>
      </c>
      <c r="F34" s="104" t="s">
        <v>602</v>
      </c>
      <c r="G34" s="104" t="s">
        <v>602</v>
      </c>
      <c r="H34" s="104" t="s">
        <v>602</v>
      </c>
      <c r="I34" s="104" t="s">
        <v>602</v>
      </c>
      <c r="J34" s="104" t="s">
        <v>602</v>
      </c>
    </row>
    <row r="35" spans="1:10">
      <c r="A35" s="104" t="s">
        <v>602</v>
      </c>
      <c r="B35" s="104" t="s">
        <v>602</v>
      </c>
      <c r="C35" s="104" t="s">
        <v>602</v>
      </c>
      <c r="D35" s="104" t="s">
        <v>602</v>
      </c>
      <c r="E35" s="104" t="s">
        <v>602</v>
      </c>
      <c r="F35" s="104" t="s">
        <v>602</v>
      </c>
      <c r="G35" s="104" t="s">
        <v>602</v>
      </c>
      <c r="H35" s="104" t="s">
        <v>602</v>
      </c>
      <c r="I35" s="104" t="s">
        <v>602</v>
      </c>
      <c r="J35" s="104" t="s">
        <v>602</v>
      </c>
    </row>
    <row r="36" spans="1:10">
      <c r="A36" s="85" t="s">
        <v>158</v>
      </c>
      <c r="B36" s="104" t="s">
        <v>602</v>
      </c>
      <c r="C36" s="104" t="s">
        <v>602</v>
      </c>
      <c r="D36" s="104" t="s">
        <v>602</v>
      </c>
      <c r="E36" s="104" t="s">
        <v>602</v>
      </c>
      <c r="F36" s="104" t="s">
        <v>602</v>
      </c>
      <c r="G36" s="104" t="s">
        <v>602</v>
      </c>
      <c r="H36" s="104" t="s">
        <v>602</v>
      </c>
      <c r="I36" s="104" t="s">
        <v>602</v>
      </c>
      <c r="J36" s="104" t="s">
        <v>602</v>
      </c>
    </row>
    <row r="37" spans="1:10">
      <c r="A37" s="85" t="s">
        <v>82</v>
      </c>
      <c r="B37" s="104" t="s">
        <v>602</v>
      </c>
      <c r="C37" s="104" t="s">
        <v>602</v>
      </c>
      <c r="D37" s="104" t="s">
        <v>602</v>
      </c>
      <c r="E37" s="104" t="s">
        <v>602</v>
      </c>
      <c r="F37" s="104" t="s">
        <v>602</v>
      </c>
      <c r="G37" s="104" t="s">
        <v>602</v>
      </c>
      <c r="H37" s="104" t="s">
        <v>602</v>
      </c>
      <c r="I37" s="104" t="s">
        <v>602</v>
      </c>
      <c r="J37" s="104" t="s">
        <v>602</v>
      </c>
    </row>
    <row r="38" spans="1:10">
      <c r="A38" s="85" t="s">
        <v>141</v>
      </c>
      <c r="B38" s="104" t="s">
        <v>602</v>
      </c>
      <c r="C38" s="104" t="s">
        <v>602</v>
      </c>
      <c r="D38" s="104" t="s">
        <v>602</v>
      </c>
      <c r="E38" s="104" t="s">
        <v>602</v>
      </c>
      <c r="F38" s="104" t="s">
        <v>602</v>
      </c>
      <c r="G38" s="104" t="s">
        <v>602</v>
      </c>
      <c r="H38" s="104" t="s">
        <v>602</v>
      </c>
      <c r="I38" s="104" t="s">
        <v>602</v>
      </c>
      <c r="J38" s="104" t="s">
        <v>602</v>
      </c>
    </row>
    <row r="39" spans="1:10">
      <c r="A39" s="85" t="s">
        <v>149</v>
      </c>
      <c r="B39" s="104" t="s">
        <v>602</v>
      </c>
      <c r="C39" s="104" t="s">
        <v>602</v>
      </c>
      <c r="D39" s="104" t="s">
        <v>602</v>
      </c>
      <c r="E39" s="104" t="s">
        <v>602</v>
      </c>
      <c r="F39" s="104" t="s">
        <v>602</v>
      </c>
      <c r="G39" s="104" t="s">
        <v>602</v>
      </c>
      <c r="H39" s="104" t="s">
        <v>602</v>
      </c>
      <c r="I39" s="104" t="s">
        <v>602</v>
      </c>
      <c r="J39" s="104" t="s">
        <v>602</v>
      </c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</row>
    <row r="120" spans="1:10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</row>
    <row r="121" spans="1:10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</row>
    <row r="122" spans="1:10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</row>
    <row r="123" spans="1:10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</row>
    <row r="124" spans="1:10" hidden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</row>
    <row r="125" spans="1:10" hidden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</row>
    <row r="126" spans="1:10" hidden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</row>
    <row r="127" spans="1:10" hidden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</row>
    <row r="128" spans="1:10" hidden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</row>
    <row r="129" spans="1:10" hidden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</row>
    <row r="130" spans="1:10" hidden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</row>
    <row r="131" spans="1:10" hidden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</row>
    <row r="132" spans="1:10" hidden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</row>
    <row r="133" spans="1:10" hidden="1">
      <c r="B133" s="1"/>
      <c r="C133" s="1"/>
    </row>
    <row r="134" spans="1:10" hidden="1">
      <c r="B134" s="1"/>
      <c r="C134" s="1"/>
    </row>
    <row r="135" spans="1:10" hidden="1">
      <c r="B135" s="1"/>
      <c r="C135" s="1"/>
    </row>
    <row r="136" spans="1:10" hidden="1">
      <c r="B136" s="1"/>
      <c r="C136" s="1"/>
    </row>
    <row r="137" spans="1:10" hidden="1">
      <c r="B137" s="1"/>
      <c r="C137" s="1"/>
    </row>
    <row r="138" spans="1:10" hidden="1">
      <c r="B138" s="1"/>
      <c r="C138" s="1"/>
    </row>
    <row r="139" spans="1:10" hidden="1">
      <c r="B139" s="1"/>
      <c r="C139" s="1"/>
    </row>
    <row r="140" spans="1:10" hidden="1">
      <c r="B140" s="1"/>
      <c r="C140" s="1"/>
    </row>
    <row r="141" spans="1:10" hidden="1">
      <c r="B141" s="1"/>
      <c r="C141" s="1"/>
    </row>
    <row r="142" spans="1:10" hidden="1">
      <c r="B142" s="1"/>
      <c r="C142" s="1"/>
    </row>
    <row r="143" spans="1:10" hidden="1">
      <c r="B143" s="1"/>
      <c r="C143" s="1"/>
    </row>
    <row r="144" spans="1:10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3" type="noConversion"/>
  <dataValidations count="1">
    <dataValidation allowBlank="1" showInputMessage="1" showErrorMessage="1" sqref="C1:XFD4 A1:A4 A5:AY1048576 BA5:XFD1048576 AZ5:AZ9999 AZ10001:AZ1048576" xr:uid="{00000000-0002-0000-1300-000000000000}"/>
  </dataValidations>
  <pageMargins left="0" right="0" top="0.5" bottom="0.5" header="0" footer="0.25"/>
  <pageSetup paperSize="9" scale="6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109</v>
      </c>
      <c r="B1" s="36" t="s" vm="1">
        <v>167</v>
      </c>
    </row>
    <row r="2" spans="1:16">
      <c r="A2" s="36" t="s">
        <v>108</v>
      </c>
      <c r="B2" s="36" t="s">
        <v>168</v>
      </c>
    </row>
    <row r="3" spans="1:16">
      <c r="A3" s="36" t="s">
        <v>110</v>
      </c>
      <c r="B3" s="36" t="s">
        <v>582</v>
      </c>
    </row>
    <row r="4" spans="1:16">
      <c r="A4" s="36" t="s">
        <v>111</v>
      </c>
      <c r="B4" s="36">
        <v>14243</v>
      </c>
    </row>
    <row r="5" spans="1:16" ht="18.75">
      <c r="A5" s="129" t="s">
        <v>72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</row>
    <row r="6" spans="1:16" s="3" customFormat="1">
      <c r="A6" s="37" t="s">
        <v>86</v>
      </c>
      <c r="B6" s="38" t="s">
        <v>29</v>
      </c>
      <c r="C6" s="38" t="s">
        <v>31</v>
      </c>
      <c r="D6" s="38" t="s">
        <v>14</v>
      </c>
      <c r="E6" s="38" t="s">
        <v>40</v>
      </c>
      <c r="F6" s="38" t="s">
        <v>74</v>
      </c>
      <c r="G6" s="38" t="s">
        <v>17</v>
      </c>
      <c r="H6" s="38" t="s">
        <v>73</v>
      </c>
      <c r="I6" s="38" t="s">
        <v>16</v>
      </c>
      <c r="J6" s="38" t="s">
        <v>18</v>
      </c>
      <c r="K6" s="38" t="s">
        <v>143</v>
      </c>
      <c r="L6" s="38" t="s">
        <v>142</v>
      </c>
      <c r="M6" s="38" t="s">
        <v>81</v>
      </c>
      <c r="N6" s="38" t="s">
        <v>37</v>
      </c>
      <c r="O6" s="38" t="s">
        <v>112</v>
      </c>
      <c r="P6" s="40" t="s">
        <v>114</v>
      </c>
    </row>
    <row r="7" spans="1:16" s="3" customFormat="1">
      <c r="A7" s="101" t="s">
        <v>602</v>
      </c>
      <c r="B7" s="102" t="s">
        <v>602</v>
      </c>
      <c r="C7" s="102" t="s">
        <v>602</v>
      </c>
      <c r="D7" s="102" t="s">
        <v>602</v>
      </c>
      <c r="E7" s="102" t="s">
        <v>602</v>
      </c>
      <c r="F7" s="12" t="s">
        <v>21</v>
      </c>
      <c r="G7" s="12" t="s">
        <v>20</v>
      </c>
      <c r="H7" s="102" t="s">
        <v>602</v>
      </c>
      <c r="I7" s="12" t="s">
        <v>19</v>
      </c>
      <c r="J7" s="12" t="s">
        <v>19</v>
      </c>
      <c r="K7" s="12" t="s">
        <v>150</v>
      </c>
      <c r="L7" s="102" t="s">
        <v>602</v>
      </c>
      <c r="M7" s="12" t="s">
        <v>146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03" t="s">
        <v>602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83</v>
      </c>
    </row>
    <row r="9" spans="1:16" s="4" customFormat="1" ht="20.25">
      <c r="A9" s="82" t="s">
        <v>589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83">
        <v>0</v>
      </c>
      <c r="N9" s="104" t="s">
        <v>602</v>
      </c>
      <c r="O9" s="84">
        <v>0</v>
      </c>
      <c r="P9" s="84">
        <v>0</v>
      </c>
    </row>
    <row r="10" spans="1:16">
      <c r="A10" s="85" t="s">
        <v>158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  <c r="P10" s="104" t="s">
        <v>602</v>
      </c>
    </row>
    <row r="11" spans="1:16">
      <c r="A11" s="85" t="s">
        <v>82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  <c r="P11" s="104" t="s">
        <v>602</v>
      </c>
    </row>
    <row r="12" spans="1:16">
      <c r="A12" s="85" t="s">
        <v>141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  <c r="O12" s="104" t="s">
        <v>602</v>
      </c>
      <c r="P12" s="104" t="s">
        <v>602</v>
      </c>
    </row>
    <row r="13" spans="1:16">
      <c r="A13" s="85" t="s">
        <v>149</v>
      </c>
      <c r="B13" s="104" t="s">
        <v>602</v>
      </c>
      <c r="C13" s="104" t="s">
        <v>602</v>
      </c>
      <c r="D13" s="104" t="s">
        <v>602</v>
      </c>
      <c r="E13" s="104" t="s">
        <v>602</v>
      </c>
      <c r="F13" s="104" t="s">
        <v>602</v>
      </c>
      <c r="G13" s="104" t="s">
        <v>602</v>
      </c>
      <c r="H13" s="104" t="s">
        <v>602</v>
      </c>
      <c r="I13" s="104" t="s">
        <v>602</v>
      </c>
      <c r="J13" s="104" t="s">
        <v>602</v>
      </c>
      <c r="K13" s="104" t="s">
        <v>602</v>
      </c>
      <c r="L13" s="104" t="s">
        <v>602</v>
      </c>
      <c r="M13" s="104" t="s">
        <v>602</v>
      </c>
      <c r="N13" s="104" t="s">
        <v>602</v>
      </c>
      <c r="O13" s="104" t="s">
        <v>602</v>
      </c>
      <c r="P13" s="104" t="s">
        <v>602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3" type="noConversion"/>
  <conditionalFormatting sqref="A14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109</v>
      </c>
      <c r="B1" s="36" t="s" vm="1">
        <v>167</v>
      </c>
    </row>
    <row r="2" spans="1:17">
      <c r="A2" s="36" t="s">
        <v>108</v>
      </c>
      <c r="B2" s="36" t="s">
        <v>168</v>
      </c>
    </row>
    <row r="3" spans="1:17">
      <c r="A3" s="36" t="s">
        <v>110</v>
      </c>
      <c r="B3" s="36" t="s">
        <v>582</v>
      </c>
    </row>
    <row r="4" spans="1:17">
      <c r="A4" s="36" t="s">
        <v>111</v>
      </c>
      <c r="B4" s="36">
        <v>14243</v>
      </c>
    </row>
    <row r="5" spans="1:17" s="3" customFormat="1">
      <c r="A5" s="37" t="s">
        <v>86</v>
      </c>
      <c r="B5" s="38" t="s">
        <v>134</v>
      </c>
      <c r="C5" s="38" t="s">
        <v>29</v>
      </c>
      <c r="D5" s="38" t="s">
        <v>87</v>
      </c>
      <c r="E5" s="38" t="s">
        <v>14</v>
      </c>
      <c r="F5" s="38" t="s">
        <v>74</v>
      </c>
      <c r="G5" s="38" t="s">
        <v>40</v>
      </c>
      <c r="H5" s="38" t="s">
        <v>17</v>
      </c>
      <c r="I5" s="38" t="s">
        <v>166</v>
      </c>
      <c r="J5" s="38" t="s">
        <v>73</v>
      </c>
      <c r="K5" s="38" t="s">
        <v>25</v>
      </c>
      <c r="L5" s="38" t="s">
        <v>18</v>
      </c>
      <c r="M5" s="38" t="s">
        <v>143</v>
      </c>
      <c r="N5" s="38" t="s">
        <v>142</v>
      </c>
      <c r="O5" s="38" t="s">
        <v>81</v>
      </c>
      <c r="P5" s="38" t="s">
        <v>112</v>
      </c>
      <c r="Q5" s="40" t="s">
        <v>114</v>
      </c>
    </row>
    <row r="6" spans="1:17" s="3" customFormat="1">
      <c r="A6" s="101" t="s">
        <v>602</v>
      </c>
      <c r="B6" s="122" t="s">
        <v>602</v>
      </c>
      <c r="C6" s="102" t="s">
        <v>602</v>
      </c>
      <c r="D6" s="102" t="s">
        <v>602</v>
      </c>
      <c r="E6" s="102" t="s">
        <v>602</v>
      </c>
      <c r="F6" s="12" t="s">
        <v>21</v>
      </c>
      <c r="G6" s="102" t="s">
        <v>602</v>
      </c>
      <c r="H6" s="12" t="s">
        <v>20</v>
      </c>
      <c r="I6" s="102" t="s">
        <v>602</v>
      </c>
      <c r="J6" s="102" t="s">
        <v>602</v>
      </c>
      <c r="K6" s="12" t="s">
        <v>19</v>
      </c>
      <c r="L6" s="12" t="s">
        <v>19</v>
      </c>
      <c r="M6" s="12" t="s">
        <v>150</v>
      </c>
      <c r="N6" s="102" t="s">
        <v>602</v>
      </c>
      <c r="O6" s="12" t="s">
        <v>146</v>
      </c>
      <c r="P6" s="12" t="s">
        <v>19</v>
      </c>
      <c r="Q6" s="13" t="s">
        <v>19</v>
      </c>
    </row>
    <row r="7" spans="1:17" s="4" customFormat="1" ht="20.25">
      <c r="A7" s="103" t="s">
        <v>602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83</v>
      </c>
      <c r="Q7" s="15" t="s">
        <v>84</v>
      </c>
    </row>
    <row r="8" spans="1:17" s="4" customFormat="1" ht="20.25">
      <c r="A8" s="82" t="s">
        <v>592</v>
      </c>
      <c r="B8" s="104" t="s">
        <v>602</v>
      </c>
      <c r="C8" s="104" t="s">
        <v>602</v>
      </c>
      <c r="D8" s="104" t="s">
        <v>602</v>
      </c>
      <c r="E8" s="104" t="s">
        <v>602</v>
      </c>
      <c r="F8" s="104" t="s">
        <v>602</v>
      </c>
      <c r="G8" s="104" t="s">
        <v>602</v>
      </c>
      <c r="H8" s="104" t="s">
        <v>602</v>
      </c>
      <c r="I8" s="104" t="s">
        <v>602</v>
      </c>
      <c r="J8" s="104" t="s">
        <v>602</v>
      </c>
      <c r="K8" s="104" t="s">
        <v>602</v>
      </c>
      <c r="L8" s="104" t="s">
        <v>602</v>
      </c>
      <c r="M8" s="104" t="s">
        <v>602</v>
      </c>
      <c r="N8" s="104" t="s">
        <v>602</v>
      </c>
      <c r="O8" s="83">
        <v>0</v>
      </c>
      <c r="P8" s="84">
        <v>0</v>
      </c>
      <c r="Q8" s="84">
        <v>0</v>
      </c>
    </row>
    <row r="9" spans="1:17">
      <c r="A9" s="85" t="s">
        <v>158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104" t="s">
        <v>602</v>
      </c>
      <c r="N9" s="104" t="s">
        <v>602</v>
      </c>
      <c r="O9" s="104" t="s">
        <v>602</v>
      </c>
      <c r="P9" s="104" t="s">
        <v>602</v>
      </c>
      <c r="Q9" s="104" t="s">
        <v>602</v>
      </c>
    </row>
    <row r="10" spans="1:17">
      <c r="A10" s="85" t="s">
        <v>82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  <c r="P10" s="104" t="s">
        <v>602</v>
      </c>
      <c r="Q10" s="104" t="s">
        <v>602</v>
      </c>
    </row>
    <row r="11" spans="1:17">
      <c r="A11" s="85" t="s">
        <v>141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  <c r="P11" s="104" t="s">
        <v>602</v>
      </c>
      <c r="Q11" s="104" t="s">
        <v>602</v>
      </c>
    </row>
    <row r="12" spans="1:17">
      <c r="A12" s="85" t="s">
        <v>149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  <c r="O12" s="104" t="s">
        <v>602</v>
      </c>
      <c r="P12" s="104" t="s">
        <v>602</v>
      </c>
      <c r="Q12" s="104" t="s">
        <v>602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3" type="noConversion"/>
  <conditionalFormatting sqref="A13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109</v>
      </c>
      <c r="B1" s="36" t="s" vm="1">
        <v>167</v>
      </c>
    </row>
    <row r="2" spans="1:14">
      <c r="A2" s="36" t="s">
        <v>108</v>
      </c>
      <c r="B2" s="36" t="s">
        <v>168</v>
      </c>
    </row>
    <row r="3" spans="1:14">
      <c r="A3" s="36" t="s">
        <v>110</v>
      </c>
      <c r="B3" s="36" t="s">
        <v>582</v>
      </c>
    </row>
    <row r="4" spans="1:14">
      <c r="A4" s="36" t="s">
        <v>111</v>
      </c>
      <c r="B4" s="36">
        <v>14243</v>
      </c>
    </row>
    <row r="5" spans="1:14" s="3" customFormat="1">
      <c r="A5" s="37" t="s">
        <v>86</v>
      </c>
      <c r="B5" s="38" t="s">
        <v>29</v>
      </c>
      <c r="C5" s="38" t="s">
        <v>87</v>
      </c>
      <c r="D5" s="38" t="s">
        <v>14</v>
      </c>
      <c r="E5" s="38" t="s">
        <v>40</v>
      </c>
      <c r="F5" s="38" t="s">
        <v>17</v>
      </c>
      <c r="G5" s="38" t="s">
        <v>73</v>
      </c>
      <c r="H5" s="38" t="s">
        <v>32</v>
      </c>
      <c r="I5" s="38" t="s">
        <v>18</v>
      </c>
      <c r="J5" s="38" t="s">
        <v>143</v>
      </c>
      <c r="K5" s="38" t="s">
        <v>142</v>
      </c>
      <c r="L5" s="38" t="s">
        <v>81</v>
      </c>
      <c r="M5" s="38" t="s">
        <v>112</v>
      </c>
      <c r="N5" s="40" t="s">
        <v>114</v>
      </c>
    </row>
    <row r="6" spans="1:14" s="3" customFormat="1">
      <c r="A6" s="101" t="s">
        <v>602</v>
      </c>
      <c r="B6" s="102" t="s">
        <v>602</v>
      </c>
      <c r="C6" s="102" t="s">
        <v>602</v>
      </c>
      <c r="D6" s="102" t="s">
        <v>602</v>
      </c>
      <c r="E6" s="102" t="s">
        <v>602</v>
      </c>
      <c r="F6" s="26" t="s">
        <v>20</v>
      </c>
      <c r="G6" s="102" t="s">
        <v>602</v>
      </c>
      <c r="H6" s="26" t="s">
        <v>19</v>
      </c>
      <c r="I6" s="26" t="s">
        <v>19</v>
      </c>
      <c r="J6" s="26" t="s">
        <v>150</v>
      </c>
      <c r="K6" s="102" t="s">
        <v>602</v>
      </c>
      <c r="L6" s="26" t="s">
        <v>146</v>
      </c>
      <c r="M6" s="26" t="s">
        <v>19</v>
      </c>
      <c r="N6" s="13" t="s">
        <v>19</v>
      </c>
    </row>
    <row r="7" spans="1:14" s="4" customFormat="1" ht="20.25">
      <c r="A7" s="103" t="s">
        <v>602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2" t="s">
        <v>593</v>
      </c>
      <c r="B8" s="104" t="s">
        <v>602</v>
      </c>
      <c r="C8" s="104" t="s">
        <v>602</v>
      </c>
      <c r="D8" s="104" t="s">
        <v>602</v>
      </c>
      <c r="E8" s="104" t="s">
        <v>602</v>
      </c>
      <c r="F8" s="104" t="s">
        <v>602</v>
      </c>
      <c r="G8" s="104" t="s">
        <v>602</v>
      </c>
      <c r="H8" s="104" t="s">
        <v>602</v>
      </c>
      <c r="I8" s="104" t="s">
        <v>602</v>
      </c>
      <c r="J8" s="104" t="s">
        <v>602</v>
      </c>
      <c r="K8" s="104" t="s">
        <v>602</v>
      </c>
      <c r="L8" s="83">
        <v>0</v>
      </c>
      <c r="M8" s="84">
        <v>0</v>
      </c>
      <c r="N8" s="84">
        <v>0</v>
      </c>
    </row>
    <row r="9" spans="1:14">
      <c r="A9" s="85" t="s">
        <v>158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104" t="s">
        <v>602</v>
      </c>
      <c r="N9" s="104" t="s">
        <v>602</v>
      </c>
    </row>
    <row r="10" spans="1:14">
      <c r="A10" s="85" t="s">
        <v>82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</row>
    <row r="11" spans="1:14">
      <c r="A11" s="85" t="s">
        <v>141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</row>
    <row r="12" spans="1:14">
      <c r="A12" s="85" t="s">
        <v>149</v>
      </c>
      <c r="B12" s="104" t="s">
        <v>602</v>
      </c>
      <c r="C12" s="104" t="s">
        <v>602</v>
      </c>
      <c r="D12" s="104" t="s">
        <v>602</v>
      </c>
      <c r="E12" s="104" t="s">
        <v>602</v>
      </c>
      <c r="F12" s="104" t="s">
        <v>602</v>
      </c>
      <c r="G12" s="104" t="s">
        <v>602</v>
      </c>
      <c r="H12" s="104" t="s">
        <v>602</v>
      </c>
      <c r="I12" s="104" t="s">
        <v>602</v>
      </c>
      <c r="J12" s="104" t="s">
        <v>602</v>
      </c>
      <c r="K12" s="104" t="s">
        <v>602</v>
      </c>
      <c r="L12" s="104" t="s">
        <v>602</v>
      </c>
      <c r="M12" s="104" t="s">
        <v>602</v>
      </c>
      <c r="N12" s="104" t="s">
        <v>602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2" bestFit="1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109</v>
      </c>
      <c r="B1" s="36" t="s" vm="1">
        <v>167</v>
      </c>
    </row>
    <row r="2" spans="1:9">
      <c r="A2" s="36" t="s">
        <v>108</v>
      </c>
      <c r="B2" s="36" t="s">
        <v>168</v>
      </c>
    </row>
    <row r="3" spans="1:9">
      <c r="A3" s="36" t="s">
        <v>110</v>
      </c>
      <c r="B3" s="36" t="s">
        <v>582</v>
      </c>
    </row>
    <row r="4" spans="1:9">
      <c r="A4" s="36" t="s">
        <v>111</v>
      </c>
      <c r="B4" s="36">
        <v>14243</v>
      </c>
    </row>
    <row r="5" spans="1:9" s="3" customFormat="1">
      <c r="A5" s="37" t="s">
        <v>86</v>
      </c>
      <c r="B5" s="39" t="s">
        <v>34</v>
      </c>
      <c r="C5" s="39" t="s">
        <v>58</v>
      </c>
      <c r="D5" s="39" t="s">
        <v>35</v>
      </c>
      <c r="E5" s="39" t="s">
        <v>73</v>
      </c>
      <c r="F5" s="39" t="s">
        <v>135</v>
      </c>
      <c r="G5" s="39" t="s">
        <v>112</v>
      </c>
      <c r="H5" s="39" t="s">
        <v>113</v>
      </c>
      <c r="I5" s="51" t="s">
        <v>153</v>
      </c>
    </row>
    <row r="6" spans="1:9" s="3" customFormat="1">
      <c r="A6" s="101" t="s">
        <v>602</v>
      </c>
      <c r="B6" s="12" t="s">
        <v>21</v>
      </c>
      <c r="C6" s="102" t="s">
        <v>602</v>
      </c>
      <c r="D6" s="12" t="s">
        <v>19</v>
      </c>
      <c r="E6" s="102" t="s">
        <v>602</v>
      </c>
      <c r="F6" s="12" t="s">
        <v>147</v>
      </c>
      <c r="G6" s="26" t="s">
        <v>19</v>
      </c>
      <c r="H6" s="26" t="s">
        <v>19</v>
      </c>
      <c r="I6" s="123" t="s">
        <v>602</v>
      </c>
    </row>
    <row r="7" spans="1:9" s="4" customFormat="1" ht="20.25">
      <c r="A7" s="103" t="s">
        <v>602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2" t="s">
        <v>594</v>
      </c>
      <c r="B8" s="104" t="s">
        <v>602</v>
      </c>
      <c r="C8" s="104" t="s">
        <v>602</v>
      </c>
      <c r="D8" s="104" t="s">
        <v>602</v>
      </c>
      <c r="E8" s="104" t="s">
        <v>602</v>
      </c>
      <c r="F8" s="83">
        <v>0</v>
      </c>
      <c r="G8" s="84">
        <v>0</v>
      </c>
      <c r="H8" s="84">
        <v>0</v>
      </c>
      <c r="I8" s="104" t="s">
        <v>602</v>
      </c>
    </row>
    <row r="9" spans="1:9" hidden="1">
      <c r="A9" s="81"/>
      <c r="B9" s="54"/>
      <c r="C9" s="54"/>
      <c r="D9" s="54"/>
      <c r="E9" s="54"/>
      <c r="F9" s="54"/>
      <c r="G9" s="54"/>
      <c r="H9" s="54"/>
      <c r="I9" s="54"/>
    </row>
    <row r="10" spans="1:9" hidden="1">
      <c r="A10" s="81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2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109</v>
      </c>
      <c r="B1" s="36" t="s" vm="1">
        <v>167</v>
      </c>
    </row>
    <row r="2" spans="1:10">
      <c r="A2" s="36" t="s">
        <v>108</v>
      </c>
      <c r="B2" s="36" t="s">
        <v>168</v>
      </c>
    </row>
    <row r="3" spans="1:10">
      <c r="A3" s="36" t="s">
        <v>110</v>
      </c>
      <c r="B3" s="36" t="s">
        <v>582</v>
      </c>
    </row>
    <row r="4" spans="1:10">
      <c r="A4" s="36" t="s">
        <v>111</v>
      </c>
      <c r="B4" s="36">
        <v>14243</v>
      </c>
    </row>
    <row r="5" spans="1:10" s="3" customFormat="1">
      <c r="A5" s="37" t="s">
        <v>86</v>
      </c>
      <c r="B5" s="39" t="s">
        <v>87</v>
      </c>
      <c r="C5" s="39" t="s">
        <v>14</v>
      </c>
      <c r="D5" s="39" t="s">
        <v>15</v>
      </c>
      <c r="E5" s="39" t="s">
        <v>36</v>
      </c>
      <c r="F5" s="39" t="s">
        <v>73</v>
      </c>
      <c r="G5" s="39" t="s">
        <v>33</v>
      </c>
      <c r="H5" s="39" t="s">
        <v>81</v>
      </c>
      <c r="I5" s="39" t="s">
        <v>112</v>
      </c>
      <c r="J5" s="51" t="s">
        <v>113</v>
      </c>
    </row>
    <row r="6" spans="1:10" s="3" customFormat="1">
      <c r="A6" s="101" t="s">
        <v>602</v>
      </c>
      <c r="B6" s="122" t="s">
        <v>602</v>
      </c>
      <c r="C6" s="102" t="s">
        <v>602</v>
      </c>
      <c r="D6" s="102" t="s">
        <v>602</v>
      </c>
      <c r="E6" s="12" t="s">
        <v>19</v>
      </c>
      <c r="F6" s="102" t="s">
        <v>602</v>
      </c>
      <c r="G6" s="12" t="s">
        <v>19</v>
      </c>
      <c r="H6" s="12" t="s">
        <v>146</v>
      </c>
      <c r="I6" s="26" t="s">
        <v>19</v>
      </c>
      <c r="J6" s="13" t="s">
        <v>19</v>
      </c>
    </row>
    <row r="7" spans="1:10" s="4" customFormat="1" ht="20.25">
      <c r="A7" s="103" t="s">
        <v>602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2" t="s">
        <v>595</v>
      </c>
      <c r="B8" s="104" t="s">
        <v>602</v>
      </c>
      <c r="C8" s="104" t="s">
        <v>602</v>
      </c>
      <c r="D8" s="104" t="s">
        <v>602</v>
      </c>
      <c r="E8" s="104" t="s">
        <v>602</v>
      </c>
      <c r="F8" s="104" t="s">
        <v>602</v>
      </c>
      <c r="G8" s="104" t="s">
        <v>602</v>
      </c>
      <c r="H8" s="83">
        <v>0</v>
      </c>
      <c r="I8" s="84">
        <v>0</v>
      </c>
      <c r="J8" s="84">
        <v>0</v>
      </c>
    </row>
    <row r="9" spans="1:10" hidden="1">
      <c r="A9" s="81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81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64.42578125" style="1" bestFit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109</v>
      </c>
      <c r="B1" s="36" t="s" vm="1">
        <v>167</v>
      </c>
    </row>
    <row r="2" spans="1:14">
      <c r="A2" s="36" t="s">
        <v>108</v>
      </c>
      <c r="B2" s="36" t="s">
        <v>168</v>
      </c>
    </row>
    <row r="3" spans="1:14">
      <c r="A3" s="36" t="s">
        <v>110</v>
      </c>
      <c r="B3" s="36" t="s">
        <v>582</v>
      </c>
    </row>
    <row r="4" spans="1:14">
      <c r="A4" s="36" t="s">
        <v>111</v>
      </c>
      <c r="B4" s="36">
        <v>14243</v>
      </c>
    </row>
    <row r="5" spans="1:14" s="3" customFormat="1">
      <c r="A5" s="37" t="s">
        <v>86</v>
      </c>
      <c r="B5" s="39" t="s">
        <v>29</v>
      </c>
      <c r="C5" s="39" t="s">
        <v>14</v>
      </c>
      <c r="D5" s="39" t="s">
        <v>15</v>
      </c>
      <c r="E5" s="39" t="s">
        <v>36</v>
      </c>
      <c r="F5" s="39" t="s">
        <v>73</v>
      </c>
      <c r="G5" s="39" t="s">
        <v>33</v>
      </c>
      <c r="H5" s="39" t="s">
        <v>81</v>
      </c>
      <c r="I5" s="39" t="s">
        <v>112</v>
      </c>
      <c r="J5" s="41" t="s">
        <v>113</v>
      </c>
    </row>
    <row r="6" spans="1:14" s="3" customFormat="1">
      <c r="A6" s="101" t="s">
        <v>602</v>
      </c>
      <c r="B6" s="102" t="s">
        <v>602</v>
      </c>
      <c r="C6" s="102" t="s">
        <v>602</v>
      </c>
      <c r="D6" s="102" t="s">
        <v>602</v>
      </c>
      <c r="E6" s="12" t="s">
        <v>19</v>
      </c>
      <c r="F6" s="102" t="s">
        <v>602</v>
      </c>
      <c r="G6" s="12" t="s">
        <v>19</v>
      </c>
      <c r="H6" s="12" t="s">
        <v>146</v>
      </c>
      <c r="I6" s="26" t="s">
        <v>19</v>
      </c>
      <c r="J6" s="13" t="s">
        <v>19</v>
      </c>
    </row>
    <row r="7" spans="1:14" s="4" customFormat="1" ht="20.25">
      <c r="A7" s="103" t="s">
        <v>602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82" t="s">
        <v>596</v>
      </c>
      <c r="B8" s="104" t="s">
        <v>602</v>
      </c>
      <c r="C8" s="104" t="s">
        <v>602</v>
      </c>
      <c r="D8" s="104" t="s">
        <v>602</v>
      </c>
      <c r="E8" s="104" t="s">
        <v>602</v>
      </c>
      <c r="F8" s="104" t="s">
        <v>602</v>
      </c>
      <c r="G8" s="104" t="s">
        <v>602</v>
      </c>
      <c r="H8" s="83">
        <v>0</v>
      </c>
      <c r="I8" s="84">
        <v>0</v>
      </c>
      <c r="J8" s="84">
        <v>0</v>
      </c>
      <c r="N8" s="1"/>
    </row>
    <row r="9" spans="1:14" hidden="1">
      <c r="A9" s="81"/>
      <c r="B9" s="54"/>
      <c r="C9" s="54"/>
      <c r="D9" s="54"/>
      <c r="E9" s="54"/>
      <c r="F9" s="54"/>
      <c r="G9" s="54"/>
      <c r="H9" s="54"/>
      <c r="I9" s="54"/>
      <c r="J9" s="54"/>
    </row>
    <row r="10" spans="1:14" hidden="1">
      <c r="A10" s="81"/>
      <c r="B10" s="54"/>
      <c r="C10" s="54"/>
      <c r="D10" s="54"/>
      <c r="E10" s="54"/>
      <c r="F10" s="54"/>
      <c r="G10" s="54"/>
      <c r="H10" s="54"/>
      <c r="I10" s="54"/>
      <c r="J10" s="54"/>
    </row>
    <row r="11" spans="1:14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4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7.42578125" style="2" bestFit="1" customWidth="1"/>
    <col min="2" max="2" width="64.42578125" style="1" bestFit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109</v>
      </c>
      <c r="B1" s="36" t="s" vm="1">
        <v>167</v>
      </c>
    </row>
    <row r="2" spans="1:5">
      <c r="A2" s="36" t="s">
        <v>108</v>
      </c>
      <c r="B2" s="36" t="s">
        <v>168</v>
      </c>
    </row>
    <row r="3" spans="1:5">
      <c r="A3" s="36" t="s">
        <v>110</v>
      </c>
      <c r="B3" s="36" t="s">
        <v>582</v>
      </c>
    </row>
    <row r="4" spans="1:5">
      <c r="A4" s="36" t="s">
        <v>111</v>
      </c>
      <c r="B4" s="36">
        <v>14243</v>
      </c>
    </row>
    <row r="5" spans="1:5" s="3" customFormat="1">
      <c r="A5" s="37" t="s">
        <v>86</v>
      </c>
      <c r="B5" s="42" t="s">
        <v>78</v>
      </c>
      <c r="C5" s="43" t="s">
        <v>77</v>
      </c>
    </row>
    <row r="6" spans="1:5" s="3" customFormat="1">
      <c r="A6" s="101" t="s">
        <v>602</v>
      </c>
      <c r="B6" s="26" t="s">
        <v>146</v>
      </c>
      <c r="C6" s="13" t="s">
        <v>21</v>
      </c>
    </row>
    <row r="7" spans="1:5" s="4" customFormat="1" ht="20.25">
      <c r="A7" s="103" t="s">
        <v>602</v>
      </c>
      <c r="B7" s="14" t="s">
        <v>0</v>
      </c>
      <c r="C7" s="15" t="s">
        <v>1</v>
      </c>
    </row>
    <row r="8" spans="1:5" s="4" customFormat="1" ht="20.25">
      <c r="A8" s="82" t="s">
        <v>597</v>
      </c>
      <c r="B8" s="83">
        <v>0</v>
      </c>
      <c r="C8" s="104" t="s">
        <v>602</v>
      </c>
    </row>
    <row r="9" spans="1:5" hidden="1">
      <c r="A9" s="81"/>
      <c r="B9" s="54"/>
      <c r="C9" s="54"/>
    </row>
    <row r="10" spans="1:5" hidden="1">
      <c r="A10" s="81"/>
      <c r="B10" s="54"/>
      <c r="C10" s="54"/>
      <c r="D10" s="3"/>
      <c r="E10" s="3"/>
    </row>
    <row r="11" spans="1:5" hidden="1">
      <c r="A11" s="54"/>
      <c r="B11" s="54"/>
      <c r="C11" s="54"/>
      <c r="D11" s="3"/>
      <c r="E11" s="3"/>
    </row>
    <row r="12" spans="1:5" hidden="1">
      <c r="A12" s="54"/>
      <c r="B12" s="54"/>
      <c r="C12" s="54"/>
    </row>
    <row r="13" spans="1:5" hidden="1">
      <c r="A13" s="54"/>
      <c r="B13" s="54"/>
      <c r="C13" s="54"/>
      <c r="D13" s="3"/>
      <c r="E13" s="3"/>
    </row>
    <row r="14" spans="1:5" hidden="1">
      <c r="A14" s="54"/>
      <c r="B14" s="54"/>
      <c r="C14" s="54"/>
      <c r="D14" s="3"/>
      <c r="E14" s="3"/>
    </row>
    <row r="15" spans="1:5" hidden="1">
      <c r="A15" s="54"/>
      <c r="B15" s="54"/>
      <c r="C15" s="54"/>
    </row>
    <row r="16" spans="1:5" hidden="1">
      <c r="A16" s="54"/>
      <c r="B16" s="54"/>
      <c r="C16" s="54"/>
    </row>
    <row r="17" spans="1:3" hidden="1">
      <c r="A17" s="54"/>
      <c r="B17" s="54"/>
      <c r="C17" s="54"/>
    </row>
    <row r="18" spans="1:3" hidden="1">
      <c r="A18" s="54"/>
      <c r="B18" s="54"/>
      <c r="C18" s="54"/>
    </row>
    <row r="19" spans="1:3" hidden="1">
      <c r="A19" s="54"/>
      <c r="B19" s="54"/>
      <c r="C19" s="54"/>
    </row>
    <row r="20" spans="1:3" hidden="1">
      <c r="A20" s="54"/>
      <c r="B20" s="54"/>
      <c r="C20" s="54"/>
    </row>
    <row r="21" spans="1:3" hidden="1">
      <c r="A21" s="54"/>
      <c r="B21" s="54"/>
      <c r="C21" s="54"/>
    </row>
    <row r="22" spans="1:3" hidden="1">
      <c r="A22" s="54"/>
      <c r="B22" s="54"/>
      <c r="C22" s="54"/>
    </row>
    <row r="23" spans="1:3" hidden="1">
      <c r="A23" s="54"/>
      <c r="B23" s="54"/>
      <c r="C23" s="54"/>
    </row>
    <row r="24" spans="1:3" hidden="1">
      <c r="A24" s="54"/>
      <c r="B24" s="54"/>
      <c r="C24" s="54"/>
    </row>
    <row r="25" spans="1:3" hidden="1">
      <c r="A25" s="54"/>
      <c r="B25" s="54"/>
      <c r="C25" s="54"/>
    </row>
    <row r="26" spans="1:3" hidden="1">
      <c r="A26" s="54"/>
      <c r="B26" s="54"/>
      <c r="C26" s="54"/>
    </row>
    <row r="27" spans="1:3" hidden="1">
      <c r="A27" s="54"/>
      <c r="B27" s="54"/>
      <c r="C27" s="54"/>
    </row>
    <row r="28" spans="1:3" hidden="1">
      <c r="A28" s="54"/>
      <c r="B28" s="54"/>
      <c r="C28" s="54"/>
    </row>
    <row r="29" spans="1:3" hidden="1">
      <c r="A29" s="54"/>
      <c r="B29" s="54"/>
      <c r="C29" s="54"/>
    </row>
    <row r="30" spans="1:3" hidden="1">
      <c r="A30" s="54"/>
      <c r="B30" s="54"/>
      <c r="C30" s="54"/>
    </row>
    <row r="31" spans="1:3" hidden="1">
      <c r="A31" s="54"/>
      <c r="B31" s="54"/>
      <c r="C31" s="54"/>
    </row>
    <row r="32" spans="1:3" hidden="1">
      <c r="A32" s="54"/>
      <c r="B32" s="54"/>
      <c r="C32" s="54"/>
    </row>
    <row r="33" spans="1:3" hidden="1">
      <c r="A33" s="54"/>
      <c r="B33" s="54"/>
      <c r="C33" s="54"/>
    </row>
    <row r="34" spans="1:3" hidden="1">
      <c r="A34" s="54"/>
      <c r="B34" s="54"/>
      <c r="C34" s="54"/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3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109</v>
      </c>
      <c r="B1" s="36" t="s" vm="1">
        <v>167</v>
      </c>
    </row>
    <row r="2" spans="1:15">
      <c r="A2" s="36" t="s">
        <v>108</v>
      </c>
      <c r="B2" s="36" t="s">
        <v>168</v>
      </c>
    </row>
    <row r="3" spans="1:15">
      <c r="A3" s="36" t="s">
        <v>110</v>
      </c>
      <c r="B3" s="36" t="s">
        <v>582</v>
      </c>
    </row>
    <row r="4" spans="1:15">
      <c r="A4" s="36" t="s">
        <v>111</v>
      </c>
      <c r="B4" s="36">
        <v>14243</v>
      </c>
    </row>
    <row r="5" spans="1:15" s="3" customFormat="1">
      <c r="A5" s="37" t="s">
        <v>86</v>
      </c>
      <c r="B5" s="38" t="s">
        <v>29</v>
      </c>
      <c r="C5" s="38" t="s">
        <v>39</v>
      </c>
      <c r="D5" s="38" t="s">
        <v>14</v>
      </c>
      <c r="E5" s="38" t="s">
        <v>40</v>
      </c>
      <c r="F5" s="38" t="s">
        <v>74</v>
      </c>
      <c r="G5" s="38" t="s">
        <v>17</v>
      </c>
      <c r="H5" s="38" t="s">
        <v>73</v>
      </c>
      <c r="I5" s="38" t="s">
        <v>16</v>
      </c>
      <c r="J5" s="38" t="s">
        <v>131</v>
      </c>
      <c r="K5" s="38" t="s">
        <v>148</v>
      </c>
      <c r="L5" s="38" t="s">
        <v>132</v>
      </c>
      <c r="M5" s="38" t="s">
        <v>37</v>
      </c>
      <c r="N5" s="38" t="s">
        <v>112</v>
      </c>
      <c r="O5" s="40" t="s">
        <v>114</v>
      </c>
    </row>
    <row r="6" spans="1:15" s="3" customFormat="1">
      <c r="A6" s="101" t="s">
        <v>602</v>
      </c>
      <c r="B6" s="102" t="s">
        <v>602</v>
      </c>
      <c r="C6" s="102" t="s">
        <v>602</v>
      </c>
      <c r="D6" s="102" t="s">
        <v>602</v>
      </c>
      <c r="E6" s="102" t="s">
        <v>602</v>
      </c>
      <c r="F6" s="26" t="s">
        <v>21</v>
      </c>
      <c r="G6" s="26" t="s">
        <v>20</v>
      </c>
      <c r="H6" s="102" t="s">
        <v>602</v>
      </c>
      <c r="I6" s="26" t="s">
        <v>19</v>
      </c>
      <c r="J6" s="26" t="s">
        <v>19</v>
      </c>
      <c r="K6" s="26" t="s">
        <v>150</v>
      </c>
      <c r="L6" s="26" t="s">
        <v>146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3" t="s">
        <v>602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2" t="s">
        <v>598</v>
      </c>
      <c r="B8" s="104" t="s">
        <v>602</v>
      </c>
      <c r="C8" s="104" t="s">
        <v>602</v>
      </c>
      <c r="D8" s="104" t="s">
        <v>602</v>
      </c>
      <c r="E8" s="104" t="s">
        <v>602</v>
      </c>
      <c r="F8" s="104" t="s">
        <v>602</v>
      </c>
      <c r="G8" s="104" t="s">
        <v>602</v>
      </c>
      <c r="H8" s="104" t="s">
        <v>602</v>
      </c>
      <c r="I8" s="104" t="s">
        <v>602</v>
      </c>
      <c r="J8" s="104" t="s">
        <v>602</v>
      </c>
      <c r="K8" s="104" t="s">
        <v>602</v>
      </c>
      <c r="L8" s="83">
        <v>0</v>
      </c>
      <c r="M8" s="104" t="s">
        <v>602</v>
      </c>
      <c r="N8" s="84">
        <v>0</v>
      </c>
      <c r="O8" s="84">
        <v>0</v>
      </c>
    </row>
    <row r="9" spans="1:15">
      <c r="A9" s="85" t="s">
        <v>158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104" t="s">
        <v>602</v>
      </c>
      <c r="N9" s="104" t="s">
        <v>602</v>
      </c>
      <c r="O9" s="104" t="s">
        <v>602</v>
      </c>
    </row>
    <row r="10" spans="1:15">
      <c r="A10" s="85" t="s">
        <v>82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</row>
    <row r="11" spans="1:15">
      <c r="A11" s="85" t="s">
        <v>149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109</v>
      </c>
      <c r="B1" s="36" t="s" vm="1">
        <v>167</v>
      </c>
    </row>
    <row r="2" spans="1:15">
      <c r="A2" s="36" t="s">
        <v>108</v>
      </c>
      <c r="B2" s="36" t="s">
        <v>168</v>
      </c>
    </row>
    <row r="3" spans="1:15">
      <c r="A3" s="36" t="s">
        <v>110</v>
      </c>
      <c r="B3" s="36" t="s">
        <v>582</v>
      </c>
    </row>
    <row r="4" spans="1:15">
      <c r="A4" s="36" t="s">
        <v>111</v>
      </c>
      <c r="B4" s="36">
        <v>14243</v>
      </c>
    </row>
    <row r="5" spans="1:15" s="3" customFormat="1">
      <c r="A5" s="37" t="s">
        <v>86</v>
      </c>
      <c r="B5" s="38" t="s">
        <v>29</v>
      </c>
      <c r="C5" s="38" t="s">
        <v>39</v>
      </c>
      <c r="D5" s="38" t="s">
        <v>14</v>
      </c>
      <c r="E5" s="38" t="s">
        <v>40</v>
      </c>
      <c r="F5" s="38" t="s">
        <v>74</v>
      </c>
      <c r="G5" s="38" t="s">
        <v>17</v>
      </c>
      <c r="H5" s="38" t="s">
        <v>73</v>
      </c>
      <c r="I5" s="38" t="s">
        <v>16</v>
      </c>
      <c r="J5" s="38" t="s">
        <v>131</v>
      </c>
      <c r="K5" s="38" t="s">
        <v>143</v>
      </c>
      <c r="L5" s="38" t="s">
        <v>132</v>
      </c>
      <c r="M5" s="38" t="s">
        <v>37</v>
      </c>
      <c r="N5" s="38" t="s">
        <v>112</v>
      </c>
      <c r="O5" s="40" t="s">
        <v>114</v>
      </c>
    </row>
    <row r="6" spans="1:15" s="3" customFormat="1">
      <c r="A6" s="101" t="s">
        <v>602</v>
      </c>
      <c r="B6" s="102" t="s">
        <v>602</v>
      </c>
      <c r="C6" s="102" t="s">
        <v>602</v>
      </c>
      <c r="D6" s="102" t="s">
        <v>602</v>
      </c>
      <c r="E6" s="102" t="s">
        <v>602</v>
      </c>
      <c r="F6" s="26" t="s">
        <v>21</v>
      </c>
      <c r="G6" s="26" t="s">
        <v>20</v>
      </c>
      <c r="H6" s="102" t="s">
        <v>602</v>
      </c>
      <c r="I6" s="26" t="s">
        <v>19</v>
      </c>
      <c r="J6" s="26" t="s">
        <v>19</v>
      </c>
      <c r="K6" s="26" t="s">
        <v>150</v>
      </c>
      <c r="L6" s="26" t="s">
        <v>146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3" t="s">
        <v>602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2" t="s">
        <v>599</v>
      </c>
      <c r="B8" s="104" t="s">
        <v>602</v>
      </c>
      <c r="C8" s="104" t="s">
        <v>602</v>
      </c>
      <c r="D8" s="104" t="s">
        <v>602</v>
      </c>
      <c r="E8" s="104" t="s">
        <v>602</v>
      </c>
      <c r="F8" s="104" t="s">
        <v>602</v>
      </c>
      <c r="G8" s="104" t="s">
        <v>602</v>
      </c>
      <c r="H8" s="104" t="s">
        <v>602</v>
      </c>
      <c r="I8" s="104" t="s">
        <v>602</v>
      </c>
      <c r="J8" s="104" t="s">
        <v>602</v>
      </c>
      <c r="K8" s="104" t="s">
        <v>602</v>
      </c>
      <c r="L8" s="83">
        <v>0</v>
      </c>
      <c r="M8" s="104" t="s">
        <v>602</v>
      </c>
      <c r="N8" s="84">
        <v>0</v>
      </c>
      <c r="O8" s="84">
        <v>0</v>
      </c>
    </row>
    <row r="9" spans="1:15">
      <c r="A9" s="85" t="s">
        <v>158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104" t="s">
        <v>602</v>
      </c>
      <c r="N9" s="104" t="s">
        <v>602</v>
      </c>
      <c r="O9" s="104" t="s">
        <v>602</v>
      </c>
    </row>
    <row r="10" spans="1:15">
      <c r="A10" s="85" t="s">
        <v>82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</row>
    <row r="11" spans="1:15">
      <c r="A11" s="85" t="s">
        <v>149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64.42578125" style="2" bestFit="1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109</v>
      </c>
      <c r="B1" s="36" t="s" vm="1">
        <v>167</v>
      </c>
    </row>
    <row r="2" spans="1:15">
      <c r="A2" s="36" t="s">
        <v>108</v>
      </c>
      <c r="B2" s="36" t="s">
        <v>168</v>
      </c>
    </row>
    <row r="3" spans="1:15">
      <c r="A3" s="36" t="s">
        <v>110</v>
      </c>
      <c r="B3" s="36" t="s">
        <v>582</v>
      </c>
    </row>
    <row r="4" spans="1:15">
      <c r="A4" s="36" t="s">
        <v>111</v>
      </c>
      <c r="B4" s="36">
        <v>14243</v>
      </c>
    </row>
    <row r="5" spans="1:15" s="3" customFormat="1">
      <c r="A5" s="37" t="s">
        <v>86</v>
      </c>
      <c r="B5" s="38" t="s">
        <v>29</v>
      </c>
      <c r="C5" s="38" t="s">
        <v>39</v>
      </c>
      <c r="D5" s="38" t="s">
        <v>14</v>
      </c>
      <c r="E5" s="38" t="s">
        <v>40</v>
      </c>
      <c r="F5" s="38" t="s">
        <v>74</v>
      </c>
      <c r="G5" s="38" t="s">
        <v>17</v>
      </c>
      <c r="H5" s="38" t="s">
        <v>73</v>
      </c>
      <c r="I5" s="38" t="s">
        <v>16</v>
      </c>
      <c r="J5" s="38" t="s">
        <v>131</v>
      </c>
      <c r="K5" s="38" t="s">
        <v>143</v>
      </c>
      <c r="L5" s="38" t="s">
        <v>132</v>
      </c>
      <c r="M5" s="38" t="s">
        <v>37</v>
      </c>
      <c r="N5" s="38" t="s">
        <v>112</v>
      </c>
      <c r="O5" s="40" t="s">
        <v>114</v>
      </c>
    </row>
    <row r="6" spans="1:15" s="3" customFormat="1">
      <c r="A6" s="101" t="s">
        <v>602</v>
      </c>
      <c r="B6" s="102" t="s">
        <v>602</v>
      </c>
      <c r="C6" s="102" t="s">
        <v>602</v>
      </c>
      <c r="D6" s="102" t="s">
        <v>602</v>
      </c>
      <c r="E6" s="102" t="s">
        <v>602</v>
      </c>
      <c r="F6" s="26" t="s">
        <v>21</v>
      </c>
      <c r="G6" s="26" t="s">
        <v>20</v>
      </c>
      <c r="H6" s="102" t="s">
        <v>602</v>
      </c>
      <c r="I6" s="26" t="s">
        <v>19</v>
      </c>
      <c r="J6" s="26" t="s">
        <v>19</v>
      </c>
      <c r="K6" s="26" t="s">
        <v>150</v>
      </c>
      <c r="L6" s="26" t="s">
        <v>146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03" t="s">
        <v>602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2" t="s">
        <v>600</v>
      </c>
      <c r="B8" s="104" t="s">
        <v>602</v>
      </c>
      <c r="C8" s="104" t="s">
        <v>602</v>
      </c>
      <c r="D8" s="104" t="s">
        <v>602</v>
      </c>
      <c r="E8" s="104" t="s">
        <v>602</v>
      </c>
      <c r="F8" s="104" t="s">
        <v>602</v>
      </c>
      <c r="G8" s="104" t="s">
        <v>602</v>
      </c>
      <c r="H8" s="104" t="s">
        <v>602</v>
      </c>
      <c r="I8" s="104" t="s">
        <v>602</v>
      </c>
      <c r="J8" s="104" t="s">
        <v>602</v>
      </c>
      <c r="K8" s="104" t="s">
        <v>602</v>
      </c>
      <c r="L8" s="83">
        <v>0</v>
      </c>
      <c r="M8" s="104" t="s">
        <v>602</v>
      </c>
      <c r="N8" s="84">
        <v>0</v>
      </c>
      <c r="O8" s="84">
        <v>0</v>
      </c>
    </row>
    <row r="9" spans="1:15">
      <c r="A9" s="85" t="s">
        <v>158</v>
      </c>
      <c r="B9" s="104" t="s">
        <v>602</v>
      </c>
      <c r="C9" s="104" t="s">
        <v>602</v>
      </c>
      <c r="D9" s="104" t="s">
        <v>602</v>
      </c>
      <c r="E9" s="104" t="s">
        <v>602</v>
      </c>
      <c r="F9" s="104" t="s">
        <v>602</v>
      </c>
      <c r="G9" s="104" t="s">
        <v>602</v>
      </c>
      <c r="H9" s="104" t="s">
        <v>602</v>
      </c>
      <c r="I9" s="104" t="s">
        <v>602</v>
      </c>
      <c r="J9" s="104" t="s">
        <v>602</v>
      </c>
      <c r="K9" s="104" t="s">
        <v>602</v>
      </c>
      <c r="L9" s="104" t="s">
        <v>602</v>
      </c>
      <c r="M9" s="104" t="s">
        <v>602</v>
      </c>
      <c r="N9" s="104" t="s">
        <v>602</v>
      </c>
      <c r="O9" s="104" t="s">
        <v>602</v>
      </c>
    </row>
    <row r="10" spans="1:15">
      <c r="A10" s="85" t="s">
        <v>82</v>
      </c>
      <c r="B10" s="104" t="s">
        <v>602</v>
      </c>
      <c r="C10" s="104" t="s">
        <v>602</v>
      </c>
      <c r="D10" s="104" t="s">
        <v>602</v>
      </c>
      <c r="E10" s="104" t="s">
        <v>602</v>
      </c>
      <c r="F10" s="104" t="s">
        <v>602</v>
      </c>
      <c r="G10" s="104" t="s">
        <v>602</v>
      </c>
      <c r="H10" s="104" t="s">
        <v>602</v>
      </c>
      <c r="I10" s="104" t="s">
        <v>602</v>
      </c>
      <c r="J10" s="104" t="s">
        <v>602</v>
      </c>
      <c r="K10" s="104" t="s">
        <v>602</v>
      </c>
      <c r="L10" s="104" t="s">
        <v>602</v>
      </c>
      <c r="M10" s="104" t="s">
        <v>602</v>
      </c>
      <c r="N10" s="104" t="s">
        <v>602</v>
      </c>
      <c r="O10" s="104" t="s">
        <v>602</v>
      </c>
    </row>
    <row r="11" spans="1:15">
      <c r="A11" s="85" t="s">
        <v>149</v>
      </c>
      <c r="B11" s="104" t="s">
        <v>602</v>
      </c>
      <c r="C11" s="104" t="s">
        <v>602</v>
      </c>
      <c r="D11" s="104" t="s">
        <v>602</v>
      </c>
      <c r="E11" s="104" t="s">
        <v>602</v>
      </c>
      <c r="F11" s="104" t="s">
        <v>602</v>
      </c>
      <c r="G11" s="104" t="s">
        <v>602</v>
      </c>
      <c r="H11" s="104" t="s">
        <v>602</v>
      </c>
      <c r="I11" s="104" t="s">
        <v>602</v>
      </c>
      <c r="J11" s="104" t="s">
        <v>602</v>
      </c>
      <c r="K11" s="104" t="s">
        <v>602</v>
      </c>
      <c r="L11" s="104" t="s">
        <v>602</v>
      </c>
      <c r="M11" s="104" t="s">
        <v>602</v>
      </c>
      <c r="N11" s="104" t="s">
        <v>602</v>
      </c>
      <c r="O11" s="104" t="s">
        <v>602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