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4D20FDB0-5141-4741-A472-5D5908C4DBD3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הלוואות!$A$5:$Q$998</definedName>
    <definedName name="_xlnm._FilterDatabase" localSheetId="25" hidden="1">'השקעות אחרות '!$A$5:$J$98</definedName>
    <definedName name="_xlnm._FilterDatabase" localSheetId="23" hidden="1">'זכויות מקרקעין'!$A$5:$H$98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קונצרני'!$A$6:$R$98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מניות'!$A$6:$L$198</definedName>
    <definedName name="_xlnm._FilterDatabase" localSheetId="16" hidden="1">'לא סחיר - קרנות השקעה'!$A$6:$J$398</definedName>
    <definedName name="_xlnm._FilterDatabase" localSheetId="1" hidden="1">מזומנים!$A$5:$K$194</definedName>
    <definedName name="_xlnm._FilterDatabase" localSheetId="5" hidden="1">מניות!$A$6:$N$498</definedName>
    <definedName name="_xlnm._FilterDatabase" localSheetId="28" hidden="1">'עלות מתואמת אג"ח קונצרני ל.סחיר'!$A$5:$O$47</definedName>
    <definedName name="_xlnm._FilterDatabase" localSheetId="29" hidden="1">'עלות מתואמת מסגרות אשראי ללווים'!$A$5:$O$47</definedName>
    <definedName name="_xlnm._FilterDatabase" localSheetId="22" hidden="1">'פקדונות מעל 3 חודשים'!$A$5:$N$98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מניות'!$A$5:$L$20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מזומנים!$A$5:$J$34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קונצרני'!$A$1:$AZ$14</definedName>
    <definedName name="_xlnm.Print_Area" localSheetId="9">אופציות!$A$1:$AZ$13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'!$A$1:$AZ$8</definedName>
    <definedName name="_xlnm.Print_Area" localSheetId="23">'זכויות מקרקעין'!$A$1:$AZ$8</definedName>
    <definedName name="_xlnm.Print_Area" localSheetId="10">'חוזים עתידיים'!$A$1:$AZ$18</definedName>
    <definedName name="_xlnm.Print_Area" localSheetId="26">'יתרת התחייבות להשקעה'!$A$1:$AZ$8</definedName>
    <definedName name="_xlnm.Print_Area" localSheetId="8">'כתבי אופציה'!$A$1:$AZ$13</definedName>
    <definedName name="_xlnm.Print_Area" localSheetId="12">'לא סחיר- תעודות התחייבות ממשלתי'!$A$1:$AZ$163</definedName>
    <definedName name="_xlnm.Print_Area" localSheetId="14">'לא סחיר - אג"ח קונצרני'!$A$1:$AZ$13</definedName>
    <definedName name="_xlnm.Print_Area" localSheetId="18">'לא סחיר - אופציות'!$A$1:$AZ$13</definedName>
    <definedName name="_xlnm.Print_Area" localSheetId="19">'לא סחיר - חוזים עתידיים'!$A$1:$AZ$27</definedName>
    <definedName name="_xlnm.Print_Area" localSheetId="17">'לא סחיר - כתבי אופציה'!$A$1:$AZ$9</definedName>
    <definedName name="_xlnm.Print_Area" localSheetId="20">'לא סחיר - מוצרים מובנים'!$A$1:$AZ$13</definedName>
    <definedName name="_xlnm.Print_Area" localSheetId="15">'לא סחיר - מניות'!$A$1:$AZ$13</definedName>
    <definedName name="_xlnm.Print_Area" localSheetId="16">'לא סחיר - קרנות השקעה'!$A$1:$AZ$12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מזומנים!$A$1:$AZ$23</definedName>
    <definedName name="_xlnm.Print_Area" localSheetId="5">מניות!$A$1:$AZ$14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נאמנות'!$A$1:$AZ$13</definedName>
    <definedName name="_xlnm.Print_Area" localSheetId="6">'קרנות סל'!$A$1:$AZ$29</definedName>
    <definedName name="_xlnm.Print_Area" localSheetId="2">'תעודות התחייבות ממשלתיות'!$A$1:$AZ$12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69" l="1"/>
  <c r="L11" i="69"/>
  <c r="I14" i="58"/>
  <c r="I19" i="58"/>
  <c r="I18" i="58" s="1"/>
  <c r="I10" i="58"/>
  <c r="C22" i="88"/>
  <c r="C11" i="88"/>
  <c r="L10" i="69" l="1"/>
  <c r="N11" i="69"/>
  <c r="I9" i="58"/>
  <c r="I8" i="58" s="1"/>
  <c r="C10" i="88" l="1"/>
  <c r="C9" i="88" s="1"/>
  <c r="C41" i="88" s="1"/>
  <c r="D32" i="88" s="1"/>
  <c r="J19" i="58"/>
  <c r="J20" i="58"/>
  <c r="D17" i="88" l="1"/>
  <c r="D40" i="88"/>
  <c r="D21" i="88"/>
  <c r="D15" i="88"/>
  <c r="D38" i="88"/>
  <c r="D37" i="88"/>
  <c r="D19" i="88"/>
  <c r="D31" i="88"/>
  <c r="D24" i="88"/>
  <c r="D26" i="88"/>
  <c r="D41" i="88"/>
  <c r="D22" i="88"/>
  <c r="D33" i="88"/>
  <c r="D35" i="88"/>
  <c r="D10" i="88"/>
  <c r="D13" i="88"/>
  <c r="D29" i="88"/>
  <c r="D16" i="88"/>
  <c r="D27" i="88"/>
  <c r="D11" i="88"/>
  <c r="D9" i="88"/>
  <c r="D30" i="88"/>
  <c r="D34" i="88"/>
  <c r="D23" i="88"/>
  <c r="D36" i="88"/>
  <c r="D20" i="88"/>
  <c r="D18" i="88"/>
  <c r="D28" i="88"/>
  <c r="D39" i="88"/>
  <c r="D12" i="88"/>
  <c r="D14" i="88"/>
  <c r="D25" i="88"/>
  <c r="K20" i="58"/>
  <c r="K19" i="58"/>
  <c r="O11" i="69"/>
  <c r="O8" i="93"/>
  <c r="N8" i="93"/>
  <c r="O8" i="92"/>
  <c r="N8" i="92"/>
  <c r="J8" i="81"/>
  <c r="I8" i="81"/>
  <c r="H8" i="80"/>
  <c r="G8" i="80"/>
  <c r="N8" i="79"/>
  <c r="M8" i="79"/>
  <c r="Q8" i="78"/>
  <c r="P8" i="78"/>
  <c r="J20" i="76"/>
  <c r="I20" i="76"/>
  <c r="J19" i="76"/>
  <c r="I19" i="76"/>
  <c r="J18" i="76"/>
  <c r="I18" i="76"/>
  <c r="J17" i="76"/>
  <c r="I17" i="76"/>
  <c r="J16" i="76"/>
  <c r="I16" i="76"/>
  <c r="J15" i="76"/>
  <c r="I15" i="76"/>
  <c r="J14" i="76"/>
  <c r="I14" i="76"/>
  <c r="J13" i="76"/>
  <c r="I13" i="76"/>
  <c r="J12" i="76"/>
  <c r="I12" i="76"/>
  <c r="J11" i="76"/>
  <c r="I11" i="76"/>
  <c r="J10" i="76"/>
  <c r="I10" i="76"/>
  <c r="J9" i="76"/>
  <c r="I9" i="76"/>
  <c r="K9" i="75"/>
  <c r="J9" i="75"/>
  <c r="K9" i="74"/>
  <c r="J9" i="74"/>
  <c r="J9" i="73"/>
  <c r="I9" i="73"/>
  <c r="L9" i="72"/>
  <c r="K9" i="72"/>
  <c r="R9" i="71"/>
  <c r="Q9" i="71"/>
  <c r="O157" i="69"/>
  <c r="N157" i="69"/>
  <c r="O156" i="69"/>
  <c r="N156" i="69"/>
  <c r="O155" i="69"/>
  <c r="N155" i="69"/>
  <c r="O154" i="69"/>
  <c r="N154" i="69"/>
  <c r="O153" i="69"/>
  <c r="N153" i="69"/>
  <c r="O152" i="69"/>
  <c r="N152" i="69"/>
  <c r="O151" i="69"/>
  <c r="N151" i="69"/>
  <c r="O150" i="69"/>
  <c r="N150" i="69"/>
  <c r="O149" i="69"/>
  <c r="N149" i="69"/>
  <c r="O148" i="69"/>
  <c r="N148" i="69"/>
  <c r="O147" i="69"/>
  <c r="N147" i="69"/>
  <c r="O146" i="69"/>
  <c r="N146" i="69"/>
  <c r="O145" i="69"/>
  <c r="N145" i="69"/>
  <c r="O144" i="69"/>
  <c r="N144" i="69"/>
  <c r="O143" i="69"/>
  <c r="N143" i="69"/>
  <c r="O142" i="69"/>
  <c r="N142" i="69"/>
  <c r="O141" i="69"/>
  <c r="N141" i="69"/>
  <c r="O140" i="69"/>
  <c r="N140" i="69"/>
  <c r="O139" i="69"/>
  <c r="N139" i="69"/>
  <c r="O138" i="69"/>
  <c r="N138" i="69"/>
  <c r="O137" i="69"/>
  <c r="N137" i="69"/>
  <c r="O136" i="69"/>
  <c r="N136" i="69"/>
  <c r="O135" i="69"/>
  <c r="N135" i="69"/>
  <c r="O134" i="69"/>
  <c r="N134" i="69"/>
  <c r="O133" i="69"/>
  <c r="N133" i="69"/>
  <c r="O132" i="69"/>
  <c r="N132" i="69"/>
  <c r="O131" i="69"/>
  <c r="N131" i="69"/>
  <c r="O130" i="69"/>
  <c r="N130" i="69"/>
  <c r="O129" i="69"/>
  <c r="N129" i="69"/>
  <c r="O128" i="69"/>
  <c r="N128" i="69"/>
  <c r="O127" i="69"/>
  <c r="N127" i="69"/>
  <c r="O126" i="69"/>
  <c r="N126" i="69"/>
  <c r="O125" i="69"/>
  <c r="N125" i="69"/>
  <c r="O124" i="69"/>
  <c r="N124" i="69"/>
  <c r="O123" i="69"/>
  <c r="N123" i="69"/>
  <c r="O122" i="69"/>
  <c r="N122" i="69"/>
  <c r="O121" i="69"/>
  <c r="N121" i="69"/>
  <c r="O120" i="69"/>
  <c r="N120" i="69"/>
  <c r="O119" i="69"/>
  <c r="N119" i="69"/>
  <c r="O118" i="69"/>
  <c r="N118" i="69"/>
  <c r="O117" i="69"/>
  <c r="N117" i="69"/>
  <c r="O116" i="69"/>
  <c r="N116" i="69"/>
  <c r="O115" i="69"/>
  <c r="N115" i="69"/>
  <c r="O114" i="69"/>
  <c r="N114" i="69"/>
  <c r="O113" i="69"/>
  <c r="N113" i="69"/>
  <c r="O112" i="69"/>
  <c r="N112" i="69"/>
  <c r="O111" i="69"/>
  <c r="N111" i="69"/>
  <c r="O110" i="69"/>
  <c r="N110" i="69"/>
  <c r="O109" i="69"/>
  <c r="N109" i="69"/>
  <c r="O108" i="69"/>
  <c r="N108" i="69"/>
  <c r="O107" i="69"/>
  <c r="N107" i="69"/>
  <c r="O106" i="69"/>
  <c r="N106" i="69"/>
  <c r="O105" i="69"/>
  <c r="N105" i="69"/>
  <c r="O104" i="69"/>
  <c r="N104" i="69"/>
  <c r="O103" i="69"/>
  <c r="N103" i="69"/>
  <c r="O102" i="69"/>
  <c r="N102" i="69"/>
  <c r="O101" i="69"/>
  <c r="N101" i="69"/>
  <c r="O100" i="69"/>
  <c r="N100" i="69"/>
  <c r="O99" i="69"/>
  <c r="N99" i="69"/>
  <c r="O98" i="69"/>
  <c r="N98" i="69"/>
  <c r="O97" i="69"/>
  <c r="N97" i="69"/>
  <c r="O96" i="69"/>
  <c r="N96" i="69"/>
  <c r="O95" i="69"/>
  <c r="N95" i="69"/>
  <c r="O94" i="69"/>
  <c r="N94" i="69"/>
  <c r="O93" i="69"/>
  <c r="N93" i="69"/>
  <c r="O92" i="69"/>
  <c r="N92" i="69"/>
  <c r="O91" i="69"/>
  <c r="N91" i="69"/>
  <c r="O90" i="69"/>
  <c r="N90" i="69"/>
  <c r="O89" i="69"/>
  <c r="N89" i="69"/>
  <c r="O88" i="69"/>
  <c r="N88" i="69"/>
  <c r="O87" i="69"/>
  <c r="N87" i="69"/>
  <c r="O86" i="69"/>
  <c r="N86" i="69"/>
  <c r="O85" i="69"/>
  <c r="N85" i="69"/>
  <c r="O84" i="69"/>
  <c r="N84" i="69"/>
  <c r="O83" i="69"/>
  <c r="N83" i="69"/>
  <c r="O82" i="69"/>
  <c r="N82" i="69"/>
  <c r="O81" i="69"/>
  <c r="N81" i="69"/>
  <c r="O80" i="69"/>
  <c r="N80" i="69"/>
  <c r="O79" i="69"/>
  <c r="N79" i="69"/>
  <c r="O78" i="69"/>
  <c r="N78" i="69"/>
  <c r="O77" i="69"/>
  <c r="N77" i="69"/>
  <c r="O76" i="69"/>
  <c r="N76" i="69"/>
  <c r="O75" i="69"/>
  <c r="N75" i="69"/>
  <c r="O74" i="69"/>
  <c r="N74" i="69"/>
  <c r="O73" i="69"/>
  <c r="N73" i="69"/>
  <c r="O72" i="69"/>
  <c r="N72" i="69"/>
  <c r="O71" i="69"/>
  <c r="N71" i="69"/>
  <c r="O70" i="69"/>
  <c r="N70" i="69"/>
  <c r="O69" i="69"/>
  <c r="N69" i="69"/>
  <c r="O68" i="69"/>
  <c r="N68" i="69"/>
  <c r="O67" i="69"/>
  <c r="N67" i="69"/>
  <c r="O66" i="69"/>
  <c r="N66" i="69"/>
  <c r="O65" i="69"/>
  <c r="N65" i="69"/>
  <c r="O64" i="69"/>
  <c r="N64" i="69"/>
  <c r="O63" i="69"/>
  <c r="N63" i="69"/>
  <c r="O62" i="69"/>
  <c r="N62" i="69"/>
  <c r="O61" i="69"/>
  <c r="N61" i="69"/>
  <c r="O60" i="69"/>
  <c r="N60" i="69"/>
  <c r="O59" i="69"/>
  <c r="N59" i="69"/>
  <c r="O58" i="69"/>
  <c r="N58" i="69"/>
  <c r="O57" i="69"/>
  <c r="N57" i="69"/>
  <c r="O56" i="69"/>
  <c r="N56" i="69"/>
  <c r="O55" i="69"/>
  <c r="N55" i="69"/>
  <c r="O54" i="69"/>
  <c r="N54" i="69"/>
  <c r="O53" i="69"/>
  <c r="N53" i="69"/>
  <c r="O52" i="69"/>
  <c r="N52" i="69"/>
  <c r="O51" i="69"/>
  <c r="N51" i="69"/>
  <c r="O50" i="69"/>
  <c r="N50" i="69"/>
  <c r="O49" i="69"/>
  <c r="N49" i="69"/>
  <c r="O48" i="69"/>
  <c r="N48" i="69"/>
  <c r="O47" i="69"/>
  <c r="N47" i="69"/>
  <c r="O46" i="69"/>
  <c r="N46" i="69"/>
  <c r="O45" i="69"/>
  <c r="N45" i="69"/>
  <c r="O44" i="69"/>
  <c r="N44" i="69"/>
  <c r="O43" i="69"/>
  <c r="N43" i="69"/>
  <c r="O42" i="69"/>
  <c r="N42" i="69"/>
  <c r="O41" i="69"/>
  <c r="N41" i="69"/>
  <c r="O40" i="69"/>
  <c r="N40" i="69"/>
  <c r="O39" i="69"/>
  <c r="N39" i="69"/>
  <c r="O38" i="69"/>
  <c r="N38" i="69"/>
  <c r="O37" i="69"/>
  <c r="N37" i="69"/>
  <c r="O36" i="69"/>
  <c r="N36" i="69"/>
  <c r="O35" i="69"/>
  <c r="N35" i="69"/>
  <c r="O34" i="69"/>
  <c r="N34" i="69"/>
  <c r="O33" i="69"/>
  <c r="N33" i="69"/>
  <c r="O32" i="69"/>
  <c r="N32" i="69"/>
  <c r="O31" i="69"/>
  <c r="N31" i="69"/>
  <c r="O30" i="69"/>
  <c r="N30" i="69"/>
  <c r="O29" i="69"/>
  <c r="N29" i="69"/>
  <c r="O28" i="69"/>
  <c r="N28" i="69"/>
  <c r="O27" i="69"/>
  <c r="N27" i="69"/>
  <c r="O26" i="69"/>
  <c r="N26" i="69"/>
  <c r="O25" i="69"/>
  <c r="N25" i="69"/>
  <c r="O24" i="69"/>
  <c r="N24" i="69"/>
  <c r="O23" i="69"/>
  <c r="N23" i="69"/>
  <c r="O22" i="69"/>
  <c r="N22" i="69"/>
  <c r="O19" i="69"/>
  <c r="N19" i="69"/>
  <c r="O18" i="69"/>
  <c r="N18" i="69"/>
  <c r="O17" i="69"/>
  <c r="N17" i="69"/>
  <c r="O16" i="69"/>
  <c r="N16" i="69"/>
  <c r="O15" i="69"/>
  <c r="N15" i="69"/>
  <c r="O14" i="69"/>
  <c r="N14" i="69"/>
  <c r="O13" i="69"/>
  <c r="N13" i="69"/>
  <c r="O12" i="69"/>
  <c r="N12" i="69"/>
  <c r="O21" i="69"/>
  <c r="N21" i="69"/>
  <c r="O10" i="69"/>
  <c r="N10" i="69"/>
  <c r="O9" i="69"/>
  <c r="N9" i="69"/>
  <c r="J11" i="67"/>
  <c r="I11" i="67"/>
  <c r="J10" i="67"/>
  <c r="I10" i="67"/>
  <c r="J9" i="67"/>
  <c r="I9" i="67"/>
  <c r="K9" i="66"/>
  <c r="J9" i="66"/>
  <c r="K9" i="65"/>
  <c r="J9" i="65"/>
  <c r="N9" i="64"/>
  <c r="M9" i="64"/>
  <c r="M21" i="63"/>
  <c r="L21" i="63"/>
  <c r="M20" i="63"/>
  <c r="L20" i="63"/>
  <c r="M19" i="63"/>
  <c r="L19" i="63"/>
  <c r="M18" i="63"/>
  <c r="L18" i="63"/>
  <c r="M17" i="63"/>
  <c r="L17" i="63"/>
  <c r="M16" i="63"/>
  <c r="L16" i="63"/>
  <c r="M15" i="63"/>
  <c r="L15" i="63"/>
  <c r="M13" i="63"/>
  <c r="L13" i="63"/>
  <c r="M12" i="63"/>
  <c r="L12" i="63"/>
  <c r="M11" i="63"/>
  <c r="L11" i="63"/>
  <c r="M10" i="63"/>
  <c r="L10" i="63"/>
  <c r="M9" i="63"/>
  <c r="L9" i="63"/>
  <c r="N9" i="62"/>
  <c r="M9" i="62"/>
  <c r="T9" i="61"/>
  <c r="S9" i="61"/>
  <c r="Q9" i="59"/>
  <c r="P9" i="59"/>
  <c r="K18" i="58"/>
  <c r="J18" i="58"/>
  <c r="K16" i="58"/>
  <c r="J16" i="58"/>
  <c r="K15" i="58"/>
  <c r="J15" i="58"/>
  <c r="K14" i="58"/>
  <c r="J14" i="58"/>
  <c r="K12" i="58"/>
  <c r="J12" i="58"/>
  <c r="K11" i="58"/>
  <c r="J11" i="58"/>
  <c r="K10" i="58"/>
  <c r="J10" i="58"/>
  <c r="K9" i="58"/>
  <c r="J9" i="58"/>
  <c r="K8" i="58"/>
  <c r="J8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31231]}"/>
    <s v="{[Medida].[Medida].&amp;[2]}"/>
    <s v="{[Keren].[Keren].[All]}"/>
    <s v="{[Cheshbon KM].[Hie Peilut].[Chevra].&amp;[363]&amp;[Kod_Peilut_L7_104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8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<sst xmlns="http://schemas.openxmlformats.org/spreadsheetml/2006/main" count="4449" uniqueCount="517">
  <si>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</si>
  <si>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</si>
  <si>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</si>
  <si>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</si>
  <si>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</si>
  <si>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</si>
  <si>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</si>
  <si>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</si>
  <si>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</si>
  <si>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</si>
  <si>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</si>
  <si>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</si>
  <si>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</si>
  <si>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</si>
  <si>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</si>
  <si>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</si>
  <si>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</si>
  <si>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</si>
  <si>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</si>
  <si>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</si>
  <si>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</si>
  <si>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</si>
  <si>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</si>
  <si>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</si>
  <si>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</si>
  <si>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</si>
  <si>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</si>
  <si>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</si>
  <si>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</si>
  <si>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</si>
  <si>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</si>
  <si>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</si>
  <si>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</si>
  <si>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</si>
  <si>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</si>
  <si>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</si>
  <si>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</si>
  <si>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</si>
  <si>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</si>
  <si>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</si>
  <si>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</si>
  <si>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</si>
  <si>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</si>
  <si>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</si>
  <si>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</si>
  <si>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</si>
  <si>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</si>
  <si>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</si>
  <si>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</si>
  <si>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</si>
  <si>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</si>
  <si>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</si>
  <si>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</si>
  <si>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</si>
  <si>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</si>
  <si>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</si>
  <si>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</si>
  <si>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</si>
  <si>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</si>
  <si>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</si>
  <si>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</si>
  <si>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</si>
  <si>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</si>
  <si>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</si>
  <si>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</si>
  <si>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</si>
  <si>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</si>
  <si>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</si>
  <si>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</si>
  <si>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</si>
  <si>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</si>
  <si>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</si>
  <si>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</si>
  <si>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</si>
  <si>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</si>
  <si>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</si>
  <si>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</si>
  <si>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</si>
  <si>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</si>
  <si>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</si>
  <si>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</si>
  <si>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</si>
  <si>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</si>
  <si>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</si>
  <si>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</si>
  <si>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</si>
  <si>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</si>
  <si>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</si>
  <si>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</si>
  <si>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</si>
  <si>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</si>
  <si>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</si>
  <si>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</si>
  <si>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</si>
  <si>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</si>
  <si>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</si>
  <si>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</si>
  <si>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</si>
  <si>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</si>
  <si>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</si>
  <si>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</si>
  <si>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</si>
  <si>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</si>
  <si>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</si>
  <si>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</si>
  <si>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</si>
  <si>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</si>
  <si>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</si>
  <si>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</si>
  <si>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</si>
  <si>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</si>
  <si>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</si>
  <si>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</si>
  <si>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</si>
  <si>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</si>
  <si>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</si>
  <si>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</si>
  <si>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</si>
  <si>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</si>
  <si>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</si>
  <si>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</si>
  <si>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</si>
  <si>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</si>
  <si>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</si>
  <si>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</si>
  <si>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</si>
  <si>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</si>
  <si>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</si>
  <si>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</si>
  <si>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</si>
  <si>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</si>
  <si>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</si>
  <si>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</si>
  <si>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</si>
  <si>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</si>
  <si>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</si>
  <si>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</si>
  <si>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</si>
  <si>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</si>
  <si>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</si>
  <si>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</si>
  <si>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</si>
  <si>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</si>
  <si>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</si>
  <si>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</si>
  <si>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</si>
  <si>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</si>
  <si>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</si>
  <si>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</si>
  <si>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</si>
  <si>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</si>
  <si>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</si>
  <si>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</si>
  <si>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</si>
  <si>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</si>
  <si>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</si>
  <si>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</si>
  <si>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</si>
  <si>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</si>
  <si>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</si>
  <si>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</si>
  <si>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</si>
  <si>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</si>
  <si>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</si>
  <si>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</si>
  <si>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מחקה מדד S&amp;P500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</si>
  <si>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</si>
  <si>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</si>
  <si>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</si>
  <si>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</si>
  <si>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</si>
  <si>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</si>
  <si>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</si>
  <si>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</si>
  <si>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</si>
  <si>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</si>
  <si>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</si>
  <si>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</si>
  <si>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</si>
  <si>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</si>
  <si>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</si>
  <si>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S@P 500 SWAP 1D</t>
  </si>
  <si>
    <t>LU2009147757</t>
  </si>
  <si>
    <t>S&amp;P500 EMINI FUTURE MAR24</t>
  </si>
  <si>
    <t>ESH4</t>
  </si>
  <si>
    <t>ל.ר.</t>
  </si>
  <si>
    <t>מבטיח תשואה 01.02.2028</t>
  </si>
  <si>
    <t>RF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</si>
  <si>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</si>
  <si>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</si>
  <si>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</si>
  <si>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</si>
  <si>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</si>
  <si>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</si>
  <si>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</si>
  <si>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</si>
  <si>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</si>
  <si>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</si>
  <si>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</si>
  <si>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</si>
  <si>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</si>
  <si>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</si>
  <si>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</si>
  <si>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</si>
  <si>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</si>
  <si>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</si>
  <si>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</si>
  <si>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</si>
  <si>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</si>
  <si>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</si>
  <si>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</si>
  <si>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</si>
  <si>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</si>
  <si>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</si>
  <si>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</si>
  <si>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</si>
  <si>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</si>
  <si>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</si>
  <si>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</si>
  <si>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</si>
  <si>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</si>
  <si>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</si>
  <si>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</si>
  <si>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</si>
  <si>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</si>
  <si>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</si>
  <si>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</si>
  <si>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</si>
  <si>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</si>
  <si>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</si>
  <si>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</si>
  <si>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</si>
  <si>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</si>
  <si>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</si>
  <si>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</si>
  <si>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</si>
  <si>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</si>
  <si>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</si>
  <si>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</si>
  <si>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</si>
  <si>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</si>
  <si>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</si>
  <si>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</si>
  <si>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</si>
  <si>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</si>
  <si>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</si>
  <si>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</si>
  <si>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</si>
  <si>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</si>
  <si>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</si>
  <si>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</si>
  <si>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</si>
  <si>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</si>
  <si>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</si>
  <si>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</si>
  <si>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</si>
  <si>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</si>
  <si>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</si>
  <si>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</si>
  <si>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</si>
  <si>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</si>
  <si>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</si>
  <si>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</si>
  <si>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</si>
  <si>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</si>
  <si>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</si>
  <si>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</si>
  <si>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</si>
  <si>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</si>
  <si>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</si>
  <si>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</si>
  <si>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</si>
  <si>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</si>
  <si>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</si>
  <si>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</si>
  <si>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</si>
  <si>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</si>
  <si>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</si>
  <si>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</si>
  <si>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</si>
  <si>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</si>
  <si>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</si>
  <si>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</si>
  <si>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</si>
  <si>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</si>
  <si>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</si>
  <si>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</si>
  <si>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</si>
  <si>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</si>
  <si>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</si>
  <si>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</si>
  <si>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</si>
  <si>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</si>
  <si>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</si>
  <si>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</si>
  <si>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</si>
  <si>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</si>
  <si>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</si>
  <si>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</si>
  <si>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</si>
  <si>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</si>
  <si>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</si>
  <si>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</si>
  <si>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</si>
  <si>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</si>
  <si>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</si>
  <si>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</si>
  <si>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</si>
  <si>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</si>
  <si>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</si>
  <si>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</si>
  <si>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</si>
  <si>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</si>
  <si>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</si>
  <si>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</si>
  <si>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</si>
  <si>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</si>
  <si>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</si>
  <si>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</si>
  <si>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</si>
  <si>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</si>
  <si>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</si>
  <si>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</si>
  <si>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</si>
  <si>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</si>
  <si>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</si>
  <si>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</si>
  <si>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</si>
  <si>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</si>
  <si>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</si>
  <si>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</si>
  <si>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</si>
  <si>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</si>
  <si>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</si>
  <si>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</si>
  <si>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</si>
  <si>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</si>
  <si>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</si>
  <si>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</si>
  <si>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</si>
  <si>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</si>
  <si>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</si>
  <si>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</si>
  <si>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</si>
  <si>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</si>
  <si>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</si>
  <si>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</si>
  <si>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</si>
  <si>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</si>
  <si>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</si>
  <si>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</si>
  <si>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</si>
  <si>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</si>
  <si>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</si>
  <si>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</si>
  <si>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</si>
  <si>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</si>
  <si>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</si>
  <si>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</si>
  <si>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</si>
  <si>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</si>
  <si>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</si>
  <si>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</si>
  <si>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</si>
  <si>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</si>
  <si>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</si>
  <si>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</si>
  <si>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</si>
  <si>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</si>
  <si>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</si>
  <si>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</si>
  <si>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</si>
  <si>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</si>
  <si>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</si>
  <si>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</si>
  <si>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</si>
  <si>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</si>
  <si>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</si>
  <si>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</si>
  <si>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</si>
  <si>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</si>
  <si>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</si>
  <si>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</si>
  <si>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</si>
  <si>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</si>
  <si>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</si>
  <si>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</si>
  <si>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</si>
  <si>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</si>
  <si>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</si>
  <si>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</si>
  <si>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</si>
  <si>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</si>
  <si>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</si>
  <si>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</si>
  <si>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</si>
  <si>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</si>
  <si>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</si>
  <si>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</si>
  <si>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</si>
  <si>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</si>
  <si>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</si>
  <si>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</si>
  <si>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</si>
  <si>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</si>
  <si>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</si>
  <si>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</si>
  <si>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</si>
  <si>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</si>
  <si>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</si>
  <si>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</si>
  <si>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</si>
  <si>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</si>
  <si>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</si>
  <si>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</si>
  <si>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</si>
  <si>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</si>
  <si>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</si>
  <si>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</si>
  <si>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</si>
  <si>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</si>
  <si>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</si>
  <si>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</si>
  <si>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</si>
  <si>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</si>
  <si>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</si>
  <si>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</si>
  <si>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</si>
  <si>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</si>
  <si>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</si>
  <si>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</si>
  <si>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</si>
  <si>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</si>
  <si>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</si>
  <si>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</si>
  <si>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</si>
  <si>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</si>
  <si>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</si>
  <si>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</si>
  <si>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</si>
  <si>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</si>
  <si>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</si>
  <si>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</si>
  <si>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</si>
  <si>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</si>
  <si>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</si>
  <si>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</si>
  <si>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</si>
  <si>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</si>
  <si>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</si>
  <si>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</si>
  <si>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</si>
  <si>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</si>
  <si>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</si>
  <si>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</si>
  <si>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</si>
  <si>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</si>
  <si>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</si>
  <si>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</si>
  <si>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</si>
  <si>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</si>
  <si>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</si>
  <si>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</si>
  <si>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</si>
  <si>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</si>
  <si>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+USD/-ILS 3.6 28-05-24 (10) -190</t>
  </si>
  <si>
    <t>10000543</t>
  </si>
  <si>
    <t>+USD/-ILS 3.6038 28-05-24 (10) -202</t>
  </si>
  <si>
    <t>10000541</t>
  </si>
  <si>
    <t>+USD/-ILS 3.6048 28-05-24 (10) -202</t>
  </si>
  <si>
    <t>10000542</t>
  </si>
  <si>
    <t>+USD/-ILS 3.6536 28-05-24 (10) -344</t>
  </si>
  <si>
    <t>10000523</t>
  </si>
  <si>
    <t>+USD/-ILS 3.672 28-05-24 (10) -310</t>
  </si>
  <si>
    <t>10000529</t>
  </si>
  <si>
    <t>+USD/-ILS 3.6817 28-05-24 (10) -298</t>
  </si>
  <si>
    <t>10000530</t>
  </si>
  <si>
    <t>+USD/-ILS 3.6835 28-05-24 (10) -265</t>
  </si>
  <si>
    <t>10000534</t>
  </si>
  <si>
    <t>+USD/-ILS 3.6875 28-05-24 (10) -295</t>
  </si>
  <si>
    <t>10000531</t>
  </si>
  <si>
    <t>+USD/-ILS 3.694 28-05-24 (10) -320</t>
  </si>
  <si>
    <t>10000525</t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</si>
  <si>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</si>
  <si>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</si>
  <si>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</si>
  <si>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</si>
  <si>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</si>
  <si>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</si>
  <si>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מעלות S&amp;P</t>
  </si>
  <si>
    <t>בנק לאומי לישראל בע"מ</t>
  </si>
  <si>
    <t>ilAAA</t>
  </si>
  <si>
    <t>JP MORGAN</t>
  </si>
  <si>
    <t>A-</t>
  </si>
  <si>
    <t>S&amp;P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</si>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</sst>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 indent="1"/>
    </xf>
    <xf numFmtId="0" fontId="27" fillId="0" borderId="0" xfId="0" applyFont="1" applyAlignment="1">
      <alignment horizontal="right" indent="2"/>
    </xf>
    <xf numFmtId="0" fontId="25" fillId="0" borderId="0" xfId="0" applyFont="1" applyAlignment="1">
      <alignment horizontal="right" indent="3"/>
    </xf>
    <xf numFmtId="0" fontId="25" fillId="0" borderId="0" xfId="0" applyFont="1" applyAlignment="1">
      <alignment horizontal="right" indent="2"/>
    </xf>
    <xf numFmtId="4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/>
    </xf>
    <xf numFmtId="10" fontId="27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0" fontId="27" fillId="0" borderId="20" xfId="0" applyFont="1" applyBorder="1" applyAlignment="1">
      <alignment horizontal="right"/>
    </xf>
    <xf numFmtId="0" fontId="27" fillId="0" borderId="0" xfId="0" applyFont="1" applyAlignment="1">
      <alignment horizontal="right" indent="1"/>
    </xf>
    <xf numFmtId="4" fontId="27" fillId="0" borderId="20" xfId="0" applyNumberFormat="1" applyFont="1" applyBorder="1" applyAlignment="1">
      <alignment horizontal="right"/>
    </xf>
    <xf numFmtId="166" fontId="27" fillId="0" borderId="20" xfId="0" applyNumberFormat="1" applyFont="1" applyBorder="1" applyAlignment="1">
      <alignment horizontal="right"/>
    </xf>
    <xf numFmtId="10" fontId="27" fillId="0" borderId="20" xfId="0" applyNumberFormat="1" applyFont="1" applyBorder="1" applyAlignment="1">
      <alignment horizontal="right"/>
    </xf>
    <xf numFmtId="166" fontId="27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3"/>
    </xf>
    <xf numFmtId="4" fontId="29" fillId="0" borderId="0" xfId="0" applyNumberFormat="1" applyFont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1" xfId="13" applyFont="1" applyFill="1" applyBorder="1" applyAlignment="1">
      <alignment horizontal="right"/>
    </xf>
    <xf numFmtId="10" fontId="5" fillId="0" borderId="21" xfId="14" applyNumberFormat="1" applyFont="1" applyFill="1" applyBorder="1" applyAlignment="1">
      <alignment horizontal="center"/>
    </xf>
    <xf numFmtId="2" fontId="5" fillId="0" borderId="21" xfId="7" applyNumberFormat="1" applyFont="1" applyBorder="1" applyAlignment="1">
      <alignment horizontal="right"/>
    </xf>
    <xf numFmtId="167" fontId="5" fillId="0" borderId="21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6" fillId="0" borderId="0" xfId="0" applyFont="1" applyAlignment="1">
      <alignment horizontal="right" readingOrder="2"/>
    </xf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1" xfId="13" applyNumberFormat="1" applyFont="1" applyFill="1" applyBorder="1" applyAlignment="1">
      <alignment horizontal="right"/>
    </xf>
    <xf numFmtId="168" fontId="5" fillId="0" borderId="21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/>
    </xf>
    <xf numFmtId="168" fontId="25" fillId="0" borderId="0" xfId="14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right" indent="2"/>
    </xf>
    <xf numFmtId="3" fontId="5" fillId="3" borderId="9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2" xfId="7" applyNumberFormat="1" applyFont="1" applyFill="1" applyBorder="1" applyAlignment="1">
      <alignment horizontal="center" vertical="center" wrapText="1" readingOrder="2"/>
    </xf>
    <xf numFmtId="0" fontId="5" fillId="2" borderId="23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1"/>
    </xf>
    <xf numFmtId="168" fontId="27" fillId="0" borderId="20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 indent="1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3" fontId="5" fillId="3" borderId="11" xfId="0" applyNumberFormat="1" applyFont="1" applyFill="1" applyBorder="1" applyAlignment="1">
      <alignment horizontal="center" vertical="center" wrapText="1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25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6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1BB745-13EC-466C-93AB-3EAEB5B90EC3}" name="RowTitleRegion1.b1.c4.1" displayName="RowTitleRegion1.b1.c4.1" ref="B1:C4" totalsRowShown="0" headerRowDxfId="604" dataDxfId="603" tableBorderDxfId="602" headerRowCellStyle="Normal_2007-16618" dataCellStyle="Normal_2007-16618">
  <autoFilter ref="B1:C4" xr:uid="{E01BB745-13EC-466C-93AB-3EAEB5B90EC3}">
    <filterColumn colId="0" hiddenButton="1"/>
    <filterColumn colId="1" hiddenButton="1"/>
  </autoFilter>
  <tableColumns count="2">
    <tableColumn id="1" xr3:uid="{F1B8EC6F-3137-4F57-A8D9-8299B9D91681}" name="תאריך הדיווח" dataDxfId="601" dataCellStyle="Normal_2007-16618"/>
    <tableColumn id="2" xr3:uid="{98B51A52-69BE-4A15-B0DF-4F2BE41FF528}" name="31/12/2023" dataDxfId="600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8654F8-AA4B-48FD-AA09-71566372BBF3}" name="TitleRegion1.a5.d63.2" displayName="TitleRegion1.a5.d63.2" ref="A5:D63" totalsRowShown="0">
  <autoFilter ref="A5:D63" xr:uid="{8C8654F8-AA4B-48FD-AA09-71566372BBF3}">
    <filterColumn colId="0" hiddenButton="1"/>
    <filterColumn colId="1" hiddenButton="1"/>
    <filterColumn colId="2" hiddenButton="1"/>
    <filterColumn colId="3" hiddenButton="1"/>
  </autoFilter>
  <tableColumns count="4">
    <tableColumn id="1" xr3:uid="{B95E0438-B105-4553-ABB6-29278C06BF75}" name="ריק במקור" dataDxfId="599" dataCellStyle="Normal_2007-16618"/>
    <tableColumn id="2" xr3:uid="{E102CD49-710E-4A54-9435-2942E2B117F8}" name="סכום נכסי ההשקעה:" dataDxfId="598" dataCellStyle="Normal_2007-16618"/>
    <tableColumn id="3" xr3:uid="{ED286EBB-7619-4E54-B0E6-9FBA906062A7}" name="ריק במקור2" dataDxfId="597" dataCellStyle="Normal_2007-16618"/>
    <tableColumn id="4" xr3:uid="{67E6703B-1C14-4071-ABAA-D926EE3F9302}" name="ריק במקור3" dataDxfId="596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1D6026-C7CC-472A-94F0-144039E95D88}" name="RowTitleRegion1.a1.b4.1" displayName="RowTitleRegion1.a1.b4.1" ref="A1:B4" totalsRowShown="0" headerRowDxfId="595" dataDxfId="594" tableBorderDxfId="593" headerRowCellStyle="Normal_2007-16618" dataCellStyle="Normal_2007-16618">
  <autoFilter ref="A1:B4" xr:uid="{E81D6026-C7CC-472A-94F0-144039E95D88}">
    <filterColumn colId="0" hiddenButton="1"/>
    <filterColumn colId="1" hiddenButton="1"/>
  </autoFilter>
  <tableColumns count="2">
    <tableColumn id="1" xr3:uid="{ABA81D8C-7CBC-4608-B876-3094CA456C1B}" name="תאריך הדיווח" dataDxfId="592" dataCellStyle="Normal_2007-16618"/>
    <tableColumn id="2" xr3:uid="{3C2F734A-EA4B-45E8-B8E8-BD41F1E36A2B}" name="31/12/2023" dataDxfId="591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E1DFDC-843F-489B-B1B0-9601947A1B85}" name="TitleRegion1.a5.k23.1" displayName="TitleRegion1.a5.k23.1" ref="A5:K23" totalsRowShown="0" headerRowDxfId="590" dataDxfId="588" headerRowBorderDxfId="589">
  <autoFilter ref="A5:K23" xr:uid="{3DE1DFDC-843F-489B-B1B0-9601947A1B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B7293DF-DFF7-47D6-8320-923B95E62893}" name="שם המנפיק/שם נייר ערך "/>
    <tableColumn id="2" xr3:uid="{A9DBB00B-8DA5-4001-9023-AA0A230C3369}" name="מספר ני&quot;ע" dataDxfId="587"/>
    <tableColumn id="3" xr3:uid="{A4CAABC5-6FE5-49AB-9F7F-E33F35C22553}" name="מספר מנפיק" dataDxfId="586"/>
    <tableColumn id="4" xr3:uid="{C618A50D-B68A-4CBF-84AE-755EB170658A}" name="דירוג" dataDxfId="585"/>
    <tableColumn id="5" xr3:uid="{4FCF6558-08A2-48C6-8A89-F22CF5F9AFE1}" name="שם מדרג" dataDxfId="584"/>
    <tableColumn id="6" xr3:uid="{FE014E67-F900-4E76-808E-ED890A9B7F51}" name="סוג מטבע" dataDxfId="583"/>
    <tableColumn id="7" xr3:uid="{93CE416F-FA32-4AA7-8BE3-59E5E989C28D}" name="שיעור ריבית" dataDxfId="582"/>
    <tableColumn id="8" xr3:uid="{562D62D5-9569-4651-92E4-41729CDB17E0}" name="תשואה לפידיון" dataDxfId="581"/>
    <tableColumn id="9" xr3:uid="{747D799A-09CB-4006-B7A0-9EDC178DF7E1}" name="שווי שוק" dataDxfId="580"/>
    <tableColumn id="10" xr3:uid="{6F0D5490-F25A-4E78-99BB-1E0E9FFFA216}" name="שעור מנכסי אפיק ההשקעה" dataDxfId="579"/>
    <tableColumn id="11" xr3:uid="{E33D605A-9A1C-4550-B3A7-641117E1F2F2}" name="שעור מסך נכסי השקעה" dataDxfId="57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527227-ACF7-4374-805B-E4D81C7E8AB7}" name="RowTitleRegion1.a1.b4.1" displayName="RowTitleRegion1.a1.b4.1_" ref="A1:B4" totalsRowShown="0" headerRowDxfId="577" dataDxfId="576" tableBorderDxfId="575" headerRowCellStyle="Normal_2007-16618" dataCellStyle="Normal_2007-16618">
  <autoFilter ref="A1:B4" xr:uid="{23527227-ACF7-4374-805B-E4D81C7E8AB7}">
    <filterColumn colId="0" hiddenButton="1"/>
    <filterColumn colId="1" hiddenButton="1"/>
  </autoFilter>
  <tableColumns count="2">
    <tableColumn id="1" xr3:uid="{489D17E8-C53D-47B6-B682-665748B7DBBF}" name="תאריך הדיווח" dataDxfId="574" dataCellStyle="Normal_2007-16618"/>
    <tableColumn id="2" xr3:uid="{06ED3161-4DFD-4FDA-8D79-1D3AB7FD6177}" name="31/12/2023" dataDxfId="573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2CEBAC-7C1E-40D5-BC60-143C10926393}" name="TitleRegion1.a6.q12.1" displayName="TitleRegion1.a6.q12.1" ref="A6:Q12" totalsRowShown="0" headerRowDxfId="572" dataDxfId="570" headerRowBorderDxfId="571" tableBorderDxfId="569">
  <autoFilter ref="A6:Q12" xr:uid="{0F2CEBAC-7C1E-40D5-BC60-143C109263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D2F50F9B-22A2-4A3C-B2C3-146F0F4C57E6}" name="שם המנפיק/שם נייר ערך " dataDxfId="568"/>
    <tableColumn id="2" xr3:uid="{5071ECC3-ADB1-430D-9936-9ADA12FEC92A}" name="מספר ני&quot;ע"/>
    <tableColumn id="3" xr3:uid="{A0970ED3-9E11-456E-B038-3A16418A5D07}" name="זירת מסחר"/>
    <tableColumn id="4" xr3:uid="{0886F89E-49EF-419C-BB33-7269FC4197BB}" name="דירוג" dataDxfId="567"/>
    <tableColumn id="5" xr3:uid="{3435EC96-4F96-458E-9595-FFE35C19B1EA}" name="שם מדרג" dataDxfId="566"/>
    <tableColumn id="6" xr3:uid="{3364DCFE-2D4F-438A-8078-FBC004FE4833}" name="תאריך רכישה" dataDxfId="565"/>
    <tableColumn id="7" xr3:uid="{9EA1B155-0E23-4046-A68A-B3FFAD6CA98D}" name="מח&quot;מ" dataDxfId="564"/>
    <tableColumn id="8" xr3:uid="{602E7411-C7A7-4880-AB7F-493222517342}" name="סוג מטבע" dataDxfId="563"/>
    <tableColumn id="9" xr3:uid="{E79BBC36-009A-485F-919C-D67785DEE2CB}" name="שיעור ריבית" dataDxfId="562"/>
    <tableColumn id="10" xr3:uid="{BB29AC56-83C4-4122-84C0-5D6E24AF979F}" name="תשואה לפידיון" dataDxfId="561"/>
    <tableColumn id="11" xr3:uid="{53D63A64-BFCB-4EB5-B1F9-80A049EFB121}" name="ערך נקוב****" dataDxfId="560"/>
    <tableColumn id="12" xr3:uid="{8CCB3559-55C7-49FB-9C2B-76D4F9DFAA90}" name="שער***" dataDxfId="559"/>
    <tableColumn id="13" xr3:uid="{D7F3B2DB-269F-4948-8507-C4D6ED005909}" name="פדיון/ ריבית/ דיבידנד לקבל*****  " dataDxfId="558"/>
    <tableColumn id="14" xr3:uid="{65C55035-3CEB-467B-A999-9656D4819CFA}" name="שווי שוק" dataDxfId="557"/>
    <tableColumn id="15" xr3:uid="{060D738D-EF75-441A-ADB0-C27A407EB170}" name="שעור מערך נקוב**** מונפק" dataDxfId="556"/>
    <tableColumn id="16" xr3:uid="{B780ACCC-050F-40EB-9B5A-A4C0F7CDB9E5}" name="שעור מנכסי אפיק ההשקעה" dataDxfId="555"/>
    <tableColumn id="17" xr3:uid="{CDB166EA-EEC4-4179-BE6C-C50F6CE2B8E8}" name="שעור מסך נכסי השקעה**" dataDxfId="554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977180C-3528-496C-A1B2-EDC6A85A31B0}" name="RowTitleRegion1.a1.b4.1" displayName="_RowTitleRegion1.a1.b4.1" ref="A1:B4" totalsRowShown="0" headerRowDxfId="553" dataDxfId="552" tableBorderDxfId="551" headerRowCellStyle="Normal_2007-16618" dataCellStyle="Normal_2007-16618">
  <autoFilter ref="A1:B4" xr:uid="{6977180C-3528-496C-A1B2-EDC6A85A31B0}">
    <filterColumn colId="0" hiddenButton="1"/>
    <filterColumn colId="1" hiddenButton="1"/>
  </autoFilter>
  <tableColumns count="2">
    <tableColumn id="1" xr3:uid="{840E83B9-8B00-4A93-A056-6F1DCFA19FC6}" name="תאריך הדיווח" dataDxfId="550" dataCellStyle="Normal_2007-16618"/>
    <tableColumn id="2" xr3:uid="{316B0753-73E3-47B7-9DDE-A49F135809AC}" name="31/12/2023" dataDxfId="549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7FDBB61-6544-44E5-96BB-10E437320E12}" name="TitleRegion1.a6.s13.1" displayName="TitleRegion1.a6.s13.1" ref="A6:S13" totalsRowShown="0" headerRowDxfId="548" dataDxfId="546" headerRowBorderDxfId="547" tableBorderDxfId="545">
  <autoFilter ref="A6:S13" xr:uid="{37FDBB61-6544-44E5-96BB-10E437320E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95B04450-02F5-4549-B712-CA7EDD718A8C}" name="שם המנפיק/שם נייר ערך " dataDxfId="544"/>
    <tableColumn id="2" xr3:uid="{3D3DCC5C-547B-473C-8943-3B70387D2ED0}" name="מספר ני&quot;ע" dataDxfId="543"/>
    <tableColumn id="3" xr3:uid="{D387482B-0451-49C1-B443-03568E5947B5}" name="זירת מסחר" dataDxfId="542"/>
    <tableColumn id="4" xr3:uid="{362B64F0-D0CA-4F06-8F6F-976753D036F6}" name="ספק מידע" dataDxfId="541"/>
    <tableColumn id="5" xr3:uid="{14176A6B-9060-4BD1-82C9-026FA0EE862B}" name="מספר מנפיק" dataDxfId="540"/>
    <tableColumn id="6" xr3:uid="{92122198-AFC8-4573-A3C8-105F6D1945D4}" name="ענף מסחר" dataDxfId="539"/>
    <tableColumn id="7" xr3:uid="{2FA03F56-6137-41D6-8C88-538DC3AB2C29}" name="דירוג" dataDxfId="538"/>
    <tableColumn id="8" xr3:uid="{641F3901-2F56-4800-BBC5-4EB2286003F3}" name="שם מדרג" dataDxfId="537"/>
    <tableColumn id="9" xr3:uid="{DB14E6EB-A74B-4DA6-AC85-A2A85FE6EC08}" name="תאריך רכישה" dataDxfId="536"/>
    <tableColumn id="10" xr3:uid="{41E76205-FE9B-4630-8E32-6606FFFC59D8}" name="מח&quot;מ" dataDxfId="535"/>
    <tableColumn id="11" xr3:uid="{7AB3B3C9-F7C7-4E48-99B1-52F9CC74AC35}" name="סוג מטבע" dataDxfId="534"/>
    <tableColumn id="12" xr3:uid="{D5DD67DF-69F2-4849-853C-97FBC845830E}" name="שיעור ריבית" dataDxfId="533"/>
    <tableColumn id="13" xr3:uid="{E5A25CD8-ADF7-464E-8EDB-D494DEDED136}" name="תשואה לפידיון" dataDxfId="532"/>
    <tableColumn id="14" xr3:uid="{B7629EAE-68D4-4378-9B0F-85F8F97C5CAA}" name="ערך נקוב****" dataDxfId="531"/>
    <tableColumn id="15" xr3:uid="{0BFEFD61-3FB5-45F8-9103-ED1DE77CC0C6}" name="שער***" dataDxfId="530"/>
    <tableColumn id="16" xr3:uid="{26079FA9-A0E5-4368-9B00-6B7BFA11E474}" name="שווי שוק" dataDxfId="529"/>
    <tableColumn id="17" xr3:uid="{14A80047-59AC-41EF-9564-790291848602}" name="שעור מערך נקוב מונפק" dataDxfId="528"/>
    <tableColumn id="18" xr3:uid="{503B4C96-03F4-4451-A483-7D8A00063C52}" name="שעור מנכסי אפיק ההשקעה" dataDxfId="527"/>
    <tableColumn id="19" xr3:uid="{9F928E5E-270C-4860-A66E-4C434E6C3AB9}" name="שעור מסך נכסי השקעה**" dataDxfId="526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0847C20-A013-4333-A6DB-D6584AD9DDFC}" name="RowTitleRegion1.a1.b4.1" displayName="_RowTitleRegion1.a1.b4.1_1" ref="A1:B4" totalsRowShown="0" headerRowDxfId="525" dataDxfId="524" tableBorderDxfId="523" headerRowCellStyle="Normal_2007-16618" dataCellStyle="Normal_2007-16618">
  <autoFilter ref="A1:B4" xr:uid="{80847C20-A013-4333-A6DB-D6584AD9DDFC}">
    <filterColumn colId="0" hiddenButton="1"/>
    <filterColumn colId="1" hiddenButton="1"/>
  </autoFilter>
  <tableColumns count="2">
    <tableColumn id="1" xr3:uid="{EBF5690C-1CDC-4D27-8B7A-67E6E4378707}" name="תאריך הדיווח" dataDxfId="522" dataCellStyle="Normal_2007-16618"/>
    <tableColumn id="2" xr3:uid="{66BC38B1-E0BB-4A4B-BAA5-1AE8372A829D}" name="31/12/2023" dataDxfId="521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5924AC-53F9-4F76-B180-92BBCAD03573}" name="TitleRegion1.a6.t14.1" displayName="TitleRegion1.a6.t14.1" ref="A6:T14" totalsRowShown="0" headerRowDxfId="520" dataDxfId="518" headerRowBorderDxfId="519" tableBorderDxfId="517">
  <autoFilter ref="A6:T14" xr:uid="{BB5924AC-53F9-4F76-B180-92BBCAD035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30F59E7-AD97-4100-B609-44F9A92C6AD4}" name="שם המנפיק/שם נייר ערך " dataDxfId="516"/>
    <tableColumn id="2" xr3:uid="{567BB26A-73DE-46CE-8FCD-072A701F40AC}" name="מספר ני&quot;ע" dataDxfId="515"/>
    <tableColumn id="3" xr3:uid="{9FA2800C-4B9E-4FB6-9E28-30B386AB34AD}" name="זירת מסחר" dataDxfId="514"/>
    <tableColumn id="4" xr3:uid="{36EF7EF9-AE53-49A3-894B-F85AE23BFA49}" name="ספק מידע" dataDxfId="513"/>
    <tableColumn id="5" xr3:uid="{8A102E01-3197-4430-9654-57FF400EF6B3}" name="מספר מנפיק" dataDxfId="512"/>
    <tableColumn id="6" xr3:uid="{FA199824-38B3-40D3-A290-4548FA66C7B2}" name="ענף מסחר" dataDxfId="511"/>
    <tableColumn id="7" xr3:uid="{ED847C93-A1D2-4A89-B46D-574C79730815}" name="דירוג" dataDxfId="510"/>
    <tableColumn id="8" xr3:uid="{81EED86C-C2B9-4D12-B571-1E56A7034DAC}" name="שם מדרג" dataDxfId="509"/>
    <tableColumn id="9" xr3:uid="{3E25DC31-9EE1-4071-A90E-1FCC800E70A6}" name="תאריך רכישה" dataDxfId="508"/>
    <tableColumn id="10" xr3:uid="{D6E00D65-7CFC-41A3-A86E-8CA3BD8EE1D2}" name="מח&quot;מ" dataDxfId="507"/>
    <tableColumn id="11" xr3:uid="{77F42225-AE03-4037-8EFE-F1178BF07B4D}" name="סוג מטבע" dataDxfId="506"/>
    <tableColumn id="12" xr3:uid="{3AA492BB-C737-4932-8560-2AC15FF21058}" name="שיעור ריבית" dataDxfId="505"/>
    <tableColumn id="13" xr3:uid="{92A35431-27EA-464D-8DFB-F44A9296A748}" name="תשואה לפידיון" dataDxfId="504"/>
    <tableColumn id="14" xr3:uid="{15D04617-4347-455B-BC31-0088F4DE9986}" name="ערך נקוב****" dataDxfId="503"/>
    <tableColumn id="15" xr3:uid="{8B16BAB4-E219-4F62-A5DE-0E631C97715E}" name="שער***" dataDxfId="502"/>
    <tableColumn id="16" xr3:uid="{0005EA28-EFC0-40A4-8D3E-665ADC6484BB}" name="פדיון/ ריבית/ דיבידנד לקבל*****  " dataDxfId="501"/>
    <tableColumn id="17" xr3:uid="{D6683C86-3E56-4619-B86E-E8B4D989FDBC}" name="שווי שוק" dataDxfId="500"/>
    <tableColumn id="18" xr3:uid="{191D49D7-1430-4D15-9DA5-6A3AA70E02F7}" name="שעור מערך נקוב מונפק" dataDxfId="499"/>
    <tableColumn id="19" xr3:uid="{C9232589-68EE-4A2A-AA8E-3860D3F533AD}" name="שעור מנכסי אפיק ההשקעה" dataDxfId="498"/>
    <tableColumn id="20" xr3:uid="{5A1E0779-098A-4FDB-AC17-2B11B777FD29}" name="שעור מסך נכסי השקעה**" dataDxfId="49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76EBA01-1978-4D84-9CEA-31254B3581D5}" name="RowTitleRegion1.a1.b4.1" displayName="_RowTitleRegion1.a1.b4.1_2" ref="A1:B4" totalsRowShown="0" headerRowDxfId="496" dataDxfId="495" tableBorderDxfId="494" headerRowCellStyle="Normal_2007-16618" dataCellStyle="Normal_2007-16618">
  <autoFilter ref="A1:B4" xr:uid="{D76EBA01-1978-4D84-9CEA-31254B3581D5}">
    <filterColumn colId="0" hiddenButton="1"/>
    <filterColumn colId="1" hiddenButton="1"/>
  </autoFilter>
  <tableColumns count="2">
    <tableColumn id="1" xr3:uid="{C6D994E8-F33C-4C9D-AC58-126290E4A7FD}" name="תאריך הדיווח" dataDxfId="493" dataCellStyle="Normal_2007-16618"/>
    <tableColumn id="2" xr3:uid="{8BBD242C-FB79-4ACF-B8C1-235F974F5A8C}" name="31/12/2023" dataDxfId="492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9CDD506-E95E-44A7-96B3-1EA54C6BE5A2}" name="TitleRegion1.a6.n14.1" displayName="TitleRegion1.a6.n14.1" ref="A6:N14" totalsRowShown="0" headerRowDxfId="491" dataDxfId="489" headerRowBorderDxfId="490" tableBorderDxfId="488">
  <autoFilter ref="A6:N14" xr:uid="{E9CDD506-E95E-44A7-96B3-1EA54C6BE5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27E4C09-89C3-4357-A37E-4385005997F6}" name="שם המנפיק/שם נייר ערך " dataDxfId="487"/>
    <tableColumn id="2" xr3:uid="{C7B522CC-AA7C-44FF-83FA-F2A79D2A5F00}" name="מספר ני&quot;ע" dataDxfId="486"/>
    <tableColumn id="3" xr3:uid="{C15647B3-FB71-4072-B665-BA750FDEFBB3}" name="זירת מסחר" dataDxfId="485"/>
    <tableColumn id="4" xr3:uid="{896DC478-8F0D-4BD2-8655-5594DA40F2BA}" name="ספק מידע" dataDxfId="484"/>
    <tableColumn id="5" xr3:uid="{BA3ED778-3A6B-4EEA-B011-F9392BD33F45}" name="מספר מנפיק" dataDxfId="483"/>
    <tableColumn id="6" xr3:uid="{79CB31BD-DA70-4FC2-B94C-DFBB965AE36D}" name="ענף מסחר" dataDxfId="482"/>
    <tableColumn id="7" xr3:uid="{22D34CC8-0502-4EDF-BD60-7644AA00FC11}" name="סוג מטבע" dataDxfId="481"/>
    <tableColumn id="8" xr3:uid="{0706488B-AE7F-43A2-925E-CC4EA9C3986D}" name="ערך נקוב****" dataDxfId="480"/>
    <tableColumn id="9" xr3:uid="{77633725-AB2A-4D87-8615-EC027EA84B00}" name="שער***" dataDxfId="479"/>
    <tableColumn id="10" xr3:uid="{2C0E1245-FDFA-49B3-A42D-4176F4898983}" name="פדיון/ ריבית/ דיבידנד לקבל*****  " dataDxfId="478"/>
    <tableColumn id="11" xr3:uid="{86CA0962-0BDA-49FC-A7CC-F790FD974704}" name="שווי שוק" dataDxfId="477"/>
    <tableColumn id="12" xr3:uid="{D8BA7983-1BB9-496B-928B-555279C81446}" name="שעור מערך נקוב מונפק" dataDxfId="476"/>
    <tableColumn id="13" xr3:uid="{100641A1-3F60-46A5-8BFB-1750E257B086}" name="שעור מנכסי אפיק ההשקעה" dataDxfId="475"/>
    <tableColumn id="14" xr3:uid="{365B07E8-6B88-414D-9263-9A02319A888B}" name="שעור מסך נכסי השקעה**" dataDxfId="474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9C0D435-3FDF-4D0A-A079-69433161384E}" name="RowTitleRegion1.a1.b4.1" displayName="_RowTitleRegion1.a1.b4.1_3" ref="A1:B4" totalsRowShown="0" headerRowDxfId="473" dataDxfId="472" tableBorderDxfId="471" headerRowCellStyle="Normal_2007-16618" dataCellStyle="Normal_2007-16618">
  <autoFilter ref="A1:B4" xr:uid="{D9C0D435-3FDF-4D0A-A079-69433161384E}">
    <filterColumn colId="0" hiddenButton="1"/>
    <filterColumn colId="1" hiddenButton="1"/>
  </autoFilter>
  <tableColumns count="2">
    <tableColumn id="1" xr3:uid="{C4880F1B-4386-4055-8D78-251F245D8137}" name="תאריך הדיווח" dataDxfId="470" dataCellStyle="Normal_2007-16618"/>
    <tableColumn id="2" xr3:uid="{068BFEA5-61A2-41E2-BC22-B6FBB9575064}" name="31/12/2023" dataDxfId="469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9E7C2A8-4309-42C3-ABCC-3D4EFFFE590F}" name="TitleRegion1.a6.m29.1" displayName="TitleRegion1.a6.m29.1" ref="A6:M29" totalsRowShown="0" headerRowDxfId="468" dataDxfId="466" headerRowBorderDxfId="467" tableBorderDxfId="465">
  <autoFilter ref="A6:M29" xr:uid="{C9E7C2A8-4309-42C3-ABCC-3D4EFFFE59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33587D3-E675-4600-9DC5-4E13B3B4321C}" name="שם המנפיק/שם נייר ערך " dataDxfId="464"/>
    <tableColumn id="2" xr3:uid="{8F3E5A49-26DA-493D-A635-7AAA5893A30A}" name="מספר ני&quot;ע" dataDxfId="463"/>
    <tableColumn id="3" xr3:uid="{AE22204D-4E29-4BA3-A222-E23EDEA6A176}" name="זירת מסחר" dataDxfId="462"/>
    <tableColumn id="4" xr3:uid="{E7953FB9-C14B-4D03-8CB9-09549EE0B4C8}" name="מספר מנפיק" dataDxfId="461"/>
    <tableColumn id="5" xr3:uid="{B42D00D5-66DC-48FC-902C-A0202F9617DC}" name="ענף מסחר" dataDxfId="460"/>
    <tableColumn id="6" xr3:uid="{E19515C1-4C79-49F8-A63E-FA578D81C3EA}" name="סוג מטבע" dataDxfId="459"/>
    <tableColumn id="7" xr3:uid="{383A0D73-4F8E-46F1-939F-2444A8886C5C}" name="ערך נקוב****" dataDxfId="458"/>
    <tableColumn id="8" xr3:uid="{87E1A784-42BE-4D49-AE65-6B93E2232E9F}" name="שער***" dataDxfId="457"/>
    <tableColumn id="9" xr3:uid="{99C8AA4A-D2F0-4BB4-B4F0-3C4A668BCED4}" name="פדיון/ ריבית/ דיבידנד לקבל*****  " dataDxfId="456"/>
    <tableColumn id="10" xr3:uid="{D37EEBBA-C5F3-46F0-8770-A8B49AEB2F58}" name="שווי שוק" dataDxfId="455"/>
    <tableColumn id="11" xr3:uid="{85E51441-4A7E-4C53-B9AF-4AE3793C91D0}" name="שעור מערך נקוב מונפק" dataDxfId="454"/>
    <tableColumn id="12" xr3:uid="{2EF132E0-8D0E-4E3E-8B55-860247414A95}" name="שעור מנכסי אפיק ההשקעה" dataDxfId="453"/>
    <tableColumn id="13" xr3:uid="{934EDAFA-C2F8-4110-A930-2A7D60E9337E}" name="שעור מסך נכסי השקעה**" dataDxfId="45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5E3283F-5CDE-432B-86C5-6335435FB73F}" name="RowTitleRegion1.a1.b4.1" displayName="_RowTitleRegion1.a1.b4.1_4" ref="A1:B4" totalsRowShown="0" headerRowDxfId="451" dataDxfId="450" tableBorderDxfId="449" headerRowCellStyle="Normal_2007-16618" dataCellStyle="Normal_2007-16618">
  <autoFilter ref="A1:B4" xr:uid="{15E3283F-5CDE-432B-86C5-6335435FB73F}">
    <filterColumn colId="0" hiddenButton="1"/>
    <filterColumn colId="1" hiddenButton="1"/>
  </autoFilter>
  <tableColumns count="2">
    <tableColumn id="1" xr3:uid="{D0B23830-BDF3-438D-BE59-D24818A6AEAD}" name="תאריך הדיווח" dataDxfId="448" dataCellStyle="Normal_2007-16618"/>
    <tableColumn id="2" xr3:uid="{053D4C33-4C59-4EF1-A8A2-EECA1FF128DD}" name="31/12/2023" dataDxfId="447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E91E21F-E489-4B4B-B969-55F2A4141C61}" name="TitleRegion1.a6.n13.1" displayName="TitleRegion1.a6.n13.1" ref="A6:N13" totalsRowShown="0" headerRowDxfId="446" dataDxfId="444" headerRowBorderDxfId="445" tableBorderDxfId="443">
  <autoFilter ref="A6:N13" xr:uid="{EE91E21F-E489-4B4B-B969-55F2A4141C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9BF0F81-0257-4A85-B97F-205AB4AB9ED8}" name="שם המנפיק/שם נייר ערך " dataDxfId="442"/>
    <tableColumn id="2" xr3:uid="{BC839CD1-88F5-41D2-B616-8FE166441A85}" name="מספר ני&quot;ע" dataDxfId="441"/>
    <tableColumn id="3" xr3:uid="{08B0E1B5-F8C6-41D9-AEAA-B78D2A4ACB76}" name="זירת מסחר" dataDxfId="440"/>
    <tableColumn id="4" xr3:uid="{74088E36-B73C-4E1E-9C75-E0E481C35E2B}" name="מספר מנפיק" dataDxfId="439"/>
    <tableColumn id="5" xr3:uid="{ECD39142-4F32-43F5-9E3F-723228EBC21D}" name="ענף מסחר" dataDxfId="438"/>
    <tableColumn id="6" xr3:uid="{B6655048-24EC-4863-8D2F-4D55173BD23B}" name="דירוג" dataDxfId="437"/>
    <tableColumn id="7" xr3:uid="{DAB8CDC2-8577-4AED-BACA-CDFB5C436DCA}" name="שם מדרג" dataDxfId="436"/>
    <tableColumn id="8" xr3:uid="{BEED725D-2861-41F0-A278-991047E12CDB}" name="סוג מטבע" dataDxfId="435"/>
    <tableColumn id="9" xr3:uid="{0C2133C7-C11B-41D5-ADEF-01778692B133}" name="ערך נקוב****" dataDxfId="434"/>
    <tableColumn id="10" xr3:uid="{512921B1-42E7-4643-A27F-23D10BD1E326}" name="שער***" dataDxfId="433"/>
    <tableColumn id="11" xr3:uid="{F8847329-840D-45D8-82FE-E36C98A8B11B}" name="שווי שוק" dataDxfId="432"/>
    <tableColumn id="12" xr3:uid="{39DFA5D9-F0CC-45E0-9815-229A6719956A}" name="שעור מערך נקוב מונפק" dataDxfId="431"/>
    <tableColumn id="13" xr3:uid="{760CFA0E-A14B-45C6-89C5-B2AE2742CC9A}" name="שעור מנכסי אפיק ההשקעה" dataDxfId="430"/>
    <tableColumn id="14" xr3:uid="{E97FBDE7-8ADF-4B72-BDEF-4F8FF3EC7325}" name="שעור מסך נכסי השקעה**" dataDxfId="42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CFB8FBC-E4EB-4BAB-BCE9-29CD04D69F34}" name="RowTitleRegion1.a1.b4.1" displayName="_RowTitleRegion1.a1.b4.1_5" ref="A1:B4" totalsRowShown="0" headerRowDxfId="428" dataDxfId="427" tableBorderDxfId="426" headerRowCellStyle="Normal_2007-16618" dataCellStyle="Normal_2007-16618">
  <autoFilter ref="A1:B4" xr:uid="{1CFB8FBC-E4EB-4BAB-BCE9-29CD04D69F34}">
    <filterColumn colId="0" hiddenButton="1"/>
    <filterColumn colId="1" hiddenButton="1"/>
  </autoFilter>
  <tableColumns count="2">
    <tableColumn id="1" xr3:uid="{BDD8B779-1D1F-4D29-8253-C37A6169CAAF}" name="תאריך הדיווח" dataDxfId="425" dataCellStyle="Normal_2007-16618"/>
    <tableColumn id="2" xr3:uid="{677C7944-9BEC-40A8-BCE2-5AABABA5E5ED}" name="31/12/2023" dataDxfId="424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F609334-1588-4EE1-9DFE-5DA65B69EFD2}" name="TitleRegion1.a6.k13.1" displayName="TitleRegion1.a6.k13.1" ref="A6:K13" totalsRowShown="0" headerRowDxfId="423" dataDxfId="421" headerRowBorderDxfId="422" tableBorderDxfId="420">
  <autoFilter ref="A6:K13" xr:uid="{8F609334-1588-4EE1-9DFE-5DA65B69EF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2B49247-6B78-46D6-AE52-AD608E5E532F}" name="שם המנפיק/שם נייר ערך" dataDxfId="419"/>
    <tableColumn id="2" xr3:uid="{6609574D-BBEF-4C42-819D-3C90DF014F47}" name="מספר ני&quot;ע" dataDxfId="418"/>
    <tableColumn id="3" xr3:uid="{B1BFC7F6-F834-4972-9714-69914F82A68A}" name="זירת מסחר" dataDxfId="417"/>
    <tableColumn id="4" xr3:uid="{F1CD958F-64FB-4850-B5E9-5FC175AA4754}" name="ענף מסחר" dataDxfId="416"/>
    <tableColumn id="5" xr3:uid="{F5B4BC1C-9FD3-4557-8729-F584D7E20A14}" name="סוג מטבע" dataDxfId="415"/>
    <tableColumn id="6" xr3:uid="{3290F6AA-8619-488E-9855-4D58C3D72BDA}" name="ערך נקוב****" dataDxfId="414"/>
    <tableColumn id="7" xr3:uid="{06752B6D-63EB-460C-9EEA-5A662C18529F}" name="שער***" dataDxfId="413"/>
    <tableColumn id="8" xr3:uid="{9B7419E4-44A8-4DC4-8EAC-19AC4D409797}" name="שווי שוק" dataDxfId="412"/>
    <tableColumn id="9" xr3:uid="{95053000-4DE2-4FDC-AC06-8AF4DF18A306}" name="שעור מערך נקוב מונפק" dataDxfId="411"/>
    <tableColumn id="10" xr3:uid="{CE0D970F-D050-4CE2-B77D-2C052C8D0D9F}" name="שעור מנכסי אפיק ההשקעה" dataDxfId="410"/>
    <tableColumn id="11" xr3:uid="{1D275C1E-66A6-42D3-B40B-E1111B5AE379}" name="שעור מסך נכסי השקעה**" dataDxfId="409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03D086C-4984-4909-8592-FD393843742B}" name="RowTitleRegion1.a1.b4.1" displayName="_RowTitleRegion1.a1.b4.1_6" ref="A1:B4" totalsRowShown="0" headerRowDxfId="408" dataDxfId="407" tableBorderDxfId="406" headerRowCellStyle="Normal_2007-16618" dataCellStyle="Normal_2007-16618">
  <autoFilter ref="A1:B4" xr:uid="{803D086C-4984-4909-8592-FD393843742B}">
    <filterColumn colId="0" hiddenButton="1"/>
    <filterColumn colId="1" hiddenButton="1"/>
  </autoFilter>
  <tableColumns count="2">
    <tableColumn id="1" xr3:uid="{84E264C8-D10B-4870-BDD8-4322E0767439}" name="תאריך הדיווח" dataDxfId="405" dataCellStyle="Normal_2007-16618"/>
    <tableColumn id="2" xr3:uid="{14B3BED0-CB33-43E3-8615-5634EFB3E9E2}" name="31/12/2023" dataDxfId="404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D4111C3-6286-40D7-A6BB-D3C46F6CE2A6}" name="TitleRegion1.a6.k13.1" displayName="TitleRegion1.a6.k13.1_" ref="A6:K13" totalsRowShown="0" headerRowDxfId="403" dataDxfId="401" headerRowBorderDxfId="402" tableBorderDxfId="400">
  <autoFilter ref="A6:K13" xr:uid="{AD4111C3-6286-40D7-A6BB-D3C46F6CE2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D3CA8C5-2AFA-4E2B-A164-D5B7D2E32D1E}" name="שם המנפיק/שם נייר ערך" dataDxfId="399"/>
    <tableColumn id="2" xr3:uid="{F6970252-BF50-43B7-816D-7EE91508583D}" name="מספר ני&quot;ע" dataDxfId="398"/>
    <tableColumn id="3" xr3:uid="{0BE71814-70D2-40ED-9825-7DD6B2388A02}" name="זירת מסחר" dataDxfId="397"/>
    <tableColumn id="4" xr3:uid="{BDC0E33F-5C39-418E-9728-F1DE0339E3AD}" name="ענף מסחר" dataDxfId="396"/>
    <tableColumn id="5" xr3:uid="{1BD427C7-4405-4900-8B38-FA95BC429E6E}" name="סוג מטבע" dataDxfId="395"/>
    <tableColumn id="6" xr3:uid="{6E5F1D3B-3B2D-4174-B807-4B3E675FF488}" name="ערך נקוב****" dataDxfId="394"/>
    <tableColumn id="7" xr3:uid="{443DC7DE-B645-4030-884E-01843DF8035E}" name="שער***" dataDxfId="393"/>
    <tableColumn id="8" xr3:uid="{4DA50B87-3FE4-4A80-9E0E-39AEFAEA51E2}" name="שווי שוק" dataDxfId="392"/>
    <tableColumn id="9" xr3:uid="{73F138D9-58D6-40F3-896C-31D41C2A36C1}" name="שעור מערך נקוב מונפק" dataDxfId="391"/>
    <tableColumn id="10" xr3:uid="{5D1F3C4B-F50A-4375-ABBA-9090AC925154}" name="שעור מנכסי אפיק ההשקעה" dataDxfId="390"/>
    <tableColumn id="11" xr3:uid="{E4BA7B43-BD5D-4882-9943-37119396FF9E}" name="שעור מסך נכסי השקעה**" dataDxfId="38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5E10DDD-0DB7-4CD2-83A8-155A62F77845}" name="RowTitleRegion1.a1.b4.1" displayName="_RowTitleRegion1.a1.b4.1_7" ref="A1:B4" totalsRowShown="0" headerRowDxfId="388" dataDxfId="387" tableBorderDxfId="386" headerRowCellStyle="Normal_2007-16618" dataCellStyle="Normal_2007-16618">
  <autoFilter ref="A1:B4" xr:uid="{A5E10DDD-0DB7-4CD2-83A8-155A62F77845}">
    <filterColumn colId="0" hiddenButton="1"/>
    <filterColumn colId="1" hiddenButton="1"/>
  </autoFilter>
  <tableColumns count="2">
    <tableColumn id="1" xr3:uid="{F1FD34B1-61FA-4603-A86E-CAE631CE73E1}" name="תאריך הדיווח" dataDxfId="385" dataCellStyle="Normal_2007-16618"/>
    <tableColumn id="2" xr3:uid="{4F2D8EC7-DF41-40BC-8C7D-EDB4B713E008}" name="31/12/2023" dataDxfId="384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8A15832-6C35-47C6-8083-5EF7045744E8}" name="TitleRegion1.a6.j18.1" displayName="TitleRegion1.a6.j18.1" ref="A6:J18" totalsRowShown="0" headerRowDxfId="383" dataDxfId="381" headerRowBorderDxfId="382" tableBorderDxfId="380">
  <autoFilter ref="A6:J18" xr:uid="{D8A15832-6C35-47C6-8083-5EF7045744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245B603-3A6F-434A-83F5-532E19142C75}" name="שם המנפיק/שם נייר ערך" dataDxfId="379"/>
    <tableColumn id="2" xr3:uid="{53096AA9-3AD0-4C17-8924-264FACEE3A8D}" name="מספר ני&quot;ע" dataDxfId="378"/>
    <tableColumn id="3" xr3:uid="{463D9F56-49AF-416B-9493-19A214DD4A90}" name="זירת מסחר" dataDxfId="377"/>
    <tableColumn id="4" xr3:uid="{9226FBBA-794D-4591-9601-21A379D6A5B8}" name="ענף מסחר" dataDxfId="376"/>
    <tableColumn id="5" xr3:uid="{6EC4C4ED-F049-48FB-AE10-DABAF35ADAFC}" name="סוג מטבע" dataDxfId="375"/>
    <tableColumn id="6" xr3:uid="{93661B81-924E-471F-8F63-5A13B768986D}" name="ערך נקוב****" dataDxfId="374"/>
    <tableColumn id="7" xr3:uid="{FD3A2F79-0EB2-4318-AAC6-0D7495FD5479}" name="שער***" dataDxfId="373"/>
    <tableColumn id="8" xr3:uid="{09E560B8-F90D-4FDF-94BD-6E9A0C5C12E3}" name="שווי שוק" dataDxfId="372"/>
    <tableColumn id="9" xr3:uid="{7BB11709-336C-4770-8591-862882D205E7}" name="שעור מנכסי אפיק ההשקעה" dataDxfId="371"/>
    <tableColumn id="10" xr3:uid="{CF5A0F86-D2E2-4595-8FAE-EF9021593568}" name="שעור מסך נכסי השקעה**" dataDxfId="370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697AAD-2C9A-4BF3-B428-84FB25C5CF00}" name="RowTitleRegion1.a1.b4.1" displayName="_RowTitleRegion1.a1.b4.1_8" ref="A1:B4" totalsRowShown="0" headerRowDxfId="369" dataDxfId="368" tableBorderDxfId="367" headerRowCellStyle="Normal_2007-16618" dataCellStyle="Normal_2007-16618">
  <autoFilter ref="A1:B4" xr:uid="{3D697AAD-2C9A-4BF3-B428-84FB25C5CF00}">
    <filterColumn colId="0" hiddenButton="1"/>
    <filterColumn colId="1" hiddenButton="1"/>
  </autoFilter>
  <tableColumns count="2">
    <tableColumn id="1" xr3:uid="{EA1F2D43-6BEC-49BD-BD93-241ABD1E4855}" name="תאריך הדיווח" dataDxfId="366" dataCellStyle="Normal_2007-16618"/>
    <tableColumn id="2" xr3:uid="{8A91E235-37AD-4ED3-8168-AFD8CB35B00D}" name="31/12/2023" dataDxfId="365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9620DAE-E2E8-4E01-B1D5-2F0B3AE3DAFB}" name="TitleRegion1.a6.p13.1" displayName="TitleRegion1.a6.p13.1" ref="A6:P13" totalsRowShown="0" headerRowDxfId="364" dataDxfId="362" headerRowBorderDxfId="363" tableBorderDxfId="361">
  <autoFilter ref="A6:P13" xr:uid="{09620DAE-E2E8-4E01-B1D5-2F0B3AE3DA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0D7769C-292E-486F-80F5-3C94325E4798}" name="שם המנפיק/שם נייר ערך" dataDxfId="360"/>
    <tableColumn id="2" xr3:uid="{14814D8C-38DC-45D8-A883-12FE778D0640}" name="מספר ני&quot;ע" dataDxfId="359"/>
    <tableColumn id="3" xr3:uid="{3665E011-4871-4E77-A8F9-087B7018AA90}" name="נכס הבסיס" dataDxfId="358"/>
    <tableColumn id="4" xr3:uid="{F80121FC-206D-4201-9BEC-7130F3D35D8F}" name="דירוג" dataDxfId="357"/>
    <tableColumn id="5" xr3:uid="{F1762AAF-1B8B-44BB-9D71-A47A62EF4C73}" name="שם מדרג" dataDxfId="356"/>
    <tableColumn id="6" xr3:uid="{5598F50A-B965-4E57-9496-636785DCE5D7}" name="תאריך רכישה" dataDxfId="355"/>
    <tableColumn id="7" xr3:uid="{51638D8C-79A7-4DD3-9AF7-C904B2B306DC}" name="מח&quot;מ" dataDxfId="354"/>
    <tableColumn id="8" xr3:uid="{709A5EC1-7945-4D5D-B81C-209B7C87E3B6}" name="סוג מטבע" dataDxfId="353"/>
    <tableColumn id="9" xr3:uid="{34333F27-0FD0-47B1-B7BD-A17EFEC0FAC5}" name="שיעור ריבית" dataDxfId="352"/>
    <tableColumn id="10" xr3:uid="{2F46D397-06F3-4D16-B8B2-F35500898663}" name="תשואה לפידיון" dataDxfId="351"/>
    <tableColumn id="11" xr3:uid="{729460C1-9594-4D5B-B230-7DBFB74464EC}" name="ערך נקוב****" dataDxfId="350"/>
    <tableColumn id="12" xr3:uid="{6C5379C1-8B03-4C0A-BD7B-4FB77E008998}" name="שער***" dataDxfId="349"/>
    <tableColumn id="13" xr3:uid="{56D6EF92-9D2C-4E71-B0B5-1F9E2814E387}" name="שווי שוק" dataDxfId="348"/>
    <tableColumn id="14" xr3:uid="{913FED12-C9C7-4959-B269-32C3B4F03917}" name="שעור מערך נקוב מונפק" dataDxfId="347"/>
    <tableColumn id="15" xr3:uid="{FD7DFA26-A99D-46E4-AAE9-A054E030EE52}" name="שעור מנכסי אפיק ההשקעה" dataDxfId="346"/>
    <tableColumn id="16" xr3:uid="{38668222-3B8C-41E3-92EE-9D4DE1D62EA8}" name="שעור מסך נכסי השקעה**" dataDxfId="345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D463989-D028-40CF-9AAA-513F4FDCEF90}" name="RowTitleRegion1.a1.b4.1" displayName="_RowTitleRegion1.a1.b4.1_9" ref="A1:B4" totalsRowShown="0" headerRowDxfId="344" dataDxfId="343" tableBorderDxfId="342" headerRowCellStyle="Normal_2007-16618" dataCellStyle="Normal_2007-16618">
  <autoFilter ref="A1:B4" xr:uid="{6D463989-D028-40CF-9AAA-513F4FDCEF90}">
    <filterColumn colId="0" hiddenButton="1"/>
    <filterColumn colId="1" hiddenButton="1"/>
  </autoFilter>
  <tableColumns count="2">
    <tableColumn id="1" xr3:uid="{1B9EE3EA-B32F-4D20-9CBA-10F516EB2837}" name="תאריך הדיווח" dataDxfId="341" dataCellStyle="Normal_2007-16618"/>
    <tableColumn id="2" xr3:uid="{87B9A280-4027-4899-9C76-8408AE2569DD}" name="31/12/2023" dataDxfId="340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75FDFD8-9544-4188-BA7A-181D0523FE31}" name="TitleRegion1.a6.o163.1" displayName="TitleRegion1.a6.o163.1" ref="A6:O163" totalsRowShown="0" headerRowDxfId="339" dataDxfId="337" headerRowBorderDxfId="338" tableBorderDxfId="336">
  <autoFilter ref="A6:O163" xr:uid="{275FDFD8-9544-4188-BA7A-181D0523FE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B361095-EF79-4F03-AD08-063E7707A3A2}" name="שם המנפיק/שם נייר ערך" dataDxfId="335"/>
    <tableColumn id="2" xr3:uid="{6590BACF-9B81-4494-8801-FAF5C5960BFB}" name="מספר ני&quot;ע" dataDxfId="334"/>
    <tableColumn id="3" xr3:uid="{CDD47D34-907C-4240-A753-190D9C9BF755}" name="דירוג" dataDxfId="333"/>
    <tableColumn id="4" xr3:uid="{32E302BF-77FB-4C2D-9F2B-7D78F5C81649}" name="שם מדרג" dataDxfId="332"/>
    <tableColumn id="5" xr3:uid="{4703083B-01AE-4D9D-A639-7B39C7B3686D}" name="תאריך רכישה" dataDxfId="331"/>
    <tableColumn id="6" xr3:uid="{E4D1FF42-6FC2-445C-BCDB-C13D520DF199}" name="מח&quot;מ" dataDxfId="330"/>
    <tableColumn id="7" xr3:uid="{8D249327-ECE3-429E-9C45-F93FBC0C8984}" name="סוג מטבע" dataDxfId="329"/>
    <tableColumn id="8" xr3:uid="{C09C63EB-B1BE-473F-A901-131FFB3CD186}" name="שיעור ריבית" dataDxfId="328"/>
    <tableColumn id="9" xr3:uid="{6A84E732-13A1-47D3-92E7-9EC8A6F342F9}" name="תשואה לפידיון" dataDxfId="327"/>
    <tableColumn id="10" xr3:uid="{4FA40DE8-4771-4051-895F-13C177AE11CC}" name="ערך נקוב****" dataDxfId="326"/>
    <tableColumn id="11" xr3:uid="{491C6552-DA63-4E5B-B96C-7932F2E01C40}" name="שער***" dataDxfId="325"/>
    <tableColumn id="12" xr3:uid="{03CF7F9F-FF08-4590-9345-CE695FAB14BD}" name="שווי הוגן" dataDxfId="324"/>
    <tableColumn id="13" xr3:uid="{0C5572F5-54F9-4F56-A782-C868AB2F3181}" name="שעור מערך נקוב מונפק" dataDxfId="323"/>
    <tableColumn id="14" xr3:uid="{E69E62AE-8086-4276-9D4B-DF098EF025A5}" name="שעור מנכסי אפיק ההשקעה" dataDxfId="322"/>
    <tableColumn id="15" xr3:uid="{47D476FB-33A6-4D08-896C-7A2C79CE2AF4}" name="שעור מסך נכסי השקעה**" dataDxfId="321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E81D954-68C5-45E6-9856-C6E0C565DEF4}" name="RowTitleRegion1.a1.b4.1" displayName="_RowTitleRegion1.a1.b4.1_10" ref="A1:B4" totalsRowShown="0" headerRowDxfId="320" dataDxfId="319" tableBorderDxfId="318" headerRowCellStyle="Normal_2007-16618" dataCellStyle="Normal_2007-16618">
  <autoFilter ref="A1:B4" xr:uid="{7E81D954-68C5-45E6-9856-C6E0C565DEF4}">
    <filterColumn colId="0" hiddenButton="1"/>
    <filterColumn colId="1" hiddenButton="1"/>
  </autoFilter>
  <tableColumns count="2">
    <tableColumn id="1" xr3:uid="{E3E6C4C4-2B3D-48E8-A4A4-D9F18C56436A}" name="תאריך הדיווח" dataDxfId="317" dataCellStyle="Normal_2007-16618"/>
    <tableColumn id="2" xr3:uid="{E3B3D1C6-78D4-4B54-930A-10295F21FB44}" name="31/12/2023" dataDxfId="316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8084C25-32F5-4BE0-9E11-441CB9F4F287}" name="TitleRegion1.a6.r13.1" displayName="TitleRegion1.a6.r13.1" ref="A6:R13" totalsRowShown="0" headerRowDxfId="315" dataDxfId="313" headerRowBorderDxfId="314" tableBorderDxfId="312">
  <autoFilter ref="A6:R13" xr:uid="{B8084C25-32F5-4BE0-9E11-441CB9F4F2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58557FD9-0263-4D3B-9974-69BF99DDACBD}" name="שם המנפיק/שם נייר ערך" dataDxfId="311"/>
    <tableColumn id="2" xr3:uid="{FD5832B3-FE9A-4CCA-8FB0-C6DFFDB79047}" name="מספר ני&quot;ע" dataDxfId="310"/>
    <tableColumn id="3" xr3:uid="{174FA84E-E677-44DF-AAD9-795D163FA527}" name="ספק המידע" dataDxfId="309"/>
    <tableColumn id="4" xr3:uid="{06748BCD-C97D-4569-98F0-3C079080E5D7}" name="מספר מנפיק" dataDxfId="308"/>
    <tableColumn id="5" xr3:uid="{90FC2340-E4BE-496E-B246-E7914F6E0E3A}" name="ענף מסחר" dataDxfId="307"/>
    <tableColumn id="6" xr3:uid="{333219AC-2E85-46D5-83A1-85495BC97CF9}" name="דירוג" dataDxfId="306"/>
    <tableColumn id="7" xr3:uid="{D73990E7-65C6-41BD-8E06-98632B17A8D4}" name="שם מדרג" dataDxfId="305"/>
    <tableColumn id="8" xr3:uid="{7FE13FF1-B2A6-43C8-B495-39B75976D4F4}" name="תאריך רכישה" dataDxfId="304"/>
    <tableColumn id="9" xr3:uid="{C13B51AE-7079-43F7-9F28-D8E751FEBCDE}" name="מח&quot;מ" dataDxfId="303"/>
    <tableColumn id="10" xr3:uid="{31B29EEC-77F9-448C-83DA-2043FB5582C4}" name="סוג מטבע" dataDxfId="302"/>
    <tableColumn id="11" xr3:uid="{DC7EDDCF-9AED-4E77-A869-3F7E927B5187}" name="שיעור ריבית" dataDxfId="301"/>
    <tableColumn id="12" xr3:uid="{593D5C5D-71D3-4F29-B115-21C7F57BB81D}" name="תשואה לפידיון" dataDxfId="300"/>
    <tableColumn id="13" xr3:uid="{9A8B530D-9534-4156-A1A1-307D4CE8577D}" name="ערך נקוב****" dataDxfId="299"/>
    <tableColumn id="14" xr3:uid="{022B3014-9540-4626-8FD8-035E59659A39}" name="שער***" dataDxfId="298"/>
    <tableColumn id="15" xr3:uid="{C4BA490F-F97E-4A88-A6D7-BFC852CC2719}" name="שווי הוגן" dataDxfId="297"/>
    <tableColumn id="16" xr3:uid="{D5618558-577D-4302-B6E7-240F35FC7CEF}" name="שעור מערך נקוב מונפק" dataDxfId="296"/>
    <tableColumn id="17" xr3:uid="{F587824E-C675-49B8-A79F-8B994D0E30AF}" name="שעור מנכסי אפיק ההשקעה" dataDxfId="295"/>
    <tableColumn id="18" xr3:uid="{EAD8D9FB-360C-4DFA-8D5B-0C598826D2DB}" name="שעור מסך נכסי השקעה**" dataDxfId="294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9DF3DD3-BD7E-499C-81B0-9D8C821FFDDB}" name="RowTitleRegion1.a1.b4.1" displayName="_RowTitleRegion1.a1.b4.1_11" ref="A1:B4" totalsRowShown="0" headerRowDxfId="293" dataDxfId="292" tableBorderDxfId="291" headerRowCellStyle="Normal_2007-16618" dataCellStyle="Normal_2007-16618">
  <autoFilter ref="A1:B4" xr:uid="{D9DF3DD3-BD7E-499C-81B0-9D8C821FFDDB}">
    <filterColumn colId="0" hiddenButton="1"/>
    <filterColumn colId="1" hiddenButton="1"/>
  </autoFilter>
  <tableColumns count="2">
    <tableColumn id="1" xr3:uid="{083AC461-9355-4827-A43E-B555902AB7DD}" name="תאריך הדיווח" dataDxfId="290" dataCellStyle="Normal_2007-16618"/>
    <tableColumn id="2" xr3:uid="{F15CE0D1-EC2E-4239-8830-0717A9CC112B}" name="31/12/2023" dataDxfId="289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4F1F84E-A146-4D52-8921-A4121762CC20}" name="TitleRegion1.a6.r13.1" displayName="TitleRegion1.a6.r13.1_" ref="A6:R13" totalsRowShown="0" headerRowDxfId="288" dataDxfId="286" headerRowBorderDxfId="287" tableBorderDxfId="285">
  <autoFilter ref="A6:R13" xr:uid="{E4F1F84E-A146-4D52-8921-A4121762CC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B5D6D40-3547-46DF-ABFB-F90BF0D512D4}" name="שם המנפיק/שם נייר ערך" dataDxfId="284"/>
    <tableColumn id="2" xr3:uid="{F9A4F7D6-C0E9-4C3F-B933-348D40C7095E}" name="מספר ני&quot;ע" dataDxfId="283"/>
    <tableColumn id="3" xr3:uid="{DE500FD8-9814-4667-B498-C24352FA1637}" name="ספק המידע" dataDxfId="282"/>
    <tableColumn id="4" xr3:uid="{FDED33D6-EEEE-4144-8993-14ACA6381407}" name="מספר מנפיק" dataDxfId="281"/>
    <tableColumn id="5" xr3:uid="{E24B93BF-7E7C-45B1-8890-285413254E68}" name="ענף מסחר" dataDxfId="280"/>
    <tableColumn id="6" xr3:uid="{030AF3D2-727B-44D6-BF5A-F395C7ECFD57}" name="דירוג" dataDxfId="279"/>
    <tableColumn id="7" xr3:uid="{14C51822-7944-419F-BC41-4F99368DD3D3}" name="שם מדרג" dataDxfId="278"/>
    <tableColumn id="8" xr3:uid="{AB49B15F-E9CB-407B-8E5A-99662DD07502}" name="תאריך רכישה" dataDxfId="277"/>
    <tableColumn id="9" xr3:uid="{6582298C-1C9F-479D-B9E3-7A00DA85A39C}" name="מח&quot;מ" dataDxfId="276"/>
    <tableColumn id="10" xr3:uid="{EBC7F302-1F45-4B61-A982-006B5791DBF8}" name="סוג מטבע" dataDxfId="275"/>
    <tableColumn id="11" xr3:uid="{8F012ADD-353F-4AD8-A210-5016B87F8BFE}" name="שיעור ריבית" dataDxfId="274"/>
    <tableColumn id="12" xr3:uid="{C9CB053D-83F3-43E0-A69C-D5917325D6FB}" name="תשואה לפידיון" dataDxfId="273"/>
    <tableColumn id="13" xr3:uid="{321F9EA1-314A-4FAE-A661-0B9E9197F09E}" name="ערך נקוב****" dataDxfId="272"/>
    <tableColumn id="14" xr3:uid="{46DE569E-0C07-4F36-9B6D-42AA57B26FCE}" name="שער***" dataDxfId="271"/>
    <tableColumn id="15" xr3:uid="{69A28774-C92E-4C42-BC9E-6A2ECC801CD7}" name="שווי הוגן" dataDxfId="270"/>
    <tableColumn id="16" xr3:uid="{98ACDACF-26BA-45B4-9551-9BB4E2FE9CE0}" name="שעור מערך נקוב מונפק" dataDxfId="269"/>
    <tableColumn id="17" xr3:uid="{D62183C8-F591-4F7F-B673-243A89E3D603}" name="שעור מנכסי אפיק ההשקעה" dataDxfId="268"/>
    <tableColumn id="18" xr3:uid="{84E0713B-9D43-4BFF-AF8F-7EB62E73D9FC}" name="שעור מסך נכסי השקעה**" dataDxfId="26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7A20BC0-1511-4720-9366-444320C97EC9}" name="RowTitleRegion1.a1.b4.1" displayName="_RowTitleRegion1.a1.b4.1_12" ref="A1:B4" totalsRowShown="0" headerRowDxfId="266" dataDxfId="265" tableBorderDxfId="264" headerRowCellStyle="Normal_2007-16618" dataCellStyle="Normal_2007-16618">
  <autoFilter ref="A1:B4" xr:uid="{37A20BC0-1511-4720-9366-444320C97EC9}">
    <filterColumn colId="0" hiddenButton="1"/>
    <filterColumn colId="1" hiddenButton="1"/>
  </autoFilter>
  <tableColumns count="2">
    <tableColumn id="1" xr3:uid="{C2CCD972-E70F-46E4-A1BF-EC6C02F7D735}" name="תאריך הדיווח" dataDxfId="263" dataCellStyle="Normal_2007-16618"/>
    <tableColumn id="2" xr3:uid="{C7B8CB6D-868E-406E-B04E-1116C5465384}" name="31/12/2023" dataDxfId="262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AAAEAED-03A0-4C94-A86D-F50FE47FEDA3}" name="TitleRegion1.a6.l13.1" displayName="TitleRegion1.a6.l13.1" ref="A6:L13" totalsRowShown="0" headerRowDxfId="261" dataDxfId="259" headerRowBorderDxfId="260" tableBorderDxfId="258">
  <autoFilter ref="A6:L13" xr:uid="{5AAAEAED-03A0-4C94-A86D-F50FE47FED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C577E7C1-B7E9-493D-8FE6-C43CDBFF4024}" name="שם המנפיק/שם נייר ערך" dataDxfId="257"/>
    <tableColumn id="2" xr3:uid="{B955432F-E65C-479A-96D9-7BBBD4BB004F}" name="מספר ני&quot;ע" dataDxfId="256"/>
    <tableColumn id="3" xr3:uid="{A0FEB477-996C-4902-A383-9E68EF4643A9}" name="ספק המידע" dataDxfId="255"/>
    <tableColumn id="4" xr3:uid="{CC81683A-C674-4C4B-AD18-E0A3A5ACC554}" name="מספר מנפיק" dataDxfId="254"/>
    <tableColumn id="5" xr3:uid="{55716FA5-56D1-4B54-8734-34E16AF84CC5}" name="ענף מסחר" dataDxfId="253"/>
    <tableColumn id="6" xr3:uid="{3446FF55-2CA0-402C-8875-BA186C667C3A}" name="סוג מטבע" dataDxfId="252"/>
    <tableColumn id="7" xr3:uid="{8C4A0DC3-12CE-4D0C-8D07-26251DF99D13}" name="ערך נקוב****" dataDxfId="251"/>
    <tableColumn id="8" xr3:uid="{9FD48225-FCD9-4D6C-A48E-6E8A6EEBDDF0}" name="שער***" dataDxfId="250"/>
    <tableColumn id="9" xr3:uid="{896772BE-C908-463A-9064-16E19FD54216}" name="שווי הוגן" dataDxfId="249"/>
    <tableColumn id="10" xr3:uid="{A5506F0D-FDEA-4099-ADB0-83A33E8175A8}" name="שעור מערך נקוב מונפק" dataDxfId="248"/>
    <tableColumn id="11" xr3:uid="{58B804B7-72E0-4ED3-8521-1BEDCA1B1286}" name="שעור מנכסי אפיק ההשקעה" dataDxfId="247"/>
    <tableColumn id="12" xr3:uid="{9766CE43-5620-427E-8A46-DCB3448474B8}" name="שעור מסך נכסי השקעה**" dataDxfId="246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C408A26-9396-441F-B789-0D9B209DCAD0}" name="RowTitleRegion1.a1.b4.1" displayName="_RowTitleRegion1.a1.b4.1_13" ref="A1:B4" totalsRowShown="0" headerRowDxfId="245" dataDxfId="244" tableBorderDxfId="243" headerRowCellStyle="Normal_2007-16618" dataCellStyle="Normal_2007-16618">
  <autoFilter ref="A1:B4" xr:uid="{7C408A26-9396-441F-B789-0D9B209DCAD0}">
    <filterColumn colId="0" hiddenButton="1"/>
    <filterColumn colId="1" hiddenButton="1"/>
  </autoFilter>
  <tableColumns count="2">
    <tableColumn id="1" xr3:uid="{762744EB-4026-436B-8349-C317D8BB0E21}" name="תאריך הדיווח" dataDxfId="242" dataCellStyle="Normal_2007-16618"/>
    <tableColumn id="2" xr3:uid="{9E2F8554-4DFC-4F99-85C6-536010102CAB}" name="31/12/2023" dataDxfId="241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549E83C-1330-4539-A5AD-FA29C5DC22FF}" name="TitleRegion1.a6.j12.1" displayName="TitleRegion1.a6.j12.1" ref="A6:J12" totalsRowShown="0" headerRowDxfId="240" dataDxfId="238" headerRowBorderDxfId="239" tableBorderDxfId="237">
  <autoFilter ref="A6:J12" xr:uid="{D549E83C-1330-4539-A5AD-FA29C5DC22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907E3FD-4298-4476-BCFA-A01089F9BE55}" name="שם המנפיק/שם נייר ערך" dataDxfId="236"/>
    <tableColumn id="2" xr3:uid="{9D139A99-890C-4E51-9821-0B0E590CB822}" name="מספר ני&quot;ע" dataDxfId="235"/>
    <tableColumn id="3" xr3:uid="{F9F1AED9-990F-4806-8978-DE2CB63FD854}" name="סוג מטבע" dataDxfId="234"/>
    <tableColumn id="4" xr3:uid="{1B5CAAD9-E281-4CFF-B1B7-998570AE5432}" name="תאריך רכישה" dataDxfId="233"/>
    <tableColumn id="5" xr3:uid="{515EF2C3-2CCD-47A8-8AA3-7F4FF5C005B4}" name="ערך נקוב****" dataDxfId="232"/>
    <tableColumn id="6" xr3:uid="{F29FEC5E-AE1E-4070-90C9-01AAEA1992D3}" name="שער***" dataDxfId="231"/>
    <tableColumn id="7" xr3:uid="{ECF2B8E2-26E8-4179-B181-1BDDB95DE0D1}" name="שווי הוגן" dataDxfId="230"/>
    <tableColumn id="8" xr3:uid="{E5C977FF-DF57-4875-A327-17ED824C7A32}" name="שעור מערך נקוב מונפק" dataDxfId="229"/>
    <tableColumn id="9" xr3:uid="{66674B20-B062-41E1-98AA-9AB8D11B6B39}" name="שעור מנכסי אפיק ההשקעה" dataDxfId="228"/>
    <tableColumn id="10" xr3:uid="{ED575804-E44A-4BA2-B026-BBCB486F3254}" name="שעור מסך נכסי השקעה**" dataDxfId="227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CC2C68D-81D3-4863-88E2-6CF7B0779F98}" name="RowTitleRegion1.a1.b4.1" displayName="_RowTitleRegion1.a1.b4.1_14" ref="A1:B4" totalsRowShown="0" headerRowDxfId="226" dataDxfId="225" tableBorderDxfId="224" headerRowCellStyle="Normal_2007-16618" dataCellStyle="Normal_2007-16618">
  <autoFilter ref="A1:B4" xr:uid="{3CC2C68D-81D3-4863-88E2-6CF7B0779F98}">
    <filterColumn colId="0" hiddenButton="1"/>
    <filterColumn colId="1" hiddenButton="1"/>
  </autoFilter>
  <tableColumns count="2">
    <tableColumn id="1" xr3:uid="{C8DE629D-15DA-4F0F-85EB-E40B71CB16A0}" name="תאריך הדיווח" dataDxfId="223" dataCellStyle="Normal_2007-16618"/>
    <tableColumn id="2" xr3:uid="{B484E604-F8C4-4599-B254-FBDB27144BBB}" name="31/12/2023" dataDxfId="222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8A0B2ED-9F94-4DF6-8A22-75EEE067DB74}" name="TitleRegion1.a6.k9.1" displayName="TitleRegion1.a6.k9.1" ref="A6:K9" totalsRowShown="0" headerRowDxfId="221" headerRowBorderDxfId="220" tableBorderDxfId="219">
  <autoFilter ref="A6:K9" xr:uid="{48A0B2ED-9F94-4DF6-8A22-75EEE067DB7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A46A134-7602-4F8E-8E0E-2FBBA0A914EA}" name="שם המנפיק/שם נייר ערך"/>
    <tableColumn id="2" xr3:uid="{341C6FC3-99A8-4FF1-929E-7615AABB44F4}" name="מספר ני&quot;ע"/>
    <tableColumn id="3" xr3:uid="{CA8C5206-BE9D-44C4-809C-BDE1A162E1CA}" name="ענף מסחר"/>
    <tableColumn id="4" xr3:uid="{F3A01E72-DD70-463B-AF5C-40728515C4A9}" name="סוג מטבע"/>
    <tableColumn id="5" xr3:uid="{2A658CB3-5254-4B00-BF93-E02B4729928C}" name="תאריך רכישה"/>
    <tableColumn id="6" xr3:uid="{46A0DC06-F523-4ADB-946D-3CABE98A2951}" name="ערך נקוב****"/>
    <tableColumn id="7" xr3:uid="{330EC85C-3455-444C-A321-9E61D00C8C1D}" name="שער***"/>
    <tableColumn id="8" xr3:uid="{952944C0-CBB1-4F6B-9252-59E5BEA4B416}" name="שווי הוגן"/>
    <tableColumn id="9" xr3:uid="{F483CAB7-1568-4104-8852-0F89389C1018}" name="שעור מערך נקוב מונפק"/>
    <tableColumn id="10" xr3:uid="{F7160E6E-8421-42D6-867A-A70BE99AF8A8}" name="שעור מנכסי אפיק ההשקעה"/>
    <tableColumn id="11" xr3:uid="{5A154066-9052-43B4-BBE2-4E7718B9F1D3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B03C252-8305-4CE5-A825-BB003703D52B}" name="RowTitleRegion1.a1.b4.1" displayName="_RowTitleRegion1.a1.b4.1_15" ref="A1:B4" totalsRowShown="0" headerRowDxfId="218" dataDxfId="217" tableBorderDxfId="216" headerRowCellStyle="Normal_2007-16618" dataCellStyle="Normal_2007-16618">
  <autoFilter ref="A1:B4" xr:uid="{DB03C252-8305-4CE5-A825-BB003703D52B}">
    <filterColumn colId="0" hiddenButton="1"/>
    <filterColumn colId="1" hiddenButton="1"/>
  </autoFilter>
  <tableColumns count="2">
    <tableColumn id="1" xr3:uid="{059F4C42-A799-441E-9DF2-43C742217C9E}" name="תאריך הדיווח" dataDxfId="215" dataCellStyle="Normal_2007-16618"/>
    <tableColumn id="2" xr3:uid="{E57F5638-A3CC-4ED3-A378-6082506F000E}" name="31/12/2023" dataDxfId="214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2E90821-8366-4C5A-89C0-EF44F3095A70}" name="TitleRegion1.a6.k13.1" displayName="_TitleRegion1.a6.k13.1" ref="A6:K13" totalsRowShown="0" headerRowDxfId="213" dataDxfId="211" headerRowBorderDxfId="212" tableBorderDxfId="210">
  <autoFilter ref="A6:K13" xr:uid="{52E90821-8366-4C5A-89C0-EF44F3095A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D362B7E-5C84-4FD8-94A1-F4183B118C75}" name="שם המנפיק/שם נייר ערך" dataDxfId="209"/>
    <tableColumn id="2" xr3:uid="{E48B5D23-F619-4ABE-B5B1-8FF4A09FD599}" name="מספר ני&quot;ע" dataDxfId="208"/>
    <tableColumn id="3" xr3:uid="{1A06BED6-3322-41B2-BDE1-128CA8127888}" name="ענף מסחר" dataDxfId="207"/>
    <tableColumn id="4" xr3:uid="{6FA0AE78-8F8D-470A-B470-6CCFE3E8ACDE}" name="סוג מטבע" dataDxfId="206"/>
    <tableColumn id="5" xr3:uid="{C68D838F-28CC-4F3E-8F04-0D4E242C1CF5}" name="תאריך רכישה" dataDxfId="205"/>
    <tableColumn id="6" xr3:uid="{0EFACD58-B88B-49B3-A08D-F9990FC314B3}" name="ערך נקוב****" dataDxfId="204"/>
    <tableColumn id="7" xr3:uid="{AFDAC1E1-B5C6-44A5-B02C-1C3244BBEAE3}" name="שער***" dataDxfId="203"/>
    <tableColumn id="8" xr3:uid="{3BC0B468-CC51-4F8B-92E9-3A0E9C0ECFB7}" name="שווי הוגן" dataDxfId="202"/>
    <tableColumn id="9" xr3:uid="{6D08E3D8-726D-4C68-907C-9BBAA7D84731}" name="שעור מערך נקוב מונפק" dataDxfId="201"/>
    <tableColumn id="10" xr3:uid="{A8BB04E3-02A7-4F38-9DAA-FDD03A40DEF9}" name="שעור מנכסי אפיק ההשקעה" dataDxfId="200"/>
    <tableColumn id="11" xr3:uid="{6288FEF6-C34E-4150-BE6C-6BF35D4360FE}" name="שעור מסך נכסי השקעה**" dataDxfId="199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927D752-8B88-45DE-A743-F9FB850DD95B}" name="RowTitleRegion1.a1.b4.1" displayName="_RowTitleRegion1.a1.b4.1_16" ref="A1:B4" totalsRowShown="0" headerRowDxfId="198" dataDxfId="197" tableBorderDxfId="196" headerRowCellStyle="Normal_2007-16618" dataCellStyle="Normal_2007-16618">
  <autoFilter ref="A1:B4" xr:uid="{0927D752-8B88-45DE-A743-F9FB850DD95B}">
    <filterColumn colId="0" hiddenButton="1"/>
    <filterColumn colId="1" hiddenButton="1"/>
  </autoFilter>
  <tableColumns count="2">
    <tableColumn id="1" xr3:uid="{F7A265FF-0012-4097-B223-1AD208DBF19D}" name="תאריך הדיווח" dataDxfId="195" dataCellStyle="Normal_2007-16618"/>
    <tableColumn id="2" xr3:uid="{07CA4C9F-2D76-47DA-BF98-79193F1ABB36}" name="31/12/2023" dataDxfId="194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E09BF48-D293-4831-A1CA-E7AADD3A8895}" name="TitleRegion1.a6.j27.1" displayName="TitleRegion1.a6.j27.1" ref="A6:J27" totalsRowShown="0" headerRowDxfId="193" dataDxfId="191" headerRowBorderDxfId="192" tableBorderDxfId="190">
  <autoFilter ref="A6:J27" xr:uid="{8E09BF48-D293-4831-A1CA-E7AADD3A88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A5C99CC-CC0E-4F19-A514-E64EDC7DB772}" name="שם המנפיק/שם נייר ערך" dataDxfId="189"/>
    <tableColumn id="2" xr3:uid="{9686596D-BBA3-4336-8B29-F8F646EA53DF}" name="מספר ני&quot;ע" dataDxfId="188"/>
    <tableColumn id="3" xr3:uid="{05738C20-CA63-46F0-B341-83020CE4953F}" name="ענף מסחר" dataDxfId="187"/>
    <tableColumn id="4" xr3:uid="{7098794C-18D4-40D4-856B-C696228A677E}" name="סוג מטבע" dataDxfId="186"/>
    <tableColumn id="5" xr3:uid="{ED3F747A-5291-41C7-841F-8C46BA0D7ADA}" name="תאריך רכישה" dataDxfId="185"/>
    <tableColumn id="6" xr3:uid="{1A39FABF-99B1-4172-BFC0-F7C849E63363}" name="ערך נקוב****" dataDxfId="184"/>
    <tableColumn id="7" xr3:uid="{F7197F33-96F3-4B73-B1A3-AA4B637DDA93}" name="שער***" dataDxfId="183"/>
    <tableColumn id="8" xr3:uid="{B0E31D5D-E337-443B-AA63-67AE80A3ED5C}" name="שווי הוגן" dataDxfId="182"/>
    <tableColumn id="9" xr3:uid="{D6C375DB-37EF-4B42-BF38-B725B67FC478}" name="שעור מנכסי אפיק ההשקעה" dataDxfId="181"/>
    <tableColumn id="10" xr3:uid="{68B73DFA-EDD7-4BF4-A796-6FD13C1E1834}" name="שעור מסך נכסי השקעה**" dataDxfId="180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FB0E194-A45A-4226-9B59-5A7B8EB7D5D8}" name="RowTitleRegion1.a1.b4.1" displayName="_RowTitleRegion1.a1.b4.1_17" ref="A1:B4" totalsRowShown="0" headerRowDxfId="179" dataDxfId="178" tableBorderDxfId="177" headerRowCellStyle="Normal_2007-16618" dataCellStyle="Normal_2007-16618">
  <autoFilter ref="A1:B4" xr:uid="{2FB0E194-A45A-4226-9B59-5A7B8EB7D5D8}">
    <filterColumn colId="0" hiddenButton="1"/>
    <filterColumn colId="1" hiddenButton="1"/>
  </autoFilter>
  <tableColumns count="2">
    <tableColumn id="1" xr3:uid="{3D3FFC42-AA30-4C01-ADFE-6E27727E3E97}" name="תאריך הדיווח" dataDxfId="176" dataCellStyle="Normal_2007-16618"/>
    <tableColumn id="2" xr3:uid="{AA933360-611F-4E04-B4BC-D03245C38413}" name="31/12/2023" dataDxfId="175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527CE39-A6E3-4507-940C-557767896977}" name="TitleRegion1.a6.p13.1" displayName="TitleRegion1.a6.p13.1_" ref="A6:P13" totalsRowShown="0" headerRowDxfId="174" dataDxfId="172" headerRowBorderDxfId="173" tableBorderDxfId="171">
  <autoFilter ref="A6:P13" xr:uid="{8527CE39-A6E3-4507-940C-5577678969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3E306D2-B09E-4B37-A2F9-9FDEC1F721AC}" name="שם המנפיק/שם נייר ערך" dataDxfId="170"/>
    <tableColumn id="2" xr3:uid="{97626078-9816-4AE2-88D2-8DB8E02FB6EE}" name="מספר ני&quot;ע" dataDxfId="169"/>
    <tableColumn id="3" xr3:uid="{3A8A110B-B449-4F10-B12F-17170A2028AC}" name="נכס הבסיס" dataDxfId="168"/>
    <tableColumn id="4" xr3:uid="{F741C8BA-A2B4-446D-A1A1-5065A0B9E8DE}" name="דירוג" dataDxfId="167"/>
    <tableColumn id="5" xr3:uid="{08211D3C-B1D7-4821-A60B-66A81081BAC9}" name="שם מדרג" dataDxfId="166"/>
    <tableColumn id="6" xr3:uid="{897D254F-ECED-45B6-A3F8-9507AAE7A733}" name="תאריך רכישה" dataDxfId="165"/>
    <tableColumn id="7" xr3:uid="{4209B9B1-9173-4B2B-9880-A939D215FC8A}" name="מח&quot;מ" dataDxfId="164"/>
    <tableColumn id="8" xr3:uid="{82EF132D-7D1A-44E1-A679-02C8B6989176}" name="סוג מטבע" dataDxfId="163"/>
    <tableColumn id="9" xr3:uid="{F2F66353-8B56-41F6-B68E-5ADA22F36470}" name="שיעור ריבית" dataDxfId="162"/>
    <tableColumn id="10" xr3:uid="{E898C826-146C-4544-A377-F692F252F878}" name="תשואה לפידיון" dataDxfId="161"/>
    <tableColumn id="11" xr3:uid="{EFDB501B-CB44-4ECB-BF33-5008025AFA36}" name="ערך נקוב****" dataDxfId="160"/>
    <tableColumn id="12" xr3:uid="{3F93D5DB-BB12-45DC-9187-01D4B63B7C61}" name="שער***" dataDxfId="159"/>
    <tableColumn id="13" xr3:uid="{6067C1D4-B860-440A-9CA5-8393D21E9B58}" name="שווי הוגן" dataDxfId="158"/>
    <tableColumn id="14" xr3:uid="{C56B3D5C-82DE-46C5-A23E-1EBCDC10CA39}" name="שעור מערך נקוב מונפק" dataDxfId="157"/>
    <tableColumn id="15" xr3:uid="{6B195A28-0F01-423C-ADC0-BCD5275263F6}" name="שעור מנכסי אפיק ההשקעה" dataDxfId="156"/>
    <tableColumn id="16" xr3:uid="{B51FC36C-0582-44F8-9586-5EA8FAF725B5}" name="שעור מסך נכסי השקעה**" dataDxfId="155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FE8BAA-BC4D-49F3-8B01-322BD0CA1AF1}" name="RowTitleRegion1.a1.b4.1" displayName="_RowTitleRegion1.a1.b4.1_18" ref="A1:B4" totalsRowShown="0" headerRowDxfId="154" dataDxfId="153" tableBorderDxfId="152" headerRowCellStyle="Normal_2007-16618" dataCellStyle="Normal_2007-16618">
  <autoFilter ref="A1:B4" xr:uid="{7DFE8BAA-BC4D-49F3-8B01-322BD0CA1AF1}">
    <filterColumn colId="0" hiddenButton="1"/>
    <filterColumn colId="1" hiddenButton="1"/>
  </autoFilter>
  <tableColumns count="2">
    <tableColumn id="1" xr3:uid="{D32742D4-4BF3-4FA9-A64C-1977CB2B8389}" name="תאריך הדיווח" dataDxfId="151" dataCellStyle="Normal_2007-16618"/>
    <tableColumn id="2" xr3:uid="{F52FE1A2-D8E1-4624-BB99-1017B69DEAB8}" name="31/12/2023" dataDxfId="150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516B7EC-7356-4967-942C-A764F125C23B}" name="TitleRegion1.a5.q12.1" displayName="TitleRegion1.a5.q12.1" ref="A5:Q12" totalsRowShown="0" headerRowDxfId="149" dataDxfId="147" headerRowBorderDxfId="148">
  <autoFilter ref="A5:Q12" xr:uid="{D516B7EC-7356-4967-942C-A764F125C2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2CD255E-9900-41B8-965A-D419A3091BBC}" name="שם המנפיק/שם נייר ערך" dataDxfId="146"/>
    <tableColumn id="2" xr3:uid="{CA86ACEC-B7C3-430E-8B77-422B39A0C3FC}" name="קונסורציום כן/לא" dataDxfId="145"/>
    <tableColumn id="3" xr3:uid="{3D112694-D3E2-449D-902D-6697B00FD4A3}" name="מספר ני&quot;ע" dataDxfId="144"/>
    <tableColumn id="4" xr3:uid="{C531F6BB-36F9-43C4-BB82-9FC69C43B629}" name="מספר מנפיק" dataDxfId="143"/>
    <tableColumn id="5" xr3:uid="{C22E05FE-4A90-4062-B0A6-6DF2630BC509}" name="דירוג" dataDxfId="142"/>
    <tableColumn id="6" xr3:uid="{3E53ED3F-0427-471C-A13A-8CD0DD18790B}" name="תאריך רכישה" dataDxfId="141"/>
    <tableColumn id="7" xr3:uid="{17286DA3-FD0A-4682-B199-1C9A1595BD55}" name="שם מדרג" dataDxfId="140"/>
    <tableColumn id="8" xr3:uid="{327CB6E1-D2F0-4DFB-8A6A-E52CF40631DA}" name="מח&quot;מ" dataDxfId="139"/>
    <tableColumn id="9" xr3:uid="{A1215623-267C-43C4-8320-331E7FA77763}" name="ענף משק" dataDxfId="138"/>
    <tableColumn id="10" xr3:uid="{E6A94EC3-DA06-4C47-AB11-9A48F46E4017}" name="סוג מטבע" dataDxfId="137"/>
    <tableColumn id="11" xr3:uid="{38E1D668-BAE5-4A4D-990F-602EEA8149E6}" name="שיעור ריבית ממוצע" dataDxfId="136"/>
    <tableColumn id="12" xr3:uid="{F07D74BF-0B72-4D12-8975-5CB739A79990}" name="תשואה לפידיון" dataDxfId="135"/>
    <tableColumn id="13" xr3:uid="{789DB2DE-7658-4A95-9781-444BFD043DD7}" name="ערך נקוב****" dataDxfId="134"/>
    <tableColumn id="14" xr3:uid="{D2213396-EEE0-4354-BC2F-ECA56ABA9E40}" name="שער***" dataDxfId="133"/>
    <tableColumn id="15" xr3:uid="{577A78A2-D43F-4DFD-B277-C596AC70EF62}" name="שווי הוגן" dataDxfId="132"/>
    <tableColumn id="16" xr3:uid="{CFCD762C-2C4E-452C-8035-31B6F3AAEE1A}" name="שעור מנכסי אפיק ההשקעה" dataDxfId="131"/>
    <tableColumn id="17" xr3:uid="{C070089F-21B7-486F-B880-225C4D30F601}" name="שעור מסך נכסי השקעה**" dataDxfId="130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B8A573C-0C27-485E-800B-27D5ADAD62AD}" name="RowTitleRegion1.a1.b4.1" displayName="_RowTitleRegion1.a1.b4.1_19" ref="A1:B4" totalsRowShown="0" headerRowDxfId="129" dataDxfId="128" tableBorderDxfId="127" headerRowCellStyle="Normal_2007-16618" dataCellStyle="Normal_2007-16618">
  <autoFilter ref="A1:B4" xr:uid="{FB8A573C-0C27-485E-800B-27D5ADAD62AD}">
    <filterColumn colId="0" hiddenButton="1"/>
    <filterColumn colId="1" hiddenButton="1"/>
  </autoFilter>
  <tableColumns count="2">
    <tableColumn id="1" xr3:uid="{6FB7351B-C459-46B9-B6CD-9E737662C959}" name="תאריך הדיווח" dataDxfId="126" dataCellStyle="Normal_2007-16618"/>
    <tableColumn id="2" xr3:uid="{E6AC9FB6-AF00-4FB0-831D-D1A2F967D7DF}" name="31/12/2023" dataDxfId="125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66CD575-1350-4845-93AB-EDCB5274F2C9}" name="TitleRegion1.a5.n12.1" displayName="TitleRegion1.a5.n12.1" ref="A5:N12" totalsRowShown="0" headerRowDxfId="124" dataDxfId="122" headerRowBorderDxfId="123">
  <autoFilter ref="A5:N12" xr:uid="{066CD575-1350-4845-93AB-EDCB5274F2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4F9FAEC-6F76-408B-AECB-10292E73A45A}" name="שם המנפיק/שם נייר ערך" dataDxfId="121"/>
    <tableColumn id="2" xr3:uid="{8C30CE23-B65C-4199-8D54-21FFD1921171}" name="מספר ני&quot;ע" dataDxfId="120"/>
    <tableColumn id="3" xr3:uid="{E42BBBB3-C782-490B-AABD-C653D049F349}" name="מספר מנפיק" dataDxfId="119"/>
    <tableColumn id="4" xr3:uid="{57E8239B-8AFB-4644-ACAC-DEC011295F63}" name="דירוג" dataDxfId="118"/>
    <tableColumn id="5" xr3:uid="{6BB20E70-C664-4925-8650-92961840F1D7}" name="שם מדרג" dataDxfId="117"/>
    <tableColumn id="6" xr3:uid="{BD5CFFC3-B312-4140-985F-3D5A335B319C}" name="מח&quot;מ" dataDxfId="116"/>
    <tableColumn id="7" xr3:uid="{8039F8D0-26D1-4575-8883-E5B651AF7E76}" name="סוג מטבע" dataDxfId="115"/>
    <tableColumn id="8" xr3:uid="{570608A8-27F6-4D8C-AA1B-8A7332AB741D}" name="תנאי ושיעור ריבית" dataDxfId="114"/>
    <tableColumn id="9" xr3:uid="{9D396420-33FF-4849-8627-C58186DA8328}" name="תשואה לפידיון" dataDxfId="113"/>
    <tableColumn id="10" xr3:uid="{0DA7695A-8F5D-4D4D-BD04-D7A929832D09}" name="ערך נקוב****" dataDxfId="112"/>
    <tableColumn id="11" xr3:uid="{146170B2-A0DB-48E2-A7D5-675547C704F1}" name="שער***" dataDxfId="111"/>
    <tableColumn id="12" xr3:uid="{A48A1DCA-709E-4788-AECF-63BA6671EEDE}" name="שווי הוגן" dataDxfId="110"/>
    <tableColumn id="13" xr3:uid="{BADDB772-8D0B-474E-BAB8-5295D39CE45C}" name="שעור מנכסי אפיק ההשקעה" dataDxfId="109"/>
    <tableColumn id="14" xr3:uid="{F6AF65E7-50CD-497A-B2D9-C8F7FDDA28E3}" name="שעור מסך נכסי השקעה**" dataDxfId="108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7DBB4D4-B652-4437-9498-B38C64632F61}" name="RowTitleRegion1.a1.b4.1" displayName="_RowTitleRegion1.a1.b4.1_20" ref="A1:B4" totalsRowShown="0" headerRowDxfId="107" dataDxfId="106" tableBorderDxfId="105" headerRowCellStyle="Normal_2007-16618" dataCellStyle="Normal_2007-16618">
  <autoFilter ref="A1:B4" xr:uid="{47DBB4D4-B652-4437-9498-B38C64632F61}">
    <filterColumn colId="0" hiddenButton="1"/>
    <filterColumn colId="1" hiddenButton="1"/>
  </autoFilter>
  <tableColumns count="2">
    <tableColumn id="1" xr3:uid="{2E8FC9CA-F703-4AB5-A5CE-53EC5313FFB6}" name="תאריך הדיווח" dataDxfId="104" dataCellStyle="Normal_2007-16618"/>
    <tableColumn id="2" xr3:uid="{FDF8BF92-409D-4CBD-8890-5609B8A84721}" name="31/12/2023" dataDxfId="103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F663D17-F2B2-40CB-9386-65390BBBB58F}" name="TitleRegion1.a5.i8.1" displayName="TitleRegion1.a5.i8.1" ref="A5:I8" totalsRowShown="0" headerRowDxfId="102" headerRowBorderDxfId="101">
  <autoFilter ref="A5:I8" xr:uid="{5F663D17-F2B2-40CB-9386-65390BBBB5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8C6F6F2-9406-4015-B999-D9511E939EAF}" name="שם המנפיק/שם נייר ערך"/>
    <tableColumn id="2" xr3:uid="{35A681FC-E8DB-4D6C-8065-1BFB0FCC6FE2}" name="תאריך שערוך אחרון"/>
    <tableColumn id="3" xr3:uid="{41DBB07F-CFAD-4EF5-ADC4-F4D02ACBCD7C}" name="אופי הנכס"/>
    <tableColumn id="4" xr3:uid="{6996F276-4785-44AC-BA79-D2FF49601F04}" name="שעור תשואה במהלך התקופה"/>
    <tableColumn id="5" xr3:uid="{C4682801-6BA7-4E36-89C4-5FF5863F7DD2}" name="סוג מטבע"/>
    <tableColumn id="6" xr3:uid="{99925833-57B7-414A-B937-E48ED64274E5}" name="שווי משוערך"/>
    <tableColumn id="7" xr3:uid="{A9EAB0F7-09B5-4A15-B3C0-F207309ED525}" name="שעור מנכסי אפיק ההשקעה"/>
    <tableColumn id="8" xr3:uid="{E43AC7F4-FCF1-4C8C-B6EC-2FD2288A7CE8}" name="שעור מסך נכסי השקעה"/>
    <tableColumn id="9" xr3:uid="{16C1935A-FC0D-4759-9262-CED401FE18EF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064C800-CF3F-450F-BDE5-3C7A41124C5D}" name="RowTitleRegion1.a1.b4.1" displayName="_RowTitleRegion1.a1.b4.1_21" ref="A1:B4" totalsRowShown="0" headerRowDxfId="100" dataDxfId="99" tableBorderDxfId="98" headerRowCellStyle="Normal_2007-16618" dataCellStyle="Normal_2007-16618">
  <autoFilter ref="A1:B4" xr:uid="{C064C800-CF3F-450F-BDE5-3C7A41124C5D}">
    <filterColumn colId="0" hiddenButton="1"/>
    <filterColumn colId="1" hiddenButton="1"/>
  </autoFilter>
  <tableColumns count="2">
    <tableColumn id="1" xr3:uid="{E90B8DA3-E59D-4F74-AED4-7AA7F2CB1A6B}" name="תאריך הדיווח" dataDxfId="97" dataCellStyle="Normal_2007-16618"/>
    <tableColumn id="2" xr3:uid="{50914A37-785C-495D-8CF2-9D0AAB32D09A}" name="31/12/2023" dataDxfId="96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A57FF57-D232-4708-B83D-9649E52013F5}" name="TitleRegion1.a5.j8.1" displayName="TitleRegion1.a5.j8.1" ref="A5:J8" totalsRowShown="0" headerRowDxfId="95" headerRowBorderDxfId="94">
  <autoFilter ref="A5:J8" xr:uid="{7A57FF57-D232-4708-B83D-9649E52013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2AE9726-E8DD-4F14-8A9D-CA77D83F0907}" name="שם המנפיק/שם נייר ערך"/>
    <tableColumn id="2" xr3:uid="{B1B5158A-252F-4E25-B05D-EB90220A453B}" name="מספר מנפיק"/>
    <tableColumn id="3" xr3:uid="{03A9AD99-5F3A-4C7C-AA42-A4E964AFB381}" name="דירוג"/>
    <tableColumn id="4" xr3:uid="{E97E1C8A-B632-4E79-9EC6-001C83D9615A}" name="שם המדרג"/>
    <tableColumn id="5" xr3:uid="{4016F00D-7487-49CC-BECD-D1D15DC81A04}" name="שעור הריבית"/>
    <tableColumn id="6" xr3:uid="{17EA516C-9567-4F8C-B8E8-74FA878985A2}" name="סוג מטבע"/>
    <tableColumn id="7" xr3:uid="{4DC575CD-EE56-4495-9964-93E8834F3EA9}" name="תשואה לפדיון"/>
    <tableColumn id="8" xr3:uid="{9617A97F-1310-4D02-A6E6-0AF5038F9471}" name="שווי הוגן"/>
    <tableColumn id="9" xr3:uid="{748F4240-A71A-4403-AB33-C7DE13BA32B6}" name="שעור מנכסי אפיק ההשקעה"/>
    <tableColumn id="10" xr3:uid="{E41F1BE4-93C4-4B97-B68D-3A3566514C58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412C137-1A62-4CDC-80A8-3965A63DD1D2}" name="RowTitleRegion1.a1.b4.1" displayName="_RowTitleRegion1.a1.b4.1_22" ref="A1:B4" totalsRowShown="0" headerRowDxfId="93" dataDxfId="92" tableBorderDxfId="91" headerRowCellStyle="Normal_2007-16618" dataCellStyle="Normal_2007-16618">
  <autoFilter ref="A1:B4" xr:uid="{9412C137-1A62-4CDC-80A8-3965A63DD1D2}">
    <filterColumn colId="0" hiddenButton="1"/>
    <filterColumn colId="1" hiddenButton="1"/>
  </autoFilter>
  <tableColumns count="2">
    <tableColumn id="1" xr3:uid="{86FA89CD-040A-42A5-937A-0B7B95C061E0}" name="תאריך הדיווח" dataDxfId="90" dataCellStyle="Normal_2007-16618"/>
    <tableColumn id="2" xr3:uid="{0EB5BBB1-C878-42FC-BD64-E2275682D9A3}" name="31/12/2023" dataDxfId="89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7082815-C5AC-4E79-B32A-3B8C746E9945}" name="TitleRegion1.a5.j8.1" displayName="TitleRegion1.a5.j8.1_" ref="A5:J8" totalsRowShown="0" headerRowDxfId="88" headerRowBorderDxfId="87">
  <autoFilter ref="A5:J8" xr:uid="{87082815-C5AC-4E79-B32A-3B8C746E99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9BE82CB-8516-4668-879E-7DD77CF8E005}" name="שם המנפיק/שם נייר ערך"/>
    <tableColumn id="2" xr3:uid="{995BE077-1CED-40DB-8388-9762D6C8A1B5}" name="מספר ני&quot;ע"/>
    <tableColumn id="3" xr3:uid="{E8ACD938-004C-4855-99D1-71D97DF7F474}" name="דירוג"/>
    <tableColumn id="4" xr3:uid="{9EFAB1D8-FF79-4B72-A493-C2DFA8D2F4E5}" name="שם המדרג"/>
    <tableColumn id="5" xr3:uid="{B1DC0045-3A7C-4455-89CB-187733B55924}" name="שעור הריבית"/>
    <tableColumn id="6" xr3:uid="{E1C943B6-1E87-42F5-AD56-5A6BC2822F6E}" name="סוג מטבע"/>
    <tableColumn id="7" xr3:uid="{F2DBFA25-BC78-4BA0-90FA-17B31B3FF6F2}" name="תשואה לפדיון"/>
    <tableColumn id="8" xr3:uid="{819ECFC4-3BC0-4062-8F86-D3839326E48F}" name="שווי הוגן"/>
    <tableColumn id="9" xr3:uid="{E924C601-9CF8-4FBE-93B6-0BACC435A8D7}" name="שעור מנכסי אפיק ההשקעה"/>
    <tableColumn id="10" xr3:uid="{C2D04240-7EF6-43BE-908E-7D5CE9DE98C0}" name="שעור מסך נכסי השקעה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ABA7C41-D1F2-4199-8AA5-80720F8A3F35}" name="RowTitleRegion1.a1.b4.1" displayName="_RowTitleRegion1.a1.b4.1_23" ref="A1:B4" totalsRowShown="0" headerRowDxfId="86" dataDxfId="85" tableBorderDxfId="84" headerRowCellStyle="Normal_2007-16618" dataCellStyle="Normal_2007-16618">
  <autoFilter ref="A1:B4" xr:uid="{5ABA7C41-D1F2-4199-8AA5-80720F8A3F35}">
    <filterColumn colId="0" hiddenButton="1"/>
    <filterColumn colId="1" hiddenButton="1"/>
  </autoFilter>
  <tableColumns count="2">
    <tableColumn id="1" xr3:uid="{3CA1AB61-66D8-43B7-BCF3-F1D9B6E283CA}" name="תאריך הדיווח" dataDxfId="83" dataCellStyle="Normal_2007-16618"/>
    <tableColumn id="2" xr3:uid="{FC20E938-D81D-454E-88A4-1BB8A5AA7DC8}" name="31/12/2023" dataDxfId="82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EA76848-9451-4BCD-9C71-57E4855B61FB}" name="TitleRegion1.a5.c8.1" displayName="TitleRegion1.a5.c8.1" ref="A5:C8" totalsRowShown="0" headerRowBorderDxfId="81">
  <autoFilter ref="A5:C8" xr:uid="{9EA76848-9451-4BCD-9C71-57E4855B61FB}">
    <filterColumn colId="0" hiddenButton="1"/>
    <filterColumn colId="1" hiddenButton="1"/>
    <filterColumn colId="2" hiddenButton="1"/>
  </autoFilter>
  <tableColumns count="3">
    <tableColumn id="1" xr3:uid="{6267819E-089B-440B-BC82-5DFDC61296CF}" name="שם המנפיק/שם נייר ערך"/>
    <tableColumn id="2" xr3:uid="{55B44CC3-B53B-45A0-8FCD-BC73FB80F790}" name="סכום ההתחייבות"/>
    <tableColumn id="3" xr3:uid="{943523FA-D56E-4775-AF25-3CC29219146C}" name="תאריך סיום ההתחייבות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4CD7FA6-8C3D-4FAD-95F1-B17D11C14750}" name="RowTitleRegion1.a1.b4.1" displayName="_RowTitleRegion1.a1.b4.1_24" ref="A1:B4" totalsRowShown="0" headerRowDxfId="80" dataDxfId="79" tableBorderDxfId="78" headerRowCellStyle="Normal_2007-16618" dataCellStyle="Normal_2007-16618">
  <autoFilter ref="A1:B4" xr:uid="{C4CD7FA6-8C3D-4FAD-95F1-B17D11C14750}">
    <filterColumn colId="0" hiddenButton="1"/>
    <filterColumn colId="1" hiddenButton="1"/>
  </autoFilter>
  <tableColumns count="2">
    <tableColumn id="1" xr3:uid="{B3359F2B-DCA1-4FC5-835D-AABCEB9FCCE7}" name="תאריך הדיווח" dataDxfId="77" dataCellStyle="Normal_2007-16618"/>
    <tableColumn id="2" xr3:uid="{2990CEAC-73AF-4CD5-9D21-C9E13CC96AFE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3B9ADF3-895E-4DC2-832F-0E7D5A5C64AD}" name="TitleRegion1.a5.o11.1" displayName="TitleRegion1.a5.o11.1" ref="A5:O11" totalsRowShown="0" headerRowDxfId="75" dataDxfId="73" headerRowBorderDxfId="74" tableBorderDxfId="72">
  <autoFilter ref="A5:O11" xr:uid="{93B9ADF3-895E-4DC2-832F-0E7D5A5C64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07DEE7A-55C0-47EF-BE99-F4C03BE597DB}" name="שם המנפיק/שם נייר ערך" dataDxfId="71"/>
    <tableColumn id="2" xr3:uid="{234BD62D-FDE4-4AC1-BE02-9627164261AE}" name="מספר ני&quot;ע" dataDxfId="70"/>
    <tableColumn id="3" xr3:uid="{011601D1-E49E-4E1C-A0E4-9D4F37D4E89A}" name="ענף מסחר" dataDxfId="69"/>
    <tableColumn id="4" xr3:uid="{37039FAB-FE07-4347-B781-7AFDA338D410}" name="דירוג" dataDxfId="68"/>
    <tableColumn id="5" xr3:uid="{E7F9A725-23D1-4D9C-8C22-0B3660CC7EB8}" name="שם מדרג" dataDxfId="67"/>
    <tableColumn id="6" xr3:uid="{1E7197D0-6F1F-41C2-8F88-DB53B4042A40}" name="תאריך רכישה" dataDxfId="66"/>
    <tableColumn id="7" xr3:uid="{7F858D4E-8548-4448-915E-AE5FC1233124}" name="מח&quot;מ" dataDxfId="65"/>
    <tableColumn id="8" xr3:uid="{F811CECF-959F-474A-A490-09F6337098D4}" name="סוג מטבע" dataDxfId="64"/>
    <tableColumn id="9" xr3:uid="{EAE4E234-24FB-4C66-9602-EEA32BB4D0D4}" name="שיעור ריבית" dataDxfId="63"/>
    <tableColumn id="10" xr3:uid="{D3AA0CD7-8BF5-4931-9775-ECD08E919D72}" name="ריבית אפקטיבית" dataDxfId="62"/>
    <tableColumn id="11" xr3:uid="{97CA1B3D-621B-4569-9BC2-822CE6E0ABAA}" name="ערך נקוב ****" dataDxfId="61"/>
    <tableColumn id="12" xr3:uid="{6E981EFD-40FE-488A-A104-EA595AA4518A}" name="עלות מתואמת" dataDxfId="60"/>
    <tableColumn id="13" xr3:uid="{39DF9C2B-FDE5-4EF0-9DEC-D337C7360F14}" name="שעור מערך נקוב מונפק" dataDxfId="59"/>
    <tableColumn id="14" xr3:uid="{9757B557-6575-4D7B-9F89-DE602AC7E37D}" name="שעור מנכסי אפיק ההשקעה" dataDxfId="58"/>
    <tableColumn id="15" xr3:uid="{8F85868A-07FB-4B43-840D-13790F03A033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4C617B0-75D4-483F-A439-3C05A1555BD1}" name="RowTitleRegion1.a1.b4.1" displayName="_RowTitleRegion1.a1.b4.1_25" ref="A1:B4" totalsRowShown="0" headerRowDxfId="56" dataDxfId="55" tableBorderDxfId="54" headerRowCellStyle="Normal_2007-16618" dataCellStyle="Normal_2007-16618">
  <autoFilter ref="A1:B4" xr:uid="{B4C617B0-75D4-483F-A439-3C05A1555BD1}">
    <filterColumn colId="0" hiddenButton="1"/>
    <filterColumn colId="1" hiddenButton="1"/>
  </autoFilter>
  <tableColumns count="2">
    <tableColumn id="1" xr3:uid="{B926781F-FC6F-4849-8ACC-21F1E5998F9D}" name="תאריך הדיווח" dataDxfId="53" dataCellStyle="Normal_2007-16618"/>
    <tableColumn id="2" xr3:uid="{E7AA5DC2-7482-431C-A10E-A624175C8C02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4EC7436-EC0E-47B8-B17E-A444AFE259F2}" name="TitleRegion1.a5.o11.1" displayName="TitleRegion1.a5.o11.1_" ref="A5:O11" totalsRowShown="0" headerRowDxfId="51" dataDxfId="49" headerRowBorderDxfId="50" tableBorderDxfId="48">
  <autoFilter ref="A5:O11" xr:uid="{F4EC7436-EC0E-47B8-B17E-A444AFE259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7850643-A637-4F5A-A757-FFA44D6CE388}" name="שם המנפיק/שם נייר ערך" dataDxfId="47"/>
    <tableColumn id="2" xr3:uid="{294175A4-2024-4974-B7E4-E3DB63510E61}" name="מספר ני&quot;ע" dataDxfId="46"/>
    <tableColumn id="3" xr3:uid="{38B1C734-2F69-4E17-9DBF-FC6ABF838803}" name="ענף מסחר" dataDxfId="45"/>
    <tableColumn id="4" xr3:uid="{C0ABC4F4-3B8E-4734-80E5-1A424B776AFF}" name="דירוג" dataDxfId="44"/>
    <tableColumn id="5" xr3:uid="{CADABDB7-C92F-46A3-ADBC-37EFB8BA1437}" name="שם מדרג" dataDxfId="43"/>
    <tableColumn id="6" xr3:uid="{64DDB26E-D97D-467A-B541-7C266765D762}" name="תאריך רכישה" dataDxfId="42"/>
    <tableColumn id="7" xr3:uid="{2AD14BAD-A0E6-42BA-8775-2D674D929ACF}" name="מח&quot;מ" dataDxfId="41"/>
    <tableColumn id="8" xr3:uid="{66723EAE-EFFF-4D65-95A5-DBE95DA337E7}" name="סוג מטבע" dataDxfId="40"/>
    <tableColumn id="9" xr3:uid="{3F87F3DE-868C-496C-A88F-E5BB72A9598F}" name="שיעור ריבית" dataDxfId="39"/>
    <tableColumn id="10" xr3:uid="{53587C97-51F9-46AC-87CF-10709E1F9B9F}" name="ריבית אפקטיבית" dataDxfId="38"/>
    <tableColumn id="11" xr3:uid="{FFF8ADAD-95FC-4948-A120-A312220C3869}" name="ערך נקוב****" dataDxfId="37"/>
    <tableColumn id="12" xr3:uid="{1EF31F27-C9F2-487D-9FE1-CB67B484F9CB}" name="עלות מתואמת" dataDxfId="36"/>
    <tableColumn id="13" xr3:uid="{7219A434-8035-4CD9-A17C-509581F7D0BB}" name="שעור מערך נקוב מונפק" dataDxfId="35"/>
    <tableColumn id="14" xr3:uid="{AB127296-8DC3-4585-BD0D-32079D55BEFE}" name="שעור מנכסי אפיק ההשקעה" dataDxfId="34"/>
    <tableColumn id="15" xr3:uid="{BD7797A5-BD52-4D8D-B81C-A654733DD2CE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E9CAF8D-DBB0-4D0B-9265-78EA70F7DFE7}" name="RowTitleRegion1.a1.b4.1" displayName="_RowTitleRegion1.a1.b4.1_26" ref="A1:B4" totalsRowShown="0" headerRowDxfId="32" dataDxfId="31" tableBorderDxfId="30" headerRowCellStyle="Normal_2007-16618" dataCellStyle="Normal_2007-16618">
  <autoFilter ref="A1:B4" xr:uid="{DE9CAF8D-DBB0-4D0B-9265-78EA70F7DFE7}">
    <filterColumn colId="0" hiddenButton="1"/>
    <filterColumn colId="1" hiddenButton="1"/>
  </autoFilter>
  <tableColumns count="2">
    <tableColumn id="1" xr3:uid="{EEAC47D8-FAE3-42CA-8FCF-53E9AA647010}" name="תאריך הדיווח" dataDxfId="29" dataCellStyle="Normal_2007-16618"/>
    <tableColumn id="2" xr3:uid="{6679A237-196C-43AD-B797-9096C8C2DACC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944B210-1D42-4D00-8C27-C737CED46865}" name="TitleRegion1.a5.o11.1" displayName="_TitleRegion1.a5.o11.1" ref="A5:O11" totalsRowShown="0" headerRowDxfId="27" dataDxfId="25" headerRowBorderDxfId="26" tableBorderDxfId="24">
  <autoFilter ref="A5:O11" xr:uid="{6944B210-1D42-4D00-8C27-C737CED468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98EEFF7-A0AC-4C3A-9D3B-8019B7EB8397}" name="שם המנפיק/שם נייר ערך" dataDxfId="23"/>
    <tableColumn id="2" xr3:uid="{682F43A5-CC6B-4931-B808-3D7CA0A28C63}" name="מספר ני&quot;ע" dataDxfId="22"/>
    <tableColumn id="3" xr3:uid="{97AC200F-0FE5-4BCE-85F2-0CC227D890EA}" name="ענף מסחר" dataDxfId="21"/>
    <tableColumn id="4" xr3:uid="{90004A12-FEAC-49B8-8077-08641C0B96D7}" name="דירוג" dataDxfId="20"/>
    <tableColumn id="5" xr3:uid="{8B353712-0648-4E9E-9E34-FB388934C906}" name="שם מדרג" dataDxfId="19"/>
    <tableColumn id="6" xr3:uid="{324C8A5E-3212-47E5-845C-40B190862A9F}" name="תאריך רכישה" dataDxfId="18"/>
    <tableColumn id="7" xr3:uid="{4F34B417-BD09-4AFE-9630-E89662E84CF3}" name="מח&quot;מ" dataDxfId="17"/>
    <tableColumn id="8" xr3:uid="{F7C62D2D-D61C-4A10-84E4-0AAE07622EB3}" name="סוג מטבע" dataDxfId="16"/>
    <tableColumn id="9" xr3:uid="{7034AA96-663A-496B-A710-A4765E254E6D}" name="שיעור ריבית" dataDxfId="15"/>
    <tableColumn id="10" xr3:uid="{D6859BCC-EC14-4875-92FD-C49AEC8C4191}" name="ריבית אפקטיבית" dataDxfId="14"/>
    <tableColumn id="11" xr3:uid="{B7C1B29E-1A77-4981-AC9F-63746E4DF35F}" name="ערך נקוב****" dataDxfId="13"/>
    <tableColumn id="12" xr3:uid="{937744D5-B846-46CD-B6E4-B84D20F9D51D}" name="עלות מתואמת" dataDxfId="12"/>
    <tableColumn id="13" xr3:uid="{BF2A96D6-FB06-41B0-BEF0-180D77ADC99D}" name="שעור מערך נקוב מונפק" dataDxfId="11"/>
    <tableColumn id="14" xr3:uid="{FDAAD35B-9116-4AB1-AB76-9D91D838F78F}" name="שעור מנכסי אפיק ההשקעה" dataDxfId="10"/>
    <tableColumn id="15" xr3:uid="{56128B2C-9277-4E7A-9E03-DDF85D6886D6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64.425781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107</v>
      </c>
      <c r="C1" s="36" t="s" vm="1">
        <v>163</v>
      </c>
    </row>
    <row r="2" spans="1:4">
      <c r="B2" s="36" t="s">
        <v>106</v>
      </c>
      <c r="C2" s="36" t="s">
        <v>164</v>
      </c>
    </row>
    <row r="3" spans="1:4">
      <c r="B3" s="36" t="s">
        <v>108</v>
      </c>
      <c r="C3" s="36" t="s">
        <v>165</v>
      </c>
    </row>
    <row r="4" spans="1:4">
      <c r="B4" s="36" t="s">
        <v>109</v>
      </c>
      <c r="C4" s="36">
        <v>13572</v>
      </c>
    </row>
    <row r="5" spans="1:4" ht="18.75">
      <c r="A5" s="90" t="s">
        <v>514</v>
      </c>
      <c r="B5" s="89" t="s">
        <v>116</v>
      </c>
      <c r="C5" s="91" t="s">
        <v>515</v>
      </c>
      <c r="D5" s="92" t="s">
        <v>516</v>
      </c>
    </row>
    <row r="6" spans="1:4" s="9" customFormat="1">
      <c r="A6" s="93" t="s">
        <v>514</v>
      </c>
      <c r="B6" s="94" t="s">
        <v>514</v>
      </c>
      <c r="C6" s="18" t="s">
        <v>81</v>
      </c>
      <c r="D6" s="19" t="s">
        <v>79</v>
      </c>
    </row>
    <row r="7" spans="1:4" s="9" customFormat="1">
      <c r="A7" s="93" t="s">
        <v>514</v>
      </c>
      <c r="B7" s="94" t="s">
        <v>514</v>
      </c>
      <c r="C7" s="20" t="s">
        <v>144</v>
      </c>
      <c r="D7" s="21" t="s">
        <v>19</v>
      </c>
    </row>
    <row r="8" spans="1:4" s="10" customFormat="1" ht="20.25">
      <c r="A8" s="95" t="s">
        <v>514</v>
      </c>
      <c r="B8" s="96" t="s">
        <v>514</v>
      </c>
      <c r="C8" s="14" t="s">
        <v>0</v>
      </c>
      <c r="D8" s="22" t="s">
        <v>1</v>
      </c>
    </row>
    <row r="9" spans="1:4" s="10" customFormat="1" ht="20.25">
      <c r="A9" s="95" t="s">
        <v>514</v>
      </c>
      <c r="B9" s="44" t="s">
        <v>115</v>
      </c>
      <c r="C9" s="77">
        <f>C10+C11+C22+C32+C33+C34+C35+C36</f>
        <v>4327391.2842520168</v>
      </c>
      <c r="D9" s="78">
        <f>C9/$C$41</f>
        <v>1</v>
      </c>
    </row>
    <row r="10" spans="1:4">
      <c r="A10" s="32" t="s">
        <v>92</v>
      </c>
      <c r="B10" s="23" t="s">
        <v>117</v>
      </c>
      <c r="C10" s="77">
        <f>מזומנים!I8</f>
        <v>956318.08666769112</v>
      </c>
      <c r="D10" s="78">
        <f t="shared" ref="D10:D41" si="0">C10/$C$41</f>
        <v>0.22099182252084915</v>
      </c>
    </row>
    <row r="11" spans="1:4">
      <c r="A11" s="90" t="s">
        <v>514</v>
      </c>
      <c r="B11" s="23" t="s">
        <v>118</v>
      </c>
      <c r="C11" s="77">
        <f>SUM(C12:C21)</f>
        <v>2248278.4377189199</v>
      </c>
      <c r="D11" s="78">
        <f t="shared" si="0"/>
        <v>0.51954590884829854</v>
      </c>
    </row>
    <row r="12" spans="1:4">
      <c r="A12" s="34" t="s">
        <v>92</v>
      </c>
      <c r="B12" s="24" t="s">
        <v>42</v>
      </c>
      <c r="C12" s="77">
        <v>0</v>
      </c>
      <c r="D12" s="78">
        <f t="shared" si="0"/>
        <v>0</v>
      </c>
    </row>
    <row r="13" spans="1:4">
      <c r="A13" s="34" t="s">
        <v>92</v>
      </c>
      <c r="B13" s="24" t="s">
        <v>43</v>
      </c>
      <c r="C13" s="77">
        <v>0</v>
      </c>
      <c r="D13" s="78">
        <f t="shared" si="0"/>
        <v>0</v>
      </c>
    </row>
    <row r="14" spans="1:4">
      <c r="A14" s="34" t="s">
        <v>92</v>
      </c>
      <c r="B14" s="24" t="s">
        <v>44</v>
      </c>
      <c r="C14" s="77">
        <v>0</v>
      </c>
      <c r="D14" s="78">
        <f t="shared" si="0"/>
        <v>0</v>
      </c>
    </row>
    <row r="15" spans="1:4">
      <c r="A15" s="34" t="s">
        <v>92</v>
      </c>
      <c r="B15" s="24" t="s">
        <v>45</v>
      </c>
      <c r="C15" s="77">
        <v>0</v>
      </c>
      <c r="D15" s="78">
        <f t="shared" si="0"/>
        <v>0</v>
      </c>
    </row>
    <row r="16" spans="1:4">
      <c r="A16" s="34" t="s">
        <v>92</v>
      </c>
      <c r="B16" s="24" t="s">
        <v>157</v>
      </c>
      <c r="C16" s="77" vm="2">
        <v>2222097.5512312418</v>
      </c>
      <c r="D16" s="78">
        <f t="shared" si="0"/>
        <v>0.51349586974438066</v>
      </c>
    </row>
    <row r="17" spans="1:4">
      <c r="A17" s="34" t="s">
        <v>92</v>
      </c>
      <c r="B17" s="24" t="s">
        <v>46</v>
      </c>
      <c r="C17" s="77">
        <v>0</v>
      </c>
      <c r="D17" s="78">
        <f t="shared" si="0"/>
        <v>0</v>
      </c>
    </row>
    <row r="18" spans="1:4">
      <c r="A18" s="34" t="s">
        <v>92</v>
      </c>
      <c r="B18" s="24" t="s">
        <v>47</v>
      </c>
      <c r="C18" s="77">
        <v>0</v>
      </c>
      <c r="D18" s="78">
        <f t="shared" si="0"/>
        <v>0</v>
      </c>
    </row>
    <row r="19" spans="1:4">
      <c r="A19" s="34" t="s">
        <v>92</v>
      </c>
      <c r="B19" s="24" t="s">
        <v>48</v>
      </c>
      <c r="C19" s="77">
        <v>0</v>
      </c>
      <c r="D19" s="78">
        <f t="shared" si="0"/>
        <v>0</v>
      </c>
    </row>
    <row r="20" spans="1:4">
      <c r="A20" s="34" t="s">
        <v>92</v>
      </c>
      <c r="B20" s="24" t="s">
        <v>49</v>
      </c>
      <c r="C20" s="77" vm="3">
        <v>26180.886487677999</v>
      </c>
      <c r="D20" s="78">
        <f t="shared" si="0"/>
        <v>6.0500391039178527E-3</v>
      </c>
    </row>
    <row r="21" spans="1:4">
      <c r="A21" s="34" t="s">
        <v>92</v>
      </c>
      <c r="B21" s="24" t="s">
        <v>50</v>
      </c>
      <c r="C21" s="77">
        <v>0</v>
      </c>
      <c r="D21" s="78">
        <f t="shared" si="0"/>
        <v>0</v>
      </c>
    </row>
    <row r="22" spans="1:4">
      <c r="A22" s="90" t="s">
        <v>514</v>
      </c>
      <c r="B22" s="23" t="s">
        <v>119</v>
      </c>
      <c r="C22" s="77">
        <f>SUM(C23:C31)</f>
        <v>1122794.759865406</v>
      </c>
      <c r="D22" s="78">
        <f t="shared" si="0"/>
        <v>0.25946226863085237</v>
      </c>
    </row>
    <row r="23" spans="1:4">
      <c r="A23" s="34" t="s">
        <v>92</v>
      </c>
      <c r="B23" s="24" t="s">
        <v>51</v>
      </c>
      <c r="C23" s="77" vm="4">
        <v>1130193.7594847879</v>
      </c>
      <c r="D23" s="78">
        <f t="shared" si="0"/>
        <v>0.26117207463945341</v>
      </c>
    </row>
    <row r="24" spans="1:4">
      <c r="A24" s="34" t="s">
        <v>92</v>
      </c>
      <c r="B24" s="24" t="s">
        <v>52</v>
      </c>
      <c r="C24" s="77">
        <v>0</v>
      </c>
      <c r="D24" s="78">
        <f t="shared" si="0"/>
        <v>0</v>
      </c>
    </row>
    <row r="25" spans="1:4">
      <c r="A25" s="34" t="s">
        <v>92</v>
      </c>
      <c r="B25" s="24" t="s">
        <v>44</v>
      </c>
      <c r="C25" s="77">
        <v>0</v>
      </c>
      <c r="D25" s="78">
        <f t="shared" si="0"/>
        <v>0</v>
      </c>
    </row>
    <row r="26" spans="1:4">
      <c r="A26" s="34" t="s">
        <v>92</v>
      </c>
      <c r="B26" s="24" t="s">
        <v>53</v>
      </c>
      <c r="C26" s="77">
        <v>0</v>
      </c>
      <c r="D26" s="78">
        <f t="shared" si="0"/>
        <v>0</v>
      </c>
    </row>
    <row r="27" spans="1:4">
      <c r="A27" s="34" t="s">
        <v>92</v>
      </c>
      <c r="B27" s="24" t="s">
        <v>54</v>
      </c>
      <c r="C27" s="77">
        <v>0</v>
      </c>
      <c r="D27" s="78">
        <f t="shared" si="0"/>
        <v>0</v>
      </c>
    </row>
    <row r="28" spans="1:4">
      <c r="A28" s="34" t="s">
        <v>92</v>
      </c>
      <c r="B28" s="24" t="s">
        <v>55</v>
      </c>
      <c r="C28" s="77">
        <v>0</v>
      </c>
      <c r="D28" s="78">
        <f t="shared" si="0"/>
        <v>0</v>
      </c>
    </row>
    <row r="29" spans="1:4">
      <c r="A29" s="34" t="s">
        <v>92</v>
      </c>
      <c r="B29" s="24" t="s">
        <v>131</v>
      </c>
      <c r="C29" s="77">
        <v>0</v>
      </c>
      <c r="D29" s="78">
        <f t="shared" si="0"/>
        <v>0</v>
      </c>
    </row>
    <row r="30" spans="1:4">
      <c r="A30" s="34" t="s">
        <v>92</v>
      </c>
      <c r="B30" s="24" t="s">
        <v>76</v>
      </c>
      <c r="C30" s="77" vm="5">
        <v>-7398.9996193819998</v>
      </c>
      <c r="D30" s="78">
        <f t="shared" si="0"/>
        <v>-1.7098060086010701E-3</v>
      </c>
    </row>
    <row r="31" spans="1:4">
      <c r="A31" s="34" t="s">
        <v>92</v>
      </c>
      <c r="B31" s="24" t="s">
        <v>56</v>
      </c>
      <c r="C31" s="77">
        <v>0</v>
      </c>
      <c r="D31" s="78">
        <f t="shared" si="0"/>
        <v>0</v>
      </c>
    </row>
    <row r="32" spans="1:4">
      <c r="A32" s="34" t="s">
        <v>92</v>
      </c>
      <c r="B32" s="23" t="s">
        <v>120</v>
      </c>
      <c r="C32" s="77">
        <v>0</v>
      </c>
      <c r="D32" s="78">
        <f t="shared" si="0"/>
        <v>0</v>
      </c>
    </row>
    <row r="33" spans="1:4">
      <c r="A33" s="34" t="s">
        <v>92</v>
      </c>
      <c r="B33" s="23" t="s">
        <v>121</v>
      </c>
      <c r="C33" s="77">
        <v>0</v>
      </c>
      <c r="D33" s="78">
        <f t="shared" si="0"/>
        <v>0</v>
      </c>
    </row>
    <row r="34" spans="1:4">
      <c r="A34" s="34" t="s">
        <v>92</v>
      </c>
      <c r="B34" s="23" t="s">
        <v>122</v>
      </c>
      <c r="C34" s="77">
        <v>0</v>
      </c>
      <c r="D34" s="78">
        <f t="shared" si="0"/>
        <v>0</v>
      </c>
    </row>
    <row r="35" spans="1:4">
      <c r="A35" s="34" t="s">
        <v>92</v>
      </c>
      <c r="B35" s="35" t="s">
        <v>123</v>
      </c>
      <c r="C35" s="77">
        <v>0</v>
      </c>
      <c r="D35" s="78">
        <f t="shared" si="0"/>
        <v>0</v>
      </c>
    </row>
    <row r="36" spans="1:4">
      <c r="A36" s="34" t="s">
        <v>92</v>
      </c>
      <c r="B36" s="23" t="s">
        <v>124</v>
      </c>
      <c r="C36" s="77">
        <v>0</v>
      </c>
      <c r="D36" s="78">
        <f t="shared" si="0"/>
        <v>0</v>
      </c>
    </row>
    <row r="37" spans="1:4">
      <c r="A37" s="97" t="s">
        <v>514</v>
      </c>
      <c r="B37" s="45" t="s">
        <v>126</v>
      </c>
      <c r="C37" s="77">
        <v>0</v>
      </c>
      <c r="D37" s="78">
        <f t="shared" si="0"/>
        <v>0</v>
      </c>
    </row>
    <row r="38" spans="1:4">
      <c r="A38" s="34" t="s">
        <v>92</v>
      </c>
      <c r="B38" s="46" t="s">
        <v>127</v>
      </c>
      <c r="C38" s="77">
        <v>0</v>
      </c>
      <c r="D38" s="78">
        <f t="shared" si="0"/>
        <v>0</v>
      </c>
    </row>
    <row r="39" spans="1:4">
      <c r="A39" s="34" t="s">
        <v>92</v>
      </c>
      <c r="B39" s="46" t="s">
        <v>142</v>
      </c>
      <c r="C39" s="77">
        <v>0</v>
      </c>
      <c r="D39" s="78">
        <f t="shared" si="0"/>
        <v>0</v>
      </c>
    </row>
    <row r="40" spans="1:4">
      <c r="A40" s="34" t="s">
        <v>92</v>
      </c>
      <c r="B40" s="46" t="s">
        <v>128</v>
      </c>
      <c r="C40" s="77">
        <v>0</v>
      </c>
      <c r="D40" s="78">
        <f t="shared" si="0"/>
        <v>0</v>
      </c>
    </row>
    <row r="41" spans="1:4">
      <c r="A41" s="90" t="s">
        <v>514</v>
      </c>
      <c r="B41" s="46" t="s">
        <v>57</v>
      </c>
      <c r="C41" s="77">
        <f>C37+C9</f>
        <v>4327391.2842520168</v>
      </c>
      <c r="D41" s="78">
        <f t="shared" si="0"/>
        <v>1</v>
      </c>
    </row>
    <row r="42" spans="1:4">
      <c r="A42" s="34" t="s">
        <v>92</v>
      </c>
      <c r="B42" s="46" t="s">
        <v>125</v>
      </c>
      <c r="C42" s="98" t="s">
        <v>514</v>
      </c>
      <c r="D42" s="99" t="s">
        <v>514</v>
      </c>
    </row>
    <row r="43" spans="1:4">
      <c r="A43" s="90" t="s">
        <v>514</v>
      </c>
      <c r="B43" s="5" t="s">
        <v>80</v>
      </c>
      <c r="C43" s="90" t="s">
        <v>514</v>
      </c>
      <c r="D43" s="90" t="s">
        <v>514</v>
      </c>
    </row>
    <row r="44" spans="1:4">
      <c r="A44" s="90" t="s">
        <v>514</v>
      </c>
      <c r="B44" s="100" t="s">
        <v>514</v>
      </c>
      <c r="C44" s="49" t="s">
        <v>114</v>
      </c>
      <c r="D44" s="29" t="s">
        <v>75</v>
      </c>
    </row>
    <row r="45" spans="1:4">
      <c r="A45" s="90" t="s">
        <v>514</v>
      </c>
      <c r="B45" s="100" t="s">
        <v>514</v>
      </c>
      <c r="C45" s="50" t="s">
        <v>0</v>
      </c>
      <c r="D45" s="19" t="s">
        <v>1</v>
      </c>
    </row>
    <row r="46" spans="1:4">
      <c r="A46" s="90" t="s">
        <v>514</v>
      </c>
      <c r="B46" s="100" t="s">
        <v>514</v>
      </c>
      <c r="C46" s="79" t="s">
        <v>97</v>
      </c>
      <c r="D46" s="80" vm="6">
        <v>2.4752999999999998</v>
      </c>
    </row>
    <row r="47" spans="1:4">
      <c r="A47" s="90" t="s">
        <v>514</v>
      </c>
      <c r="B47" s="100" t="s">
        <v>514</v>
      </c>
      <c r="C47" s="79" t="s">
        <v>104</v>
      </c>
      <c r="D47" s="80">
        <v>0.74744976816074182</v>
      </c>
    </row>
    <row r="48" spans="1:4">
      <c r="A48" s="90" t="s">
        <v>514</v>
      </c>
      <c r="B48" s="100" t="s">
        <v>514</v>
      </c>
      <c r="C48" s="79" t="s">
        <v>101</v>
      </c>
      <c r="D48" s="80" vm="7">
        <v>2.7391000000000001</v>
      </c>
    </row>
    <row r="49" spans="1:4">
      <c r="A49" s="90" t="s">
        <v>514</v>
      </c>
      <c r="B49" s="101" t="s">
        <v>514</v>
      </c>
      <c r="C49" s="79" t="s">
        <v>483</v>
      </c>
      <c r="D49" s="80" vm="8">
        <v>4.3135000000000003</v>
      </c>
    </row>
    <row r="50" spans="1:4">
      <c r="A50" s="90" t="s">
        <v>514</v>
      </c>
      <c r="B50" s="100" t="s">
        <v>514</v>
      </c>
      <c r="C50" s="79" t="s">
        <v>95</v>
      </c>
      <c r="D50" s="80" vm="9">
        <v>4.0115999999999996</v>
      </c>
    </row>
    <row r="51" spans="1:4">
      <c r="A51" s="90" t="s">
        <v>514</v>
      </c>
      <c r="B51" s="100" t="s">
        <v>514</v>
      </c>
      <c r="C51" s="79" t="s">
        <v>96</v>
      </c>
      <c r="D51" s="80" vm="10">
        <v>4.6208999999999998</v>
      </c>
    </row>
    <row r="52" spans="1:4">
      <c r="A52" s="90" t="s">
        <v>514</v>
      </c>
      <c r="B52" s="100" t="s">
        <v>514</v>
      </c>
      <c r="C52" s="79" t="s">
        <v>98</v>
      </c>
      <c r="D52" s="80">
        <v>0.46448192400783739</v>
      </c>
    </row>
    <row r="53" spans="1:4">
      <c r="A53" s="90" t="s">
        <v>514</v>
      </c>
      <c r="B53" s="100" t="s">
        <v>514</v>
      </c>
      <c r="C53" s="79" t="s">
        <v>102</v>
      </c>
      <c r="D53" s="80">
        <v>2.5637E-2</v>
      </c>
    </row>
    <row r="54" spans="1:4">
      <c r="A54" s="90" t="s">
        <v>514</v>
      </c>
      <c r="B54" s="100" t="s">
        <v>514</v>
      </c>
      <c r="C54" s="79" t="s">
        <v>103</v>
      </c>
      <c r="D54" s="80">
        <v>0.2137704222363675</v>
      </c>
    </row>
    <row r="55" spans="1:4">
      <c r="A55" s="90" t="s">
        <v>514</v>
      </c>
      <c r="B55" s="100" t="s">
        <v>514</v>
      </c>
      <c r="C55" s="79" t="s">
        <v>100</v>
      </c>
      <c r="D55" s="80" vm="11">
        <v>0.53820000000000001</v>
      </c>
    </row>
    <row r="56" spans="1:4">
      <c r="A56" s="90" t="s">
        <v>514</v>
      </c>
      <c r="B56" s="100" t="s">
        <v>514</v>
      </c>
      <c r="C56" s="79" t="s">
        <v>484</v>
      </c>
      <c r="D56" s="80">
        <v>2.2929893999999997</v>
      </c>
    </row>
    <row r="57" spans="1:4">
      <c r="A57" s="90" t="s">
        <v>514</v>
      </c>
      <c r="B57" s="100" t="s">
        <v>514</v>
      </c>
      <c r="C57" s="79" t="s">
        <v>99</v>
      </c>
      <c r="D57" s="80" vm="12">
        <v>0.36270000000000002</v>
      </c>
    </row>
    <row r="58" spans="1:4">
      <c r="A58" s="90" t="s">
        <v>514</v>
      </c>
      <c r="B58" s="100" t="s">
        <v>514</v>
      </c>
      <c r="C58" s="79" t="s">
        <v>93</v>
      </c>
      <c r="D58" s="80" vm="13">
        <v>3.6269999999999998</v>
      </c>
    </row>
    <row r="59" spans="1:4">
      <c r="A59" s="90" t="s">
        <v>514</v>
      </c>
      <c r="B59" s="100" t="s">
        <v>514</v>
      </c>
      <c r="C59" s="79" t="s">
        <v>105</v>
      </c>
      <c r="D59" s="80" vm="14">
        <v>0.19539999999999999</v>
      </c>
    </row>
    <row r="60" spans="1:4">
      <c r="A60" s="90" t="s">
        <v>514</v>
      </c>
      <c r="B60" s="100" t="s">
        <v>514</v>
      </c>
      <c r="C60" s="79" t="s">
        <v>485</v>
      </c>
      <c r="D60" s="80" vm="15">
        <v>0.35589999999999999</v>
      </c>
    </row>
    <row r="61" spans="1:4">
      <c r="A61" s="90" t="s">
        <v>514</v>
      </c>
      <c r="B61" s="100" t="s">
        <v>514</v>
      </c>
      <c r="C61" s="79" t="s">
        <v>486</v>
      </c>
      <c r="D61" s="80">
        <v>4.0537957812358541E-2</v>
      </c>
    </row>
    <row r="62" spans="1:4">
      <c r="A62" s="90" t="s">
        <v>514</v>
      </c>
      <c r="B62" s="100" t="s">
        <v>514</v>
      </c>
      <c r="C62" s="79" t="s">
        <v>487</v>
      </c>
      <c r="D62" s="80">
        <v>0.51084507042253524</v>
      </c>
    </row>
    <row r="63" spans="1:4">
      <c r="A63" s="90" t="s">
        <v>514</v>
      </c>
      <c r="B63" s="100" t="s">
        <v>514</v>
      </c>
      <c r="C63" s="79" t="s">
        <v>94</v>
      </c>
      <c r="D63" s="80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29.28515625" style="2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" style="1" bestFit="1" customWidth="1"/>
    <col min="7" max="7" width="13.85546875" style="1" customWidth="1"/>
    <col min="8" max="8" width="15.5703125" style="1" customWidth="1"/>
    <col min="9" max="9" width="13.140625" style="1" bestFit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107</v>
      </c>
      <c r="B1" s="36" t="s" vm="1">
        <v>163</v>
      </c>
    </row>
    <row r="2" spans="1:11">
      <c r="A2" s="36" t="s">
        <v>106</v>
      </c>
      <c r="B2" s="36" t="s">
        <v>164</v>
      </c>
    </row>
    <row r="3" spans="1:11">
      <c r="A3" s="36" t="s">
        <v>108</v>
      </c>
      <c r="B3" s="36" t="s">
        <v>165</v>
      </c>
    </row>
    <row r="4" spans="1:11">
      <c r="A4" s="36" t="s">
        <v>109</v>
      </c>
      <c r="B4" s="36">
        <v>13572</v>
      </c>
    </row>
    <row r="5" spans="1:11" s="3" customFormat="1">
      <c r="A5" s="53" t="s">
        <v>85</v>
      </c>
      <c r="B5" s="39" t="s">
        <v>29</v>
      </c>
      <c r="C5" s="39" t="s">
        <v>87</v>
      </c>
      <c r="D5" s="39" t="s">
        <v>14</v>
      </c>
      <c r="E5" s="39" t="s">
        <v>40</v>
      </c>
      <c r="F5" s="39" t="s">
        <v>73</v>
      </c>
      <c r="G5" s="39" t="s">
        <v>16</v>
      </c>
      <c r="H5" s="39" t="s">
        <v>18</v>
      </c>
      <c r="I5" s="39" t="s">
        <v>38</v>
      </c>
      <c r="J5" s="39" t="s">
        <v>110</v>
      </c>
      <c r="K5" s="41" t="s">
        <v>111</v>
      </c>
    </row>
    <row r="6" spans="1:11" s="3" customFormat="1">
      <c r="A6" s="102" t="s">
        <v>514</v>
      </c>
      <c r="B6" s="103" t="s">
        <v>514</v>
      </c>
      <c r="C6" s="103" t="s">
        <v>514</v>
      </c>
      <c r="D6" s="103" t="s">
        <v>514</v>
      </c>
      <c r="E6" s="103" t="s">
        <v>514</v>
      </c>
      <c r="F6" s="103" t="s">
        <v>514</v>
      </c>
      <c r="G6" s="12" t="s">
        <v>19</v>
      </c>
      <c r="H6" s="12" t="s">
        <v>19</v>
      </c>
      <c r="I6" s="12" t="s">
        <v>144</v>
      </c>
      <c r="J6" s="12" t="s">
        <v>19</v>
      </c>
      <c r="K6" s="13" t="s">
        <v>19</v>
      </c>
    </row>
    <row r="7" spans="1:11" s="4" customFormat="1" ht="20.25">
      <c r="A7" s="104" t="s">
        <v>514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4" t="s">
        <v>28</v>
      </c>
      <c r="B8" s="105" t="s">
        <v>514</v>
      </c>
      <c r="C8" s="105" t="s">
        <v>514</v>
      </c>
      <c r="D8" s="105" t="s">
        <v>514</v>
      </c>
      <c r="E8" s="105" t="s">
        <v>514</v>
      </c>
      <c r="F8" s="105" t="s">
        <v>514</v>
      </c>
      <c r="G8" s="105" t="s">
        <v>514</v>
      </c>
      <c r="H8" s="105" t="s">
        <v>514</v>
      </c>
      <c r="I8" s="59">
        <f>I9+I18</f>
        <v>956318.08666769112</v>
      </c>
      <c r="J8" s="61">
        <f>IFERROR(I8/$I$8,0)</f>
        <v>1</v>
      </c>
      <c r="K8" s="61">
        <f>I8/'סכום נכסי הקרן'!$C$41</f>
        <v>0.22099182252084915</v>
      </c>
    </row>
    <row r="9" spans="1:11">
      <c r="A9" s="55" t="s">
        <v>137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59">
        <f>I10+I14</f>
        <v>854532.20092224609</v>
      </c>
      <c r="J9" s="61">
        <f t="shared" ref="J9:J18" si="0">IFERROR(I9/$I$8,0)</f>
        <v>0.89356482203518717</v>
      </c>
      <c r="K9" s="61">
        <f>I9/'סכום נכסי הקרן'!$C$41</f>
        <v>0.19747051856207423</v>
      </c>
    </row>
    <row r="10" spans="1:11">
      <c r="A10" s="56" t="s">
        <v>26</v>
      </c>
      <c r="B10" s="106" t="s">
        <v>514</v>
      </c>
      <c r="C10" s="106" t="s">
        <v>514</v>
      </c>
      <c r="D10" s="106" t="s">
        <v>514</v>
      </c>
      <c r="E10" s="106" t="s">
        <v>514</v>
      </c>
      <c r="F10" s="106" t="s">
        <v>514</v>
      </c>
      <c r="G10" s="106" t="s">
        <v>514</v>
      </c>
      <c r="H10" s="106" t="s">
        <v>514</v>
      </c>
      <c r="I10" s="62">
        <f>I11+I12</f>
        <v>663092.78618915903</v>
      </c>
      <c r="J10" s="64">
        <f t="shared" si="0"/>
        <v>0.69338099470618475</v>
      </c>
      <c r="K10" s="64">
        <f>I10/'סכום נכסי הקרן'!$C$41</f>
        <v>0.153231529721439</v>
      </c>
    </row>
    <row r="11" spans="1:11">
      <c r="A11" s="57" t="s">
        <v>488</v>
      </c>
      <c r="B11" s="54">
        <v>30112000</v>
      </c>
      <c r="C11" s="54">
        <v>12</v>
      </c>
      <c r="D11" s="54" t="s">
        <v>491</v>
      </c>
      <c r="E11" s="54" t="s">
        <v>489</v>
      </c>
      <c r="F11" s="65" t="s">
        <v>94</v>
      </c>
      <c r="G11" s="107" t="s">
        <v>514</v>
      </c>
      <c r="H11" s="107" t="s">
        <v>514</v>
      </c>
      <c r="I11" s="59">
        <v>7.0999999999999991E-4</v>
      </c>
      <c r="J11" s="61">
        <f t="shared" si="0"/>
        <v>7.4243079776312571E-10</v>
      </c>
      <c r="K11" s="61">
        <f>I11/'סכום נכסי הקרן'!$C$41</f>
        <v>1.640711350932811E-10</v>
      </c>
    </row>
    <row r="12" spans="1:11">
      <c r="A12" s="57" t="s">
        <v>490</v>
      </c>
      <c r="B12" s="54">
        <v>34810000</v>
      </c>
      <c r="C12" s="54">
        <v>10</v>
      </c>
      <c r="D12" s="54" t="s">
        <v>491</v>
      </c>
      <c r="E12" s="54" t="s">
        <v>489</v>
      </c>
      <c r="F12" s="65" t="s">
        <v>94</v>
      </c>
      <c r="G12" s="107" t="s">
        <v>514</v>
      </c>
      <c r="H12" s="107" t="s">
        <v>514</v>
      </c>
      <c r="I12" s="59">
        <v>663092.78547915898</v>
      </c>
      <c r="J12" s="61">
        <f t="shared" si="0"/>
        <v>0.69338099396375386</v>
      </c>
      <c r="K12" s="61">
        <f>I12/'סכום נכסי הקרן'!$C$41</f>
        <v>0.15323152955736785</v>
      </c>
    </row>
    <row r="13" spans="1:11">
      <c r="A13" s="108" t="s">
        <v>514</v>
      </c>
      <c r="B13" s="105" t="s">
        <v>514</v>
      </c>
      <c r="C13" s="105" t="s">
        <v>514</v>
      </c>
      <c r="D13" s="105" t="s">
        <v>514</v>
      </c>
      <c r="E13" s="105" t="s">
        <v>514</v>
      </c>
      <c r="F13" s="105" t="s">
        <v>514</v>
      </c>
      <c r="G13" s="105" t="s">
        <v>514</v>
      </c>
      <c r="H13" s="105" t="s">
        <v>514</v>
      </c>
      <c r="I13" s="105" t="s">
        <v>514</v>
      </c>
      <c r="J13" s="105" t="s">
        <v>514</v>
      </c>
      <c r="K13" s="105" t="s">
        <v>514</v>
      </c>
    </row>
    <row r="14" spans="1:11">
      <c r="A14" s="56" t="s">
        <v>27</v>
      </c>
      <c r="B14" s="106" t="s">
        <v>514</v>
      </c>
      <c r="C14" s="106" t="s">
        <v>514</v>
      </c>
      <c r="D14" s="106" t="s">
        <v>514</v>
      </c>
      <c r="E14" s="106" t="s">
        <v>514</v>
      </c>
      <c r="F14" s="106" t="s">
        <v>514</v>
      </c>
      <c r="G14" s="106" t="s">
        <v>514</v>
      </c>
      <c r="H14" s="106" t="s">
        <v>514</v>
      </c>
      <c r="I14" s="62">
        <f>SUM(I15:I16)</f>
        <v>191439.414733087</v>
      </c>
      <c r="J14" s="64">
        <f t="shared" si="0"/>
        <v>0.20018382732900236</v>
      </c>
      <c r="K14" s="64">
        <f>I14/'סכום נכסי הקרן'!$C$41</f>
        <v>4.42389888406352E-2</v>
      </c>
    </row>
    <row r="15" spans="1:11">
      <c r="A15" s="57" t="s">
        <v>490</v>
      </c>
      <c r="B15" s="54">
        <v>34510000</v>
      </c>
      <c r="C15" s="54">
        <v>10</v>
      </c>
      <c r="D15" s="54" t="s">
        <v>491</v>
      </c>
      <c r="E15" s="54" t="s">
        <v>489</v>
      </c>
      <c r="F15" s="65" t="s">
        <v>95</v>
      </c>
      <c r="G15" s="107" t="s">
        <v>514</v>
      </c>
      <c r="H15" s="107" t="s">
        <v>514</v>
      </c>
      <c r="I15" s="59">
        <v>71.076511159999995</v>
      </c>
      <c r="J15" s="61">
        <f t="shared" si="0"/>
        <v>7.4323085750335936E-5</v>
      </c>
      <c r="K15" s="61">
        <f>I15/'סכום נכסי הקרן'!$C$41</f>
        <v>1.6424794175340088E-5</v>
      </c>
    </row>
    <row r="16" spans="1:11">
      <c r="A16" s="57" t="s">
        <v>490</v>
      </c>
      <c r="B16" s="54">
        <v>34010000</v>
      </c>
      <c r="C16" s="54">
        <v>10</v>
      </c>
      <c r="D16" s="54" t="s">
        <v>491</v>
      </c>
      <c r="E16" s="54" t="s">
        <v>489</v>
      </c>
      <c r="F16" s="65" t="s">
        <v>93</v>
      </c>
      <c r="G16" s="107" t="s">
        <v>514</v>
      </c>
      <c r="H16" s="107" t="s">
        <v>514</v>
      </c>
      <c r="I16" s="59">
        <v>191368.338221927</v>
      </c>
      <c r="J16" s="61">
        <f t="shared" si="0"/>
        <v>0.20010950424325202</v>
      </c>
      <c r="K16" s="61">
        <f>I16/'סכום נכסי הקרן'!$C$41</f>
        <v>4.4222564046459863E-2</v>
      </c>
    </row>
    <row r="17" spans="1:11">
      <c r="A17" s="108" t="s">
        <v>514</v>
      </c>
      <c r="B17" s="105" t="s">
        <v>514</v>
      </c>
      <c r="C17" s="105" t="s">
        <v>514</v>
      </c>
      <c r="D17" s="105" t="s">
        <v>514</v>
      </c>
      <c r="E17" s="105" t="s">
        <v>514</v>
      </c>
      <c r="F17" s="105" t="s">
        <v>514</v>
      </c>
      <c r="G17" s="105" t="s">
        <v>514</v>
      </c>
      <c r="H17" s="105" t="s">
        <v>514</v>
      </c>
      <c r="I17" s="105" t="s">
        <v>514</v>
      </c>
      <c r="J17" s="105" t="s">
        <v>514</v>
      </c>
      <c r="K17" s="105" t="s">
        <v>514</v>
      </c>
    </row>
    <row r="18" spans="1:11">
      <c r="A18" s="55" t="s">
        <v>136</v>
      </c>
      <c r="B18" s="105" t="s">
        <v>514</v>
      </c>
      <c r="C18" s="105" t="s">
        <v>514</v>
      </c>
      <c r="D18" s="105" t="s">
        <v>514</v>
      </c>
      <c r="E18" s="105" t="s">
        <v>514</v>
      </c>
      <c r="F18" s="105" t="s">
        <v>514</v>
      </c>
      <c r="G18" s="105" t="s">
        <v>514</v>
      </c>
      <c r="H18" s="105" t="s">
        <v>514</v>
      </c>
      <c r="I18" s="59">
        <f>I19</f>
        <v>101785.885745445</v>
      </c>
      <c r="J18" s="61">
        <f t="shared" si="0"/>
        <v>0.10643517796481283</v>
      </c>
      <c r="K18" s="61">
        <f>I18/'סכום נכסי הקרן'!$C$41</f>
        <v>2.3521303958774911E-2</v>
      </c>
    </row>
    <row r="19" spans="1:11">
      <c r="A19" s="56" t="s">
        <v>27</v>
      </c>
      <c r="B19" s="105" t="s">
        <v>514</v>
      </c>
      <c r="C19" s="105" t="s">
        <v>514</v>
      </c>
      <c r="D19" s="105" t="s">
        <v>514</v>
      </c>
      <c r="E19" s="105" t="s">
        <v>514</v>
      </c>
      <c r="F19" s="105" t="s">
        <v>514</v>
      </c>
      <c r="G19" s="105" t="s">
        <v>514</v>
      </c>
      <c r="H19" s="105" t="s">
        <v>514</v>
      </c>
      <c r="I19" s="62">
        <f>SUM(I20:I22)</f>
        <v>101785.885745445</v>
      </c>
      <c r="J19" s="61">
        <f t="shared" ref="J19" si="1">IFERROR(I19/$I$8,0)</f>
        <v>0.10643517796481283</v>
      </c>
      <c r="K19" s="61">
        <f>I19/'סכום נכסי הקרן'!$C$41</f>
        <v>2.3521303958774911E-2</v>
      </c>
    </row>
    <row r="20" spans="1:11">
      <c r="A20" s="57" t="s">
        <v>492</v>
      </c>
      <c r="B20" s="54">
        <v>30385000</v>
      </c>
      <c r="C20" s="54">
        <v>85</v>
      </c>
      <c r="D20" s="54" t="s">
        <v>493</v>
      </c>
      <c r="E20" s="54" t="s">
        <v>494</v>
      </c>
      <c r="F20" s="65" t="s">
        <v>93</v>
      </c>
      <c r="G20" s="107" t="s">
        <v>514</v>
      </c>
      <c r="H20" s="107" t="s">
        <v>514</v>
      </c>
      <c r="I20" s="59">
        <v>101785.885745445</v>
      </c>
      <c r="J20" s="61">
        <f>IFERROR(I20/$I$8,0)</f>
        <v>0.10643517796481283</v>
      </c>
      <c r="K20" s="61">
        <f>I20/'סכום נכסי הקרן'!$C$41</f>
        <v>2.3521303958774911E-2</v>
      </c>
    </row>
    <row r="21" spans="1:11">
      <c r="A21" s="105" t="s">
        <v>514</v>
      </c>
      <c r="B21" s="105" t="s">
        <v>514</v>
      </c>
      <c r="C21" s="105" t="s">
        <v>514</v>
      </c>
      <c r="D21" s="105" t="s">
        <v>514</v>
      </c>
      <c r="E21" s="105" t="s">
        <v>514</v>
      </c>
      <c r="F21" s="105" t="s">
        <v>514</v>
      </c>
      <c r="G21" s="105" t="s">
        <v>514</v>
      </c>
      <c r="H21" s="105" t="s">
        <v>514</v>
      </c>
      <c r="I21" s="105" t="s">
        <v>514</v>
      </c>
      <c r="J21" s="105" t="s">
        <v>514</v>
      </c>
      <c r="K21" s="105" t="s">
        <v>514</v>
      </c>
    </row>
    <row r="22" spans="1:11">
      <c r="A22" s="105" t="s">
        <v>514</v>
      </c>
      <c r="B22" s="105" t="s">
        <v>514</v>
      </c>
      <c r="C22" s="105" t="s">
        <v>514</v>
      </c>
      <c r="D22" s="105" t="s">
        <v>514</v>
      </c>
      <c r="E22" s="105" t="s">
        <v>514</v>
      </c>
      <c r="F22" s="105" t="s">
        <v>514</v>
      </c>
      <c r="G22" s="105" t="s">
        <v>514</v>
      </c>
      <c r="H22" s="105" t="s">
        <v>514</v>
      </c>
      <c r="I22" s="105" t="s">
        <v>514</v>
      </c>
      <c r="J22" s="105" t="s">
        <v>514</v>
      </c>
      <c r="K22" s="105" t="s">
        <v>514</v>
      </c>
    </row>
    <row r="23" spans="1:11">
      <c r="A23" s="81" t="s">
        <v>156</v>
      </c>
      <c r="B23" s="105" t="s">
        <v>514</v>
      </c>
      <c r="C23" s="105" t="s">
        <v>514</v>
      </c>
      <c r="D23" s="105" t="s">
        <v>514</v>
      </c>
      <c r="E23" s="105" t="s">
        <v>514</v>
      </c>
      <c r="F23" s="105" t="s">
        <v>514</v>
      </c>
      <c r="G23" s="105" t="s">
        <v>514</v>
      </c>
      <c r="H23" s="105" t="s">
        <v>514</v>
      </c>
      <c r="I23" s="105" t="s">
        <v>514</v>
      </c>
      <c r="J23" s="105" t="s">
        <v>514</v>
      </c>
      <c r="K23" s="105" t="s">
        <v>514</v>
      </c>
    </row>
    <row r="24" spans="1:11" hidden="1">
      <c r="A24" s="82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C120" s="1"/>
    </row>
    <row r="121" spans="1:11" hidden="1">
      <c r="C121" s="1"/>
    </row>
    <row r="122" spans="1:11" hidden="1">
      <c r="C122" s="1"/>
    </row>
    <row r="123" spans="1:11" hidden="1">
      <c r="C123" s="1"/>
    </row>
    <row r="124" spans="1:11" hidden="1">
      <c r="C124" s="1"/>
    </row>
    <row r="125" spans="1:11" hidden="1">
      <c r="C125" s="1"/>
    </row>
    <row r="126" spans="1:11" hidden="1">
      <c r="C126" s="1"/>
    </row>
    <row r="127" spans="1:11" hidden="1">
      <c r="C127" s="1"/>
    </row>
    <row r="128" spans="1:11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C503" s="1"/>
    </row>
    <row r="504" spans="3:4" hidden="1">
      <c r="C504" s="1"/>
    </row>
    <row r="505" spans="3:4" hidden="1">
      <c r="C505" s="1"/>
    </row>
    <row r="506" spans="3:4" hidden="1">
      <c r="C506" s="1"/>
    </row>
    <row r="507" spans="3:4" hidden="1">
      <c r="C507" s="1"/>
    </row>
    <row r="508" spans="3:4" hidden="1">
      <c r="C508" s="1"/>
    </row>
    <row r="509" spans="3:4" hidden="1">
      <c r="C509" s="1"/>
    </row>
    <row r="510" spans="3:4" hidden="1">
      <c r="C510" s="1"/>
    </row>
    <row r="511" spans="3:4" hidden="1">
      <c r="D511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107</v>
      </c>
      <c r="B1" s="36" t="s" vm="1">
        <v>163</v>
      </c>
    </row>
    <row r="2" spans="1:17">
      <c r="A2" s="36" t="s">
        <v>106</v>
      </c>
      <c r="B2" s="36" t="s">
        <v>164</v>
      </c>
    </row>
    <row r="3" spans="1:17">
      <c r="A3" s="36" t="s">
        <v>108</v>
      </c>
      <c r="B3" s="36" t="s">
        <v>165</v>
      </c>
    </row>
    <row r="4" spans="1:17">
      <c r="A4" s="36" t="s">
        <v>109</v>
      </c>
      <c r="B4" s="36">
        <v>13572</v>
      </c>
    </row>
    <row r="5" spans="1:17">
      <c r="A5" s="126" t="s">
        <v>59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8"/>
    </row>
    <row r="6" spans="1:17" s="3" customFormat="1">
      <c r="A6" s="37" t="s">
        <v>85</v>
      </c>
      <c r="B6" s="38" t="s">
        <v>29</v>
      </c>
      <c r="C6" s="38" t="s">
        <v>89</v>
      </c>
      <c r="D6" s="38" t="s">
        <v>14</v>
      </c>
      <c r="E6" s="38" t="s">
        <v>40</v>
      </c>
      <c r="F6" s="38" t="s">
        <v>74</v>
      </c>
      <c r="G6" s="38" t="s">
        <v>17</v>
      </c>
      <c r="H6" s="38" t="s">
        <v>73</v>
      </c>
      <c r="I6" s="38" t="s">
        <v>16</v>
      </c>
      <c r="J6" s="38" t="s">
        <v>18</v>
      </c>
      <c r="K6" s="38" t="s">
        <v>141</v>
      </c>
      <c r="L6" s="38" t="s">
        <v>140</v>
      </c>
      <c r="M6" s="38" t="s">
        <v>155</v>
      </c>
      <c r="N6" s="38" t="s">
        <v>38</v>
      </c>
      <c r="O6" s="38" t="s">
        <v>143</v>
      </c>
      <c r="P6" s="38" t="s">
        <v>110</v>
      </c>
      <c r="Q6" s="109" t="s">
        <v>112</v>
      </c>
    </row>
    <row r="7" spans="1:17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03" t="s">
        <v>514</v>
      </c>
      <c r="F7" s="26" t="s">
        <v>21</v>
      </c>
      <c r="G7" s="26" t="s">
        <v>20</v>
      </c>
      <c r="H7" s="103" t="s">
        <v>514</v>
      </c>
      <c r="I7" s="26" t="s">
        <v>19</v>
      </c>
      <c r="J7" s="26" t="s">
        <v>19</v>
      </c>
      <c r="K7" s="26" t="s">
        <v>148</v>
      </c>
      <c r="L7" s="103" t="s">
        <v>514</v>
      </c>
      <c r="M7" s="12" t="s">
        <v>144</v>
      </c>
      <c r="N7" s="26" t="s">
        <v>149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04" t="s">
        <v>514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83</v>
      </c>
      <c r="Q8" s="15" t="s">
        <v>84</v>
      </c>
    </row>
    <row r="9" spans="1:17" s="4" customFormat="1" ht="20.25">
      <c r="A9" s="83" t="s">
        <v>22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105" t="s">
        <v>514</v>
      </c>
      <c r="L9" s="105" t="s">
        <v>514</v>
      </c>
      <c r="M9" s="105" t="s">
        <v>514</v>
      </c>
      <c r="N9" s="84">
        <v>0</v>
      </c>
      <c r="O9" s="105" t="s">
        <v>514</v>
      </c>
      <c r="P9" s="85">
        <f>IFERROR(N9/$N$9,0)</f>
        <v>0</v>
      </c>
      <c r="Q9" s="85">
        <f>N9/'סכום נכסי הקרן'!$C$41</f>
        <v>0</v>
      </c>
    </row>
    <row r="10" spans="1:17">
      <c r="A10" s="81" t="s">
        <v>82</v>
      </c>
      <c r="B10" s="110" t="s">
        <v>514</v>
      </c>
      <c r="C10" s="110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  <c r="O10" s="105" t="s">
        <v>514</v>
      </c>
      <c r="P10" s="105" t="s">
        <v>514</v>
      </c>
      <c r="Q10" s="105" t="s">
        <v>514</v>
      </c>
    </row>
    <row r="11" spans="1:17">
      <c r="A11" s="81" t="s">
        <v>139</v>
      </c>
      <c r="B11" s="110" t="s">
        <v>514</v>
      </c>
      <c r="C11" s="110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  <c r="O11" s="105" t="s">
        <v>514</v>
      </c>
      <c r="P11" s="105" t="s">
        <v>514</v>
      </c>
      <c r="Q11" s="105" t="s">
        <v>514</v>
      </c>
    </row>
    <row r="12" spans="1:17">
      <c r="A12" s="81" t="s">
        <v>147</v>
      </c>
      <c r="B12" s="111" t="s">
        <v>514</v>
      </c>
      <c r="C12" s="111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  <c r="L12" s="105" t="s">
        <v>514</v>
      </c>
      <c r="M12" s="105" t="s">
        <v>514</v>
      </c>
      <c r="N12" s="105" t="s">
        <v>514</v>
      </c>
      <c r="O12" s="105" t="s">
        <v>514</v>
      </c>
      <c r="P12" s="105" t="s">
        <v>514</v>
      </c>
      <c r="Q12" s="105" t="s">
        <v>514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B109" s="1"/>
      <c r="C109" s="1"/>
    </row>
    <row r="110" spans="1:17" hidden="1">
      <c r="B110" s="1"/>
      <c r="C110" s="1"/>
    </row>
    <row r="111" spans="1:17" hidden="1">
      <c r="B111" s="1"/>
      <c r="C111" s="1"/>
    </row>
    <row r="112" spans="1:17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13:C27 M5 N5:P7 D5:H28 C1:P4 B5:C11 M30:M1048576 I5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41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107</v>
      </c>
      <c r="B1" s="36" t="s" vm="1">
        <v>163</v>
      </c>
    </row>
    <row r="2" spans="1:19">
      <c r="A2" s="36" t="s">
        <v>106</v>
      </c>
      <c r="B2" s="36" t="s">
        <v>164</v>
      </c>
    </row>
    <row r="3" spans="1:19">
      <c r="A3" s="36" t="s">
        <v>108</v>
      </c>
      <c r="B3" s="36" t="s">
        <v>165</v>
      </c>
    </row>
    <row r="4" spans="1:19">
      <c r="A4" s="36" t="s">
        <v>109</v>
      </c>
      <c r="B4" s="36">
        <v>13572</v>
      </c>
    </row>
    <row r="5" spans="1:19" ht="18.75">
      <c r="A5" s="126" t="s">
        <v>60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30"/>
    </row>
    <row r="6" spans="1:19" s="3" customFormat="1">
      <c r="A6" s="112" t="s">
        <v>85</v>
      </c>
      <c r="B6" s="39" t="s">
        <v>29</v>
      </c>
      <c r="C6" s="39" t="s">
        <v>89</v>
      </c>
      <c r="D6" s="39" t="s">
        <v>134</v>
      </c>
      <c r="E6" s="39" t="s">
        <v>87</v>
      </c>
      <c r="F6" s="39" t="s">
        <v>39</v>
      </c>
      <c r="G6" s="39" t="s">
        <v>14</v>
      </c>
      <c r="H6" s="39" t="s">
        <v>40</v>
      </c>
      <c r="I6" s="39" t="s">
        <v>74</v>
      </c>
      <c r="J6" s="39" t="s">
        <v>17</v>
      </c>
      <c r="K6" s="39" t="s">
        <v>73</v>
      </c>
      <c r="L6" s="39" t="s">
        <v>16</v>
      </c>
      <c r="M6" s="39" t="s">
        <v>18</v>
      </c>
      <c r="N6" s="39" t="s">
        <v>141</v>
      </c>
      <c r="O6" s="39" t="s">
        <v>140</v>
      </c>
      <c r="P6" s="39" t="s">
        <v>38</v>
      </c>
      <c r="Q6" s="39" t="s">
        <v>37</v>
      </c>
      <c r="R6" s="39" t="s">
        <v>110</v>
      </c>
      <c r="S6" s="113" t="s">
        <v>112</v>
      </c>
    </row>
    <row r="7" spans="1:19" s="3" customFormat="1">
      <c r="A7" s="114" t="s">
        <v>514</v>
      </c>
      <c r="B7" s="103" t="s">
        <v>514</v>
      </c>
      <c r="C7" s="103" t="s">
        <v>514</v>
      </c>
      <c r="D7" s="103" t="s">
        <v>514</v>
      </c>
      <c r="E7" s="103" t="s">
        <v>514</v>
      </c>
      <c r="F7" s="103" t="s">
        <v>514</v>
      </c>
      <c r="G7" s="103" t="s">
        <v>514</v>
      </c>
      <c r="H7" s="103" t="s">
        <v>514</v>
      </c>
      <c r="I7" s="12" t="s">
        <v>21</v>
      </c>
      <c r="J7" s="12" t="s">
        <v>20</v>
      </c>
      <c r="K7" s="103" t="s">
        <v>514</v>
      </c>
      <c r="L7" s="12" t="s">
        <v>19</v>
      </c>
      <c r="M7" s="12" t="s">
        <v>19</v>
      </c>
      <c r="N7" s="12" t="s">
        <v>148</v>
      </c>
      <c r="O7" s="103" t="s">
        <v>514</v>
      </c>
      <c r="P7" s="12" t="s">
        <v>144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15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83</v>
      </c>
      <c r="Q8" s="14" t="s">
        <v>84</v>
      </c>
      <c r="R8" s="33" t="s">
        <v>113</v>
      </c>
      <c r="S8" s="47" t="s">
        <v>135</v>
      </c>
    </row>
    <row r="9" spans="1:19" s="4" customFormat="1" ht="20.25">
      <c r="A9" s="83" t="s">
        <v>495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105" t="s">
        <v>514</v>
      </c>
      <c r="L9" s="105" t="s">
        <v>514</v>
      </c>
      <c r="M9" s="105" t="s">
        <v>514</v>
      </c>
      <c r="N9" s="105" t="s">
        <v>514</v>
      </c>
      <c r="O9" s="105" t="s">
        <v>514</v>
      </c>
      <c r="P9" s="84">
        <v>0</v>
      </c>
      <c r="Q9" s="105" t="s">
        <v>514</v>
      </c>
      <c r="R9" s="85">
        <v>0</v>
      </c>
      <c r="S9" s="85">
        <v>0</v>
      </c>
    </row>
    <row r="10" spans="1:19">
      <c r="A10" s="86" t="s">
        <v>156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  <c r="O10" s="105" t="s">
        <v>514</v>
      </c>
      <c r="P10" s="105" t="s">
        <v>514</v>
      </c>
      <c r="Q10" s="105" t="s">
        <v>514</v>
      </c>
      <c r="R10" s="105" t="s">
        <v>514</v>
      </c>
      <c r="S10" s="105" t="s">
        <v>514</v>
      </c>
    </row>
    <row r="11" spans="1:19">
      <c r="A11" s="86" t="s">
        <v>82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  <c r="O11" s="105" t="s">
        <v>514</v>
      </c>
      <c r="P11" s="105" t="s">
        <v>514</v>
      </c>
      <c r="Q11" s="105" t="s">
        <v>514</v>
      </c>
      <c r="R11" s="105" t="s">
        <v>514</v>
      </c>
      <c r="S11" s="105" t="s">
        <v>514</v>
      </c>
    </row>
    <row r="12" spans="1:19">
      <c r="A12" s="86" t="s">
        <v>139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  <c r="L12" s="105" t="s">
        <v>514</v>
      </c>
      <c r="M12" s="105" t="s">
        <v>514</v>
      </c>
      <c r="N12" s="105" t="s">
        <v>514</v>
      </c>
      <c r="O12" s="105" t="s">
        <v>514</v>
      </c>
      <c r="P12" s="105" t="s">
        <v>514</v>
      </c>
      <c r="Q12" s="105" t="s">
        <v>514</v>
      </c>
      <c r="R12" s="105" t="s">
        <v>514</v>
      </c>
      <c r="S12" s="105" t="s">
        <v>514</v>
      </c>
    </row>
    <row r="13" spans="1:19">
      <c r="A13" s="86" t="s">
        <v>147</v>
      </c>
      <c r="B13" s="105" t="s">
        <v>514</v>
      </c>
      <c r="C13" s="105" t="s">
        <v>514</v>
      </c>
      <c r="D13" s="105" t="s">
        <v>514</v>
      </c>
      <c r="E13" s="105" t="s">
        <v>514</v>
      </c>
      <c r="F13" s="105" t="s">
        <v>514</v>
      </c>
      <c r="G13" s="105" t="s">
        <v>514</v>
      </c>
      <c r="H13" s="105" t="s">
        <v>514</v>
      </c>
      <c r="I13" s="105" t="s">
        <v>514</v>
      </c>
      <c r="J13" s="105" t="s">
        <v>514</v>
      </c>
      <c r="K13" s="105" t="s">
        <v>514</v>
      </c>
      <c r="L13" s="105" t="s">
        <v>514</v>
      </c>
      <c r="M13" s="105" t="s">
        <v>514</v>
      </c>
      <c r="N13" s="105" t="s">
        <v>514</v>
      </c>
      <c r="O13" s="105" t="s">
        <v>514</v>
      </c>
      <c r="P13" s="105" t="s">
        <v>514</v>
      </c>
      <c r="Q13" s="105" t="s">
        <v>514</v>
      </c>
      <c r="R13" s="105" t="s">
        <v>514</v>
      </c>
      <c r="S13" s="105" t="s">
        <v>514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0000000}"/>
    <dataValidation type="list" allowBlank="1" showInputMessage="1" showErrorMessage="1" sqref="D203:D710" xr:uid="{00000000-0002-0000-0300-000001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0.7109375" style="2" bestFit="1" customWidth="1"/>
    <col min="2" max="2" width="64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1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107</v>
      </c>
      <c r="B1" s="36" t="s" vm="1">
        <v>163</v>
      </c>
    </row>
    <row r="2" spans="1:20">
      <c r="A2" s="36" t="s">
        <v>106</v>
      </c>
      <c r="B2" s="36" t="s">
        <v>164</v>
      </c>
    </row>
    <row r="3" spans="1:20">
      <c r="A3" s="36" t="s">
        <v>108</v>
      </c>
      <c r="B3" s="36" t="s">
        <v>165</v>
      </c>
    </row>
    <row r="4" spans="1:20">
      <c r="A4" s="36" t="s">
        <v>109</v>
      </c>
      <c r="B4" s="36">
        <v>13572</v>
      </c>
    </row>
    <row r="5" spans="1:20" ht="18.75">
      <c r="A5" s="131" t="s">
        <v>61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3"/>
    </row>
    <row r="6" spans="1:20" s="3" customFormat="1">
      <c r="A6" s="37" t="s">
        <v>85</v>
      </c>
      <c r="B6" s="38" t="s">
        <v>29</v>
      </c>
      <c r="C6" s="38" t="s">
        <v>89</v>
      </c>
      <c r="D6" s="38" t="s">
        <v>134</v>
      </c>
      <c r="E6" s="38" t="s">
        <v>87</v>
      </c>
      <c r="F6" s="38" t="s">
        <v>39</v>
      </c>
      <c r="G6" s="38" t="s">
        <v>14</v>
      </c>
      <c r="H6" s="38" t="s">
        <v>40</v>
      </c>
      <c r="I6" s="38" t="s">
        <v>74</v>
      </c>
      <c r="J6" s="38" t="s">
        <v>17</v>
      </c>
      <c r="K6" s="38" t="s">
        <v>73</v>
      </c>
      <c r="L6" s="38" t="s">
        <v>16</v>
      </c>
      <c r="M6" s="38" t="s">
        <v>18</v>
      </c>
      <c r="N6" s="39" t="s">
        <v>141</v>
      </c>
      <c r="O6" s="38" t="s">
        <v>140</v>
      </c>
      <c r="P6" s="38" t="s">
        <v>155</v>
      </c>
      <c r="Q6" s="38" t="s">
        <v>38</v>
      </c>
      <c r="R6" s="39" t="s">
        <v>37</v>
      </c>
      <c r="S6" s="38" t="s">
        <v>110</v>
      </c>
      <c r="T6" s="41" t="s">
        <v>112</v>
      </c>
    </row>
    <row r="7" spans="1:20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03" t="s">
        <v>514</v>
      </c>
      <c r="F7" s="103" t="s">
        <v>514</v>
      </c>
      <c r="G7" s="103" t="s">
        <v>514</v>
      </c>
      <c r="H7" s="103" t="s">
        <v>514</v>
      </c>
      <c r="I7" s="26" t="s">
        <v>21</v>
      </c>
      <c r="J7" s="26" t="s">
        <v>20</v>
      </c>
      <c r="K7" s="103" t="s">
        <v>514</v>
      </c>
      <c r="L7" s="26" t="s">
        <v>19</v>
      </c>
      <c r="M7" s="26" t="s">
        <v>19</v>
      </c>
      <c r="N7" s="26" t="s">
        <v>148</v>
      </c>
      <c r="O7" s="103" t="s">
        <v>514</v>
      </c>
      <c r="P7" s="12" t="s">
        <v>144</v>
      </c>
      <c r="Q7" s="26" t="s">
        <v>144</v>
      </c>
      <c r="R7" s="12" t="s">
        <v>19</v>
      </c>
      <c r="S7" s="26" t="s">
        <v>144</v>
      </c>
      <c r="T7" s="13" t="s">
        <v>19</v>
      </c>
    </row>
    <row r="8" spans="1:20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83</v>
      </c>
      <c r="Q8" s="14" t="s">
        <v>84</v>
      </c>
      <c r="R8" s="14" t="s">
        <v>113</v>
      </c>
      <c r="S8" s="14" t="s">
        <v>135</v>
      </c>
      <c r="T8" s="15" t="s">
        <v>150</v>
      </c>
    </row>
    <row r="9" spans="1:20" s="4" customFormat="1" ht="20.25">
      <c r="A9" s="83" t="s">
        <v>496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105" t="s">
        <v>514</v>
      </c>
      <c r="L9" s="105" t="s">
        <v>514</v>
      </c>
      <c r="M9" s="105" t="s">
        <v>514</v>
      </c>
      <c r="N9" s="105" t="s">
        <v>514</v>
      </c>
      <c r="O9" s="105" t="s">
        <v>514</v>
      </c>
      <c r="P9" s="105" t="s">
        <v>514</v>
      </c>
      <c r="Q9" s="84">
        <v>0</v>
      </c>
      <c r="R9" s="105" t="s">
        <v>514</v>
      </c>
      <c r="S9" s="85">
        <f>IFERROR(Q9/$Q$9,0)</f>
        <v>0</v>
      </c>
      <c r="T9" s="85">
        <f>Q9/'סכום נכסי הקרן'!$C$41</f>
        <v>0</v>
      </c>
    </row>
    <row r="10" spans="1:20">
      <c r="A10" s="81" t="s">
        <v>156</v>
      </c>
      <c r="B10" s="110" t="s">
        <v>514</v>
      </c>
      <c r="C10" s="110" t="s">
        <v>514</v>
      </c>
      <c r="D10" s="110" t="s">
        <v>514</v>
      </c>
      <c r="E10" s="110" t="s">
        <v>514</v>
      </c>
      <c r="F10" s="110" t="s">
        <v>514</v>
      </c>
      <c r="G10" s="110" t="s">
        <v>514</v>
      </c>
      <c r="H10" s="110" t="s">
        <v>514</v>
      </c>
      <c r="I10" s="110" t="s">
        <v>514</v>
      </c>
      <c r="J10" s="110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  <c r="O10" s="105" t="s">
        <v>514</v>
      </c>
      <c r="P10" s="105" t="s">
        <v>514</v>
      </c>
      <c r="Q10" s="105" t="s">
        <v>514</v>
      </c>
      <c r="R10" s="105" t="s">
        <v>514</v>
      </c>
      <c r="S10" s="105" t="s">
        <v>514</v>
      </c>
      <c r="T10" s="105" t="s">
        <v>514</v>
      </c>
    </row>
    <row r="11" spans="1:20">
      <c r="A11" s="81" t="s">
        <v>82</v>
      </c>
      <c r="B11" s="110" t="s">
        <v>514</v>
      </c>
      <c r="C11" s="110" t="s">
        <v>514</v>
      </c>
      <c r="D11" s="110" t="s">
        <v>514</v>
      </c>
      <c r="E11" s="110" t="s">
        <v>514</v>
      </c>
      <c r="F11" s="110" t="s">
        <v>514</v>
      </c>
      <c r="G11" s="110" t="s">
        <v>514</v>
      </c>
      <c r="H11" s="110" t="s">
        <v>514</v>
      </c>
      <c r="I11" s="110" t="s">
        <v>514</v>
      </c>
      <c r="J11" s="110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  <c r="O11" s="105" t="s">
        <v>514</v>
      </c>
      <c r="P11" s="105" t="s">
        <v>514</v>
      </c>
      <c r="Q11" s="105" t="s">
        <v>514</v>
      </c>
      <c r="R11" s="105" t="s">
        <v>514</v>
      </c>
      <c r="S11" s="105" t="s">
        <v>514</v>
      </c>
      <c r="T11" s="105" t="s">
        <v>514</v>
      </c>
    </row>
    <row r="12" spans="1:20">
      <c r="A12" s="81" t="s">
        <v>139</v>
      </c>
      <c r="B12" s="110" t="s">
        <v>514</v>
      </c>
      <c r="C12" s="110" t="s">
        <v>514</v>
      </c>
      <c r="D12" s="110" t="s">
        <v>514</v>
      </c>
      <c r="E12" s="110" t="s">
        <v>514</v>
      </c>
      <c r="F12" s="110" t="s">
        <v>514</v>
      </c>
      <c r="G12" s="110" t="s">
        <v>514</v>
      </c>
      <c r="H12" s="110" t="s">
        <v>514</v>
      </c>
      <c r="I12" s="110" t="s">
        <v>514</v>
      </c>
      <c r="J12" s="110" t="s">
        <v>514</v>
      </c>
      <c r="K12" s="105" t="s">
        <v>514</v>
      </c>
      <c r="L12" s="105" t="s">
        <v>514</v>
      </c>
      <c r="M12" s="105" t="s">
        <v>514</v>
      </c>
      <c r="N12" s="105" t="s">
        <v>514</v>
      </c>
      <c r="O12" s="105" t="s">
        <v>514</v>
      </c>
      <c r="P12" s="105" t="s">
        <v>514</v>
      </c>
      <c r="Q12" s="105" t="s">
        <v>514</v>
      </c>
      <c r="R12" s="105" t="s">
        <v>514</v>
      </c>
      <c r="S12" s="105" t="s">
        <v>514</v>
      </c>
      <c r="T12" s="105" t="s">
        <v>514</v>
      </c>
    </row>
    <row r="13" spans="1:20">
      <c r="A13" s="81" t="s">
        <v>147</v>
      </c>
      <c r="B13" s="110" t="s">
        <v>514</v>
      </c>
      <c r="C13" s="110" t="s">
        <v>514</v>
      </c>
      <c r="D13" s="110" t="s">
        <v>514</v>
      </c>
      <c r="E13" s="110" t="s">
        <v>514</v>
      </c>
      <c r="F13" s="110" t="s">
        <v>514</v>
      </c>
      <c r="G13" s="110" t="s">
        <v>514</v>
      </c>
      <c r="H13" s="110" t="s">
        <v>514</v>
      </c>
      <c r="I13" s="110" t="s">
        <v>514</v>
      </c>
      <c r="J13" s="110" t="s">
        <v>514</v>
      </c>
      <c r="K13" s="105" t="s">
        <v>514</v>
      </c>
      <c r="L13" s="105" t="s">
        <v>514</v>
      </c>
      <c r="M13" s="105" t="s">
        <v>514</v>
      </c>
      <c r="N13" s="105" t="s">
        <v>514</v>
      </c>
      <c r="O13" s="105" t="s">
        <v>514</v>
      </c>
      <c r="P13" s="105" t="s">
        <v>514</v>
      </c>
      <c r="Q13" s="105" t="s">
        <v>514</v>
      </c>
      <c r="R13" s="105" t="s">
        <v>514</v>
      </c>
      <c r="S13" s="105" t="s">
        <v>514</v>
      </c>
      <c r="T13" s="105" t="s">
        <v>514</v>
      </c>
    </row>
    <row r="14" spans="1:20">
      <c r="A14" s="81" t="s">
        <v>152</v>
      </c>
      <c r="B14" s="111" t="s">
        <v>514</v>
      </c>
      <c r="C14" s="111" t="s">
        <v>514</v>
      </c>
      <c r="D14" s="111" t="s">
        <v>514</v>
      </c>
      <c r="E14" s="111" t="s">
        <v>514</v>
      </c>
      <c r="F14" s="111" t="s">
        <v>514</v>
      </c>
      <c r="G14" s="111" t="s">
        <v>514</v>
      </c>
      <c r="H14" s="111" t="s">
        <v>514</v>
      </c>
      <c r="I14" s="111" t="s">
        <v>514</v>
      </c>
      <c r="J14" s="111" t="s">
        <v>514</v>
      </c>
      <c r="K14" s="105" t="s">
        <v>514</v>
      </c>
      <c r="L14" s="105" t="s">
        <v>514</v>
      </c>
      <c r="M14" s="105" t="s">
        <v>514</v>
      </c>
      <c r="N14" s="105" t="s">
        <v>514</v>
      </c>
      <c r="O14" s="105" t="s">
        <v>514</v>
      </c>
      <c r="P14" s="105" t="s">
        <v>514</v>
      </c>
      <c r="Q14" s="105" t="s">
        <v>514</v>
      </c>
      <c r="R14" s="105" t="s">
        <v>514</v>
      </c>
      <c r="S14" s="105" t="s">
        <v>514</v>
      </c>
      <c r="T14" s="105" t="s">
        <v>514</v>
      </c>
    </row>
    <row r="15" spans="1:20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0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0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1:20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20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0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20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0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20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0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20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20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0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20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0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0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0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0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1:20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20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20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20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20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0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0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1:20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20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1:20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20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1:20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20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20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1:20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1:20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1:20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1:20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1:20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1:20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1:20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pans="1:20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pans="1:20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pans="1:20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1:2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pans="1:2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pans="1:2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1:2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1:2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pans="1:2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pans="1:2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1:2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pans="1:20" hidden="1">
      <c r="B109" s="1"/>
      <c r="C109" s="1"/>
      <c r="D109" s="1"/>
      <c r="E109" s="1"/>
    </row>
    <row r="110" spans="1:20" hidden="1">
      <c r="B110" s="1"/>
      <c r="C110" s="1"/>
      <c r="D110" s="1"/>
      <c r="E110" s="1"/>
    </row>
    <row r="111" spans="1:20" hidden="1">
      <c r="B111" s="1"/>
      <c r="C111" s="1"/>
      <c r="D111" s="1"/>
      <c r="E111" s="1"/>
    </row>
    <row r="112" spans="1:20" hidden="1">
      <c r="B112" s="1"/>
      <c r="C112" s="1"/>
      <c r="D112" s="1"/>
      <c r="E112" s="1"/>
    </row>
    <row r="113" spans="2:5" hidden="1">
      <c r="B113" s="1"/>
      <c r="C113" s="1"/>
      <c r="D113" s="1"/>
      <c r="E113" s="1"/>
    </row>
    <row r="114" spans="2:5" hidden="1">
      <c r="B114" s="1"/>
      <c r="C114" s="1"/>
      <c r="D114" s="1"/>
      <c r="E114" s="1"/>
    </row>
    <row r="115" spans="2:5" hidden="1">
      <c r="B115" s="1"/>
      <c r="C115" s="1"/>
      <c r="D115" s="1"/>
      <c r="E115" s="1"/>
    </row>
    <row r="116" spans="2:5" hidden="1">
      <c r="B116" s="1"/>
      <c r="C116" s="1"/>
      <c r="D116" s="1"/>
      <c r="E116" s="1"/>
    </row>
    <row r="117" spans="2:5" hidden="1">
      <c r="B117" s="1"/>
      <c r="C117" s="1"/>
      <c r="D117" s="1"/>
      <c r="E117" s="1"/>
    </row>
    <row r="118" spans="2:5" hidden="1">
      <c r="B118" s="1"/>
      <c r="C118" s="1"/>
      <c r="D118" s="1"/>
      <c r="E118" s="1"/>
    </row>
    <row r="119" spans="2:5" hidden="1">
      <c r="B119" s="1"/>
      <c r="C119" s="1"/>
      <c r="D119" s="1"/>
      <c r="E119" s="1"/>
    </row>
    <row r="120" spans="2:5" hidden="1">
      <c r="B120" s="1"/>
      <c r="C120" s="1"/>
      <c r="D120" s="1"/>
      <c r="E120" s="1"/>
    </row>
    <row r="121" spans="2:5" hidden="1">
      <c r="B121" s="1"/>
      <c r="C121" s="1"/>
      <c r="D121" s="1"/>
      <c r="E121" s="1"/>
    </row>
    <row r="122" spans="2:5" hidden="1">
      <c r="B122" s="1"/>
      <c r="C122" s="1"/>
      <c r="D122" s="1"/>
      <c r="E122" s="1"/>
    </row>
    <row r="123" spans="2:5" hidden="1">
      <c r="B123" s="1"/>
      <c r="C123" s="1"/>
      <c r="D123" s="1"/>
      <c r="E123" s="1"/>
    </row>
    <row r="124" spans="2:5" hidden="1">
      <c r="B124" s="1"/>
      <c r="C124" s="1"/>
      <c r="D124" s="1"/>
      <c r="E124" s="1"/>
    </row>
    <row r="125" spans="2:5" hidden="1">
      <c r="B125" s="1"/>
      <c r="C125" s="1"/>
      <c r="D125" s="1"/>
      <c r="E125" s="1"/>
    </row>
    <row r="126" spans="2:5" hidden="1">
      <c r="B126" s="1"/>
      <c r="C126" s="1"/>
      <c r="D126" s="1"/>
      <c r="E126" s="1"/>
    </row>
    <row r="127" spans="2:5" hidden="1">
      <c r="B127" s="1"/>
      <c r="C127" s="1"/>
      <c r="D127" s="1"/>
      <c r="E127" s="1"/>
    </row>
    <row r="128" spans="2:5" hidden="1">
      <c r="B128" s="1"/>
      <c r="C128" s="1"/>
      <c r="D128" s="1"/>
      <c r="E128" s="1"/>
    </row>
    <row r="129" spans="2:5" hidden="1">
      <c r="B129" s="1"/>
      <c r="C129" s="1"/>
      <c r="D129" s="1"/>
      <c r="E129" s="1"/>
    </row>
    <row r="130" spans="2:5" hidden="1">
      <c r="B130" s="1"/>
      <c r="C130" s="1"/>
      <c r="D130" s="1"/>
      <c r="E130" s="1"/>
    </row>
    <row r="131" spans="2:5" hidden="1">
      <c r="B131" s="1"/>
      <c r="C131" s="1"/>
      <c r="D131" s="1"/>
      <c r="E131" s="1"/>
    </row>
    <row r="132" spans="2:5" hidden="1">
      <c r="B132" s="1"/>
      <c r="C132" s="1"/>
      <c r="D132" s="1"/>
      <c r="E132" s="1"/>
    </row>
    <row r="133" spans="2:5" hidden="1">
      <c r="B133" s="1"/>
      <c r="C133" s="1"/>
      <c r="D133" s="1"/>
      <c r="E133" s="1"/>
    </row>
    <row r="134" spans="2:5" hidden="1">
      <c r="B134" s="1"/>
      <c r="C134" s="1"/>
      <c r="D134" s="1"/>
      <c r="E134" s="1"/>
    </row>
    <row r="135" spans="2:5" hidden="1">
      <c r="B135" s="1"/>
      <c r="C135" s="1"/>
      <c r="D135" s="1"/>
      <c r="E135" s="1"/>
    </row>
    <row r="136" spans="2:5" hidden="1">
      <c r="B136" s="1"/>
      <c r="C136" s="1"/>
      <c r="D136" s="1"/>
      <c r="E136" s="1"/>
    </row>
    <row r="137" spans="2:5" hidden="1">
      <c r="B137" s="1"/>
      <c r="C137" s="1"/>
      <c r="D137" s="1"/>
      <c r="E137" s="1"/>
    </row>
    <row r="138" spans="2:5" hidden="1">
      <c r="B138" s="1"/>
      <c r="C138" s="1"/>
      <c r="D138" s="1"/>
      <c r="E138" s="1"/>
    </row>
    <row r="139" spans="2:5" hidden="1">
      <c r="B139" s="1"/>
      <c r="C139" s="1"/>
      <c r="D139" s="1"/>
      <c r="E139" s="1"/>
    </row>
    <row r="140" spans="2:5" hidden="1">
      <c r="B140" s="1"/>
      <c r="C140" s="1"/>
      <c r="D140" s="1"/>
      <c r="E140" s="1"/>
    </row>
    <row r="141" spans="2:5" hidden="1">
      <c r="B141" s="1"/>
      <c r="C141" s="1"/>
      <c r="D141" s="1"/>
      <c r="E141" s="1"/>
    </row>
    <row r="142" spans="2:5" hidden="1">
      <c r="B142" s="1"/>
      <c r="C142" s="1"/>
      <c r="D142" s="1"/>
      <c r="E142" s="1"/>
    </row>
    <row r="143" spans="2:5" hidden="1">
      <c r="B143" s="1"/>
      <c r="C143" s="1"/>
      <c r="D143" s="1"/>
      <c r="E143" s="1"/>
    </row>
    <row r="144" spans="2:5" hidden="1">
      <c r="B144" s="1"/>
      <c r="C144" s="1"/>
      <c r="D144" s="1"/>
      <c r="E144" s="1"/>
    </row>
    <row r="145" spans="2:5" hidden="1">
      <c r="B145" s="1"/>
      <c r="C145" s="1"/>
      <c r="D145" s="1"/>
      <c r="E145" s="1"/>
    </row>
    <row r="146" spans="2:5" hidden="1">
      <c r="B146" s="1"/>
      <c r="C146" s="1"/>
      <c r="D146" s="1"/>
      <c r="E146" s="1"/>
    </row>
    <row r="147" spans="2:5" hidden="1">
      <c r="B147" s="1"/>
      <c r="C147" s="1"/>
      <c r="D147" s="1"/>
      <c r="E147" s="1"/>
    </row>
    <row r="148" spans="2:5" hidden="1">
      <c r="B148" s="1"/>
      <c r="C148" s="1"/>
      <c r="D148" s="1"/>
      <c r="E148" s="1"/>
    </row>
    <row r="149" spans="2:5" hidden="1">
      <c r="B149" s="1"/>
      <c r="C149" s="1"/>
      <c r="D149" s="1"/>
      <c r="E149" s="1"/>
    </row>
    <row r="150" spans="2:5" hidden="1">
      <c r="B150" s="1"/>
      <c r="C150" s="1"/>
      <c r="D150" s="1"/>
      <c r="E150" s="1"/>
    </row>
    <row r="151" spans="2:5" hidden="1">
      <c r="B151" s="1"/>
      <c r="C151" s="1"/>
      <c r="D151" s="1"/>
      <c r="E151" s="1"/>
    </row>
    <row r="152" spans="2:5" hidden="1">
      <c r="B152" s="1"/>
      <c r="C152" s="1"/>
      <c r="D152" s="1"/>
      <c r="E152" s="1"/>
    </row>
    <row r="153" spans="2:5" hidden="1">
      <c r="B153" s="1"/>
      <c r="C153" s="1"/>
      <c r="D153" s="1"/>
      <c r="E153" s="1"/>
    </row>
    <row r="154" spans="2:5" hidden="1">
      <c r="B154" s="1"/>
      <c r="C154" s="1"/>
      <c r="D154" s="1"/>
      <c r="E154" s="1"/>
    </row>
    <row r="155" spans="2:5" hidden="1">
      <c r="B155" s="1"/>
      <c r="C155" s="1"/>
      <c r="D155" s="1"/>
      <c r="E155" s="1"/>
    </row>
    <row r="156" spans="2:5" hidden="1">
      <c r="B156" s="1"/>
      <c r="C156" s="1"/>
      <c r="D156" s="1"/>
      <c r="E156" s="1"/>
    </row>
    <row r="157" spans="2:5" hidden="1">
      <c r="B157" s="1"/>
      <c r="C157" s="1"/>
      <c r="D157" s="1"/>
      <c r="E157" s="1"/>
    </row>
    <row r="158" spans="2:5" hidden="1">
      <c r="B158" s="1"/>
      <c r="C158" s="1"/>
      <c r="D158" s="1"/>
      <c r="E158" s="1"/>
    </row>
    <row r="159" spans="2:5" hidden="1">
      <c r="B159" s="1"/>
      <c r="C159" s="1"/>
      <c r="D159" s="1"/>
      <c r="E159" s="1"/>
    </row>
    <row r="160" spans="2:5" hidden="1">
      <c r="B160" s="1"/>
      <c r="C160" s="1"/>
      <c r="D160" s="1"/>
      <c r="E160" s="1"/>
    </row>
    <row r="161" spans="2:5" hidden="1">
      <c r="B161" s="1"/>
      <c r="C161" s="1"/>
      <c r="D161" s="1"/>
      <c r="E161" s="1"/>
    </row>
    <row r="162" spans="2:5" hidden="1">
      <c r="B162" s="1"/>
      <c r="C162" s="1"/>
      <c r="D162" s="1"/>
      <c r="E162" s="1"/>
    </row>
    <row r="163" spans="2:5" hidden="1">
      <c r="B163" s="1"/>
      <c r="C163" s="1"/>
      <c r="D163" s="1"/>
      <c r="E163" s="1"/>
    </row>
    <row r="164" spans="2:5" hidden="1">
      <c r="B164" s="1"/>
      <c r="C164" s="1"/>
      <c r="D164" s="1"/>
      <c r="E164" s="1"/>
    </row>
    <row r="165" spans="2:5" hidden="1">
      <c r="B165" s="1"/>
      <c r="C165" s="1"/>
      <c r="D165" s="1"/>
      <c r="E165" s="1"/>
    </row>
    <row r="166" spans="2:5" hidden="1">
      <c r="B166" s="1"/>
      <c r="C166" s="1"/>
      <c r="D166" s="1"/>
      <c r="E166" s="1"/>
    </row>
    <row r="167" spans="2:5" hidden="1">
      <c r="B167" s="1"/>
      <c r="C167" s="1"/>
      <c r="D167" s="1"/>
      <c r="E167" s="1"/>
    </row>
    <row r="168" spans="2:5" hidden="1">
      <c r="B168" s="1"/>
      <c r="C168" s="1"/>
      <c r="D168" s="1"/>
      <c r="E168" s="1"/>
    </row>
    <row r="169" spans="2:5" hidden="1">
      <c r="B169" s="1"/>
      <c r="C169" s="1"/>
      <c r="D169" s="1"/>
      <c r="E169" s="1"/>
    </row>
    <row r="170" spans="2:5" hidden="1">
      <c r="B170" s="1"/>
      <c r="C170" s="1"/>
      <c r="D170" s="1"/>
      <c r="E170" s="1"/>
    </row>
    <row r="171" spans="2:5" hidden="1">
      <c r="B171" s="1"/>
      <c r="C171" s="1"/>
      <c r="D171" s="1"/>
      <c r="E171" s="1"/>
    </row>
    <row r="172" spans="2:5" hidden="1">
      <c r="B172" s="1"/>
      <c r="C172" s="1"/>
      <c r="D172" s="1"/>
      <c r="E172" s="1"/>
    </row>
    <row r="173" spans="2:5" hidden="1">
      <c r="B173" s="1"/>
      <c r="C173" s="1"/>
      <c r="D173" s="1"/>
      <c r="E173" s="1"/>
    </row>
    <row r="174" spans="2:5" hidden="1">
      <c r="B174" s="1"/>
      <c r="C174" s="1"/>
      <c r="D174" s="1"/>
      <c r="E174" s="1"/>
    </row>
    <row r="175" spans="2:5" hidden="1">
      <c r="B175" s="1"/>
      <c r="C175" s="1"/>
      <c r="D175" s="1"/>
      <c r="E175" s="1"/>
    </row>
    <row r="176" spans="2:5" hidden="1">
      <c r="B176" s="1"/>
      <c r="C176" s="1"/>
      <c r="D176" s="1"/>
      <c r="E176" s="1"/>
    </row>
    <row r="177" spans="2:5" hidden="1">
      <c r="B177" s="1"/>
      <c r="C177" s="1"/>
      <c r="D177" s="1"/>
      <c r="E177" s="1"/>
    </row>
    <row r="178" spans="2:5" hidden="1">
      <c r="B178" s="1"/>
      <c r="C178" s="1"/>
      <c r="D178" s="1"/>
      <c r="E178" s="1"/>
    </row>
    <row r="179" spans="2:5" hidden="1">
      <c r="B179" s="1"/>
      <c r="C179" s="1"/>
      <c r="D179" s="1"/>
      <c r="E179" s="1"/>
    </row>
    <row r="180" spans="2:5" hidden="1">
      <c r="B180" s="1"/>
      <c r="C180" s="1"/>
      <c r="D180" s="1"/>
      <c r="E180" s="1"/>
    </row>
    <row r="181" spans="2:5" hidden="1">
      <c r="B181" s="1"/>
      <c r="C181" s="1"/>
      <c r="D181" s="1"/>
      <c r="E181" s="1"/>
    </row>
    <row r="182" spans="2:5" hidden="1">
      <c r="B182" s="1"/>
      <c r="C182" s="1"/>
      <c r="D182" s="1"/>
      <c r="E182" s="1"/>
    </row>
    <row r="183" spans="2:5" hidden="1">
      <c r="B183" s="1"/>
      <c r="C183" s="1"/>
      <c r="D183" s="1"/>
      <c r="E183" s="1"/>
    </row>
    <row r="184" spans="2:5" hidden="1">
      <c r="B184" s="1"/>
      <c r="C184" s="1"/>
      <c r="D184" s="1"/>
      <c r="E184" s="1"/>
    </row>
    <row r="185" spans="2:5" hidden="1">
      <c r="B185" s="1"/>
      <c r="C185" s="1"/>
      <c r="D185" s="1"/>
      <c r="E185" s="1"/>
    </row>
    <row r="186" spans="2:5" hidden="1">
      <c r="B186" s="1"/>
      <c r="C186" s="1"/>
      <c r="D186" s="1"/>
      <c r="E186" s="1"/>
    </row>
    <row r="187" spans="2:5" hidden="1">
      <c r="B187" s="1"/>
      <c r="C187" s="1"/>
      <c r="D187" s="1"/>
      <c r="E187" s="1"/>
    </row>
    <row r="188" spans="2:5" hidden="1">
      <c r="B188" s="1"/>
      <c r="C188" s="1"/>
      <c r="D188" s="1"/>
      <c r="E188" s="1"/>
    </row>
    <row r="189" spans="2:5" hidden="1">
      <c r="B189" s="1"/>
      <c r="C189" s="1"/>
      <c r="D189" s="1"/>
      <c r="E189" s="1"/>
    </row>
    <row r="190" spans="2:5" hidden="1">
      <c r="B190" s="1"/>
      <c r="C190" s="1"/>
      <c r="D190" s="1"/>
      <c r="E190" s="1"/>
    </row>
    <row r="191" spans="2:5" hidden="1">
      <c r="B191" s="1"/>
      <c r="C191" s="1"/>
      <c r="D191" s="1"/>
      <c r="E191" s="1"/>
    </row>
    <row r="192" spans="2:5" hidden="1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  <row r="200" spans="2:5" hidden="1">
      <c r="B200" s="1"/>
      <c r="C200" s="1"/>
      <c r="D200" s="1"/>
      <c r="E200" s="1"/>
    </row>
    <row r="201" spans="2:5" hidden="1">
      <c r="B201" s="1"/>
      <c r="C201" s="1"/>
      <c r="D201" s="1"/>
      <c r="E201" s="1"/>
    </row>
    <row r="202" spans="2:5" hidden="1">
      <c r="B202" s="1"/>
      <c r="C202" s="1"/>
      <c r="D202" s="1"/>
      <c r="E202" s="1"/>
    </row>
    <row r="203" spans="2:5" hidden="1">
      <c r="B203" s="1"/>
      <c r="C203" s="1"/>
      <c r="D203" s="1"/>
      <c r="E203" s="1"/>
    </row>
    <row r="204" spans="2:5" hidden="1">
      <c r="B204" s="1"/>
      <c r="C204" s="1"/>
      <c r="D204" s="1"/>
      <c r="E204" s="1"/>
    </row>
    <row r="205" spans="2:5" hidden="1">
      <c r="B205" s="1"/>
      <c r="C205" s="1"/>
      <c r="D205" s="1"/>
      <c r="E205" s="1"/>
    </row>
    <row r="206" spans="2:5" hidden="1">
      <c r="B206" s="1"/>
      <c r="C206" s="1"/>
      <c r="D206" s="1"/>
      <c r="E206" s="1"/>
    </row>
    <row r="207" spans="2:5" hidden="1">
      <c r="B207" s="1"/>
      <c r="C207" s="1"/>
      <c r="D207" s="1"/>
      <c r="E207" s="1"/>
    </row>
    <row r="208" spans="2:5" hidden="1">
      <c r="B208" s="1"/>
      <c r="C208" s="1"/>
      <c r="D208" s="1"/>
      <c r="E208" s="1"/>
    </row>
    <row r="209" spans="2:5" hidden="1">
      <c r="B209" s="1"/>
      <c r="C209" s="1"/>
      <c r="D209" s="1"/>
      <c r="E209" s="1"/>
    </row>
    <row r="210" spans="2:5" hidden="1">
      <c r="B210" s="1"/>
      <c r="C210" s="1"/>
      <c r="D210" s="1"/>
      <c r="E210" s="1"/>
    </row>
    <row r="211" spans="2:5" hidden="1">
      <c r="B211" s="1"/>
      <c r="C211" s="1"/>
      <c r="D211" s="1"/>
      <c r="E211" s="1"/>
    </row>
    <row r="212" spans="2:5" hidden="1">
      <c r="B212" s="1"/>
      <c r="C212" s="1"/>
      <c r="D212" s="1"/>
      <c r="E212" s="1"/>
    </row>
    <row r="213" spans="2:5" hidden="1">
      <c r="B213" s="1"/>
      <c r="C213" s="1"/>
      <c r="D213" s="1"/>
      <c r="E213" s="1"/>
    </row>
    <row r="214" spans="2:5" hidden="1">
      <c r="B214" s="1"/>
      <c r="C214" s="1"/>
      <c r="D214" s="1"/>
      <c r="E214" s="1"/>
    </row>
    <row r="215" spans="2:5" hidden="1">
      <c r="B215" s="1"/>
      <c r="C215" s="1"/>
      <c r="D215" s="1"/>
      <c r="E215" s="1"/>
    </row>
    <row r="216" spans="2:5" hidden="1">
      <c r="B216" s="1"/>
      <c r="C216" s="1"/>
      <c r="D216" s="1"/>
      <c r="E216" s="1"/>
    </row>
    <row r="217" spans="2:5" hidden="1">
      <c r="B217" s="1"/>
      <c r="C217" s="1"/>
      <c r="D217" s="1"/>
      <c r="E217" s="1"/>
    </row>
    <row r="218" spans="2:5" hidden="1">
      <c r="B218" s="1"/>
      <c r="C218" s="1"/>
      <c r="D218" s="1"/>
      <c r="E218" s="1"/>
    </row>
    <row r="219" spans="2:5" hidden="1">
      <c r="B219" s="1"/>
      <c r="C219" s="1"/>
      <c r="D219" s="1"/>
      <c r="E219" s="1"/>
    </row>
    <row r="220" spans="2:5" hidden="1">
      <c r="B220" s="1"/>
      <c r="C220" s="1"/>
      <c r="D220" s="1"/>
      <c r="E220" s="1"/>
    </row>
    <row r="221" spans="2:5" hidden="1">
      <c r="B221" s="1"/>
      <c r="C221" s="1"/>
      <c r="D221" s="1"/>
      <c r="E221" s="1"/>
    </row>
    <row r="222" spans="2:5" hidden="1">
      <c r="B222" s="1"/>
      <c r="C222" s="1"/>
      <c r="D222" s="1"/>
      <c r="E222" s="1"/>
    </row>
    <row r="223" spans="2:5" hidden="1">
      <c r="B223" s="1"/>
      <c r="C223" s="1"/>
      <c r="D223" s="1"/>
      <c r="E223" s="1"/>
    </row>
    <row r="224" spans="2:5" hidden="1">
      <c r="B224" s="1"/>
      <c r="C224" s="1"/>
      <c r="D224" s="1"/>
      <c r="E224" s="1"/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5:A108">
    <cfRule type="containsText" dxfId="8" priority="1" operator="containsText" text="הפרשה ">
      <formula>NOT(ISERROR(SEARCH("הפרשה ",A15)))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12 A14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13 H15:H33 H35:H826 F10:F13 F15:F33 F35:F553 K10:K826 D10:D13 D15:D33 D35:D820" xr:uid="{00000000-0002-0000-0400-000002000000}">
      <formula1>#REF!</formula1>
    </dataValidation>
  </dataValidations>
  <pageMargins left="0" right="0" top="0.5" bottom="0.5" header="0" footer="0.25"/>
  <pageSetup paperSize="9" scale="3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1.28515625" style="2" bestFit="1" customWidth="1"/>
    <col min="2" max="2" width="64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11.5703125" style="1" customWidth="1"/>
    <col min="8" max="8" width="14.28515625" style="1" customWidth="1"/>
    <col min="9" max="9" width="9.5703125" style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107</v>
      </c>
      <c r="B1" s="36" t="s" vm="1">
        <v>163</v>
      </c>
    </row>
    <row r="2" spans="1:14">
      <c r="A2" s="36" t="s">
        <v>106</v>
      </c>
      <c r="B2" s="36" t="s">
        <v>164</v>
      </c>
    </row>
    <row r="3" spans="1:14">
      <c r="A3" s="36" t="s">
        <v>108</v>
      </c>
      <c r="B3" s="36" t="s">
        <v>165</v>
      </c>
    </row>
    <row r="4" spans="1:14">
      <c r="A4" s="36" t="s">
        <v>109</v>
      </c>
      <c r="B4" s="36">
        <v>13572</v>
      </c>
    </row>
    <row r="5" spans="1:14" ht="18.75">
      <c r="A5" s="131" t="s">
        <v>62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3"/>
    </row>
    <row r="6" spans="1:14" s="3" customFormat="1">
      <c r="A6" s="37" t="s">
        <v>85</v>
      </c>
      <c r="B6" s="38" t="s">
        <v>29</v>
      </c>
      <c r="C6" s="38" t="s">
        <v>89</v>
      </c>
      <c r="D6" s="38" t="s">
        <v>134</v>
      </c>
      <c r="E6" s="38" t="s">
        <v>87</v>
      </c>
      <c r="F6" s="38" t="s">
        <v>39</v>
      </c>
      <c r="G6" s="38" t="s">
        <v>73</v>
      </c>
      <c r="H6" s="39" t="s">
        <v>141</v>
      </c>
      <c r="I6" s="39" t="s">
        <v>140</v>
      </c>
      <c r="J6" s="38" t="s">
        <v>155</v>
      </c>
      <c r="K6" s="39" t="s">
        <v>38</v>
      </c>
      <c r="L6" s="39" t="s">
        <v>37</v>
      </c>
      <c r="M6" s="39" t="s">
        <v>110</v>
      </c>
      <c r="N6" s="41" t="s">
        <v>112</v>
      </c>
    </row>
    <row r="7" spans="1:14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03" t="s">
        <v>514</v>
      </c>
      <c r="F7" s="103" t="s">
        <v>514</v>
      </c>
      <c r="G7" s="103" t="s">
        <v>514</v>
      </c>
      <c r="H7" s="12" t="s">
        <v>148</v>
      </c>
      <c r="I7" s="103" t="s">
        <v>514</v>
      </c>
      <c r="J7" s="12" t="s">
        <v>144</v>
      </c>
      <c r="K7" s="12" t="s">
        <v>144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83" t="s">
        <v>497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84">
        <v>0</v>
      </c>
      <c r="L9" s="105" t="s">
        <v>514</v>
      </c>
      <c r="M9" s="85">
        <f>IFERROR(K9/$K$9,0)</f>
        <v>0</v>
      </c>
      <c r="N9" s="85">
        <f>K9/'סכום נכסי הקרן'!$C$41</f>
        <v>0</v>
      </c>
    </row>
    <row r="10" spans="1:14">
      <c r="A10" s="86" t="s">
        <v>156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</row>
    <row r="11" spans="1:14">
      <c r="A11" s="86" t="s">
        <v>82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</row>
    <row r="12" spans="1:14">
      <c r="A12" s="86" t="s">
        <v>139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  <c r="L12" s="105" t="s">
        <v>514</v>
      </c>
      <c r="M12" s="105" t="s">
        <v>514</v>
      </c>
      <c r="N12" s="105" t="s">
        <v>514</v>
      </c>
    </row>
    <row r="13" spans="1:14">
      <c r="A13" s="86" t="s">
        <v>147</v>
      </c>
      <c r="B13" s="105" t="s">
        <v>514</v>
      </c>
      <c r="C13" s="105" t="s">
        <v>514</v>
      </c>
      <c r="D13" s="105" t="s">
        <v>514</v>
      </c>
      <c r="E13" s="105" t="s">
        <v>514</v>
      </c>
      <c r="F13" s="105" t="s">
        <v>514</v>
      </c>
      <c r="G13" s="105" t="s">
        <v>514</v>
      </c>
      <c r="H13" s="105" t="s">
        <v>514</v>
      </c>
      <c r="I13" s="105" t="s">
        <v>514</v>
      </c>
      <c r="J13" s="105" t="s">
        <v>514</v>
      </c>
      <c r="K13" s="105" t="s">
        <v>514</v>
      </c>
      <c r="L13" s="105" t="s">
        <v>514</v>
      </c>
      <c r="M13" s="105" t="s">
        <v>514</v>
      </c>
      <c r="N13" s="105" t="s">
        <v>514</v>
      </c>
    </row>
    <row r="14" spans="1:14">
      <c r="A14" s="86" t="s">
        <v>153</v>
      </c>
      <c r="B14" s="105" t="s">
        <v>514</v>
      </c>
      <c r="C14" s="105" t="s">
        <v>514</v>
      </c>
      <c r="D14" s="105" t="s">
        <v>514</v>
      </c>
      <c r="E14" s="105" t="s">
        <v>514</v>
      </c>
      <c r="F14" s="105" t="s">
        <v>514</v>
      </c>
      <c r="G14" s="105" t="s">
        <v>514</v>
      </c>
      <c r="H14" s="105" t="s">
        <v>514</v>
      </c>
      <c r="I14" s="105" t="s">
        <v>514</v>
      </c>
      <c r="J14" s="105" t="s">
        <v>514</v>
      </c>
      <c r="K14" s="105" t="s">
        <v>514</v>
      </c>
      <c r="L14" s="105" t="s">
        <v>514</v>
      </c>
      <c r="M14" s="105" t="s">
        <v>514</v>
      </c>
      <c r="N14" s="105" t="s">
        <v>514</v>
      </c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D109" s="1"/>
      <c r="E109" s="1"/>
      <c r="F109" s="1"/>
    </row>
    <row r="110" spans="1:14" hidden="1">
      <c r="D110" s="1"/>
      <c r="E110" s="1"/>
      <c r="F110" s="1"/>
    </row>
    <row r="111" spans="1:14" hidden="1">
      <c r="D111" s="1"/>
      <c r="E111" s="1"/>
      <c r="F111" s="1"/>
    </row>
    <row r="112" spans="1:14" hidden="1">
      <c r="D112" s="1"/>
      <c r="E112" s="1"/>
      <c r="F112" s="1"/>
    </row>
    <row r="113" spans="4:6" hidden="1">
      <c r="D113" s="1"/>
      <c r="E113" s="1"/>
      <c r="F113" s="1"/>
    </row>
    <row r="114" spans="4:6" hidden="1">
      <c r="D114" s="1"/>
      <c r="E114" s="1"/>
      <c r="F114" s="1"/>
    </row>
    <row r="115" spans="4:6" hidden="1">
      <c r="D115" s="1"/>
      <c r="E115" s="1"/>
      <c r="F115" s="1"/>
    </row>
    <row r="116" spans="4:6" hidden="1">
      <c r="D116" s="1"/>
      <c r="E116" s="1"/>
      <c r="F116" s="1"/>
    </row>
    <row r="117" spans="4:6" hidden="1">
      <c r="D117" s="1"/>
      <c r="E117" s="1"/>
      <c r="F117" s="1"/>
    </row>
    <row r="118" spans="4:6" hidden="1">
      <c r="D118" s="1"/>
      <c r="E118" s="1"/>
      <c r="F118" s="1"/>
    </row>
    <row r="119" spans="4:6" hidden="1">
      <c r="D119" s="1"/>
      <c r="E119" s="1"/>
      <c r="F119" s="1"/>
    </row>
    <row r="120" spans="4:6" hidden="1">
      <c r="D120" s="1"/>
      <c r="E120" s="1"/>
      <c r="F120" s="1"/>
    </row>
    <row r="121" spans="4:6" hidden="1">
      <c r="D121" s="1"/>
      <c r="E121" s="1"/>
      <c r="F121" s="1"/>
    </row>
    <row r="122" spans="4:6" hidden="1">
      <c r="D122" s="1"/>
      <c r="E122" s="1"/>
      <c r="F122" s="1"/>
    </row>
    <row r="123" spans="4:6" hidden="1">
      <c r="D123" s="1"/>
      <c r="E123" s="1"/>
      <c r="F123" s="1"/>
    </row>
    <row r="124" spans="4:6" hidden="1">
      <c r="D124" s="1"/>
      <c r="E124" s="1"/>
      <c r="F124" s="1"/>
    </row>
    <row r="125" spans="4:6" hidden="1">
      <c r="D125" s="1"/>
      <c r="E125" s="1"/>
      <c r="F125" s="1"/>
    </row>
    <row r="126" spans="4:6" hidden="1">
      <c r="D126" s="1"/>
      <c r="E126" s="1"/>
      <c r="F126" s="1"/>
    </row>
    <row r="127" spans="4:6" hidden="1">
      <c r="D127" s="1"/>
      <c r="E127" s="1"/>
      <c r="F127" s="1"/>
    </row>
    <row r="128" spans="4:6" hidden="1">
      <c r="D128" s="1"/>
      <c r="E128" s="1"/>
      <c r="F128" s="1"/>
    </row>
    <row r="129" spans="4:6" hidden="1">
      <c r="D129" s="1"/>
      <c r="E129" s="1"/>
      <c r="F129" s="1"/>
    </row>
    <row r="130" spans="4:6" hidden="1">
      <c r="D130" s="1"/>
      <c r="E130" s="1"/>
      <c r="F130" s="1"/>
    </row>
    <row r="131" spans="4:6" hidden="1">
      <c r="D131" s="1"/>
      <c r="E131" s="1"/>
      <c r="F131" s="1"/>
    </row>
    <row r="132" spans="4:6" hidden="1">
      <c r="D132" s="1"/>
      <c r="E132" s="1"/>
      <c r="F132" s="1"/>
    </row>
    <row r="133" spans="4:6" hidden="1">
      <c r="D133" s="1"/>
      <c r="E133" s="1"/>
      <c r="F133" s="1"/>
    </row>
    <row r="134" spans="4:6" hidden="1">
      <c r="D134" s="1"/>
      <c r="E134" s="1"/>
      <c r="F134" s="1"/>
    </row>
    <row r="135" spans="4:6" hidden="1">
      <c r="D135" s="1"/>
      <c r="E135" s="1"/>
      <c r="F135" s="1"/>
    </row>
    <row r="136" spans="4:6" hidden="1">
      <c r="D136" s="1"/>
      <c r="E136" s="1"/>
      <c r="F136" s="1"/>
    </row>
    <row r="137" spans="4:6" hidden="1">
      <c r="D137" s="1"/>
      <c r="E137" s="1"/>
      <c r="F137" s="1"/>
    </row>
    <row r="138" spans="4:6" hidden="1">
      <c r="D138" s="1"/>
      <c r="E138" s="1"/>
      <c r="F138" s="1"/>
    </row>
    <row r="139" spans="4:6" hidden="1">
      <c r="D139" s="1"/>
      <c r="E139" s="1"/>
      <c r="F139" s="1"/>
    </row>
    <row r="140" spans="4:6" hidden="1">
      <c r="D140" s="1"/>
      <c r="E140" s="1"/>
      <c r="F140" s="1"/>
    </row>
    <row r="141" spans="4:6" hidden="1">
      <c r="D141" s="1"/>
      <c r="E141" s="1"/>
      <c r="F141" s="1"/>
    </row>
    <row r="142" spans="4:6" hidden="1">
      <c r="D142" s="1"/>
      <c r="E142" s="1"/>
      <c r="F142" s="1"/>
    </row>
    <row r="143" spans="4:6" hidden="1">
      <c r="D143" s="1"/>
      <c r="E143" s="1"/>
      <c r="F143" s="1"/>
    </row>
    <row r="144" spans="4:6" hidden="1">
      <c r="D144" s="1"/>
      <c r="E144" s="1"/>
      <c r="F144" s="1"/>
    </row>
    <row r="145" spans="4:6" hidden="1">
      <c r="D145" s="1"/>
      <c r="E145" s="1"/>
      <c r="F145" s="1"/>
    </row>
    <row r="146" spans="4:6" hidden="1">
      <c r="D146" s="1"/>
      <c r="E146" s="1"/>
      <c r="F146" s="1"/>
    </row>
    <row r="147" spans="4:6" hidden="1">
      <c r="D147" s="1"/>
      <c r="E147" s="1"/>
      <c r="F147" s="1"/>
    </row>
    <row r="148" spans="4:6" hidden="1">
      <c r="D148" s="1"/>
      <c r="E148" s="1"/>
      <c r="F148" s="1"/>
    </row>
    <row r="149" spans="4:6" hidden="1">
      <c r="D149" s="1"/>
      <c r="E149" s="1"/>
      <c r="F149" s="1"/>
    </row>
    <row r="150" spans="4:6" hidden="1">
      <c r="D150" s="1"/>
      <c r="E150" s="1"/>
      <c r="F150" s="1"/>
    </row>
    <row r="151" spans="4:6" hidden="1">
      <c r="D151" s="1"/>
      <c r="E151" s="1"/>
      <c r="F151" s="1"/>
    </row>
    <row r="152" spans="4:6" hidden="1">
      <c r="D152" s="1"/>
      <c r="E152" s="1"/>
      <c r="F152" s="1"/>
    </row>
    <row r="153" spans="4:6" hidden="1">
      <c r="D153" s="1"/>
      <c r="E153" s="1"/>
      <c r="F153" s="1"/>
    </row>
    <row r="154" spans="4:6" hidden="1">
      <c r="D154" s="1"/>
      <c r="E154" s="1"/>
      <c r="F154" s="1"/>
    </row>
    <row r="155" spans="4:6" hidden="1">
      <c r="D155" s="1"/>
      <c r="E155" s="1"/>
      <c r="F155" s="1"/>
    </row>
    <row r="156" spans="4:6" hidden="1">
      <c r="D156" s="1"/>
      <c r="E156" s="1"/>
      <c r="F156" s="1"/>
    </row>
    <row r="157" spans="4:6" hidden="1">
      <c r="D157" s="1"/>
      <c r="E157" s="1"/>
      <c r="F157" s="1"/>
    </row>
    <row r="158" spans="4:6" hidden="1">
      <c r="D158" s="1"/>
      <c r="E158" s="1"/>
      <c r="F158" s="1"/>
    </row>
    <row r="159" spans="4:6" hidden="1">
      <c r="D159" s="1"/>
      <c r="E159" s="1"/>
      <c r="F159" s="1"/>
    </row>
    <row r="160" spans="4:6" hidden="1">
      <c r="D160" s="1"/>
      <c r="E160" s="1"/>
      <c r="F160" s="1"/>
    </row>
    <row r="161" spans="4:6" hidden="1">
      <c r="D161" s="1"/>
      <c r="E161" s="1"/>
      <c r="F161" s="1"/>
    </row>
    <row r="162" spans="4:6" hidden="1">
      <c r="D162" s="1"/>
      <c r="E162" s="1"/>
      <c r="F162" s="1"/>
    </row>
    <row r="163" spans="4:6" hidden="1">
      <c r="D163" s="1"/>
      <c r="E163" s="1"/>
      <c r="F163" s="1"/>
    </row>
    <row r="164" spans="4:6" hidden="1">
      <c r="D164" s="1"/>
      <c r="E164" s="1"/>
      <c r="F164" s="1"/>
    </row>
    <row r="165" spans="4:6" hidden="1">
      <c r="D165" s="1"/>
      <c r="E165" s="1"/>
      <c r="F165" s="1"/>
    </row>
    <row r="166" spans="4:6" hidden="1">
      <c r="D166" s="1"/>
      <c r="E166" s="1"/>
      <c r="F166" s="1"/>
    </row>
    <row r="167" spans="4:6" hidden="1">
      <c r="D167" s="1"/>
      <c r="E167" s="1"/>
      <c r="F167" s="1"/>
    </row>
    <row r="168" spans="4:6" hidden="1">
      <c r="D168" s="1"/>
      <c r="E168" s="1"/>
      <c r="F168" s="1"/>
    </row>
    <row r="169" spans="4:6" hidden="1">
      <c r="D169" s="1"/>
      <c r="E169" s="1"/>
      <c r="F169" s="1"/>
    </row>
    <row r="170" spans="4:6" hidden="1">
      <c r="D170" s="1"/>
      <c r="E170" s="1"/>
      <c r="F170" s="1"/>
    </row>
    <row r="171" spans="4:6" hidden="1">
      <c r="D171" s="1"/>
      <c r="E171" s="1"/>
      <c r="F171" s="1"/>
    </row>
    <row r="172" spans="4:6" hidden="1">
      <c r="D172" s="1"/>
      <c r="E172" s="1"/>
      <c r="F172" s="1"/>
    </row>
    <row r="173" spans="4:6" hidden="1">
      <c r="D173" s="1"/>
      <c r="E173" s="1"/>
      <c r="F173" s="1"/>
    </row>
    <row r="174" spans="4:6" hidden="1">
      <c r="D174" s="1"/>
      <c r="E174" s="1"/>
      <c r="F174" s="1"/>
    </row>
    <row r="175" spans="4:6" hidden="1">
      <c r="D175" s="1"/>
      <c r="E175" s="1"/>
      <c r="F175" s="1"/>
    </row>
    <row r="176" spans="4:6" hidden="1">
      <c r="D176" s="1"/>
      <c r="E176" s="1"/>
      <c r="F176" s="1"/>
    </row>
    <row r="177" spans="4:6" hidden="1">
      <c r="D177" s="1"/>
      <c r="E177" s="1"/>
      <c r="F177" s="1"/>
    </row>
    <row r="178" spans="4:6" hidden="1">
      <c r="D178" s="1"/>
      <c r="E178" s="1"/>
      <c r="F178" s="1"/>
    </row>
    <row r="179" spans="4:6" hidden="1">
      <c r="D179" s="1"/>
      <c r="E179" s="1"/>
      <c r="F179" s="1"/>
    </row>
    <row r="180" spans="4:6" hidden="1">
      <c r="D180" s="1"/>
      <c r="E180" s="1"/>
      <c r="F180" s="1"/>
    </row>
    <row r="181" spans="4:6" hidden="1">
      <c r="D181" s="1"/>
      <c r="E181" s="1"/>
      <c r="F181" s="1"/>
    </row>
    <row r="182" spans="4:6" hidden="1">
      <c r="D182" s="1"/>
      <c r="E182" s="1"/>
      <c r="F182" s="1"/>
    </row>
    <row r="183" spans="4:6" hidden="1">
      <c r="D183" s="1"/>
      <c r="E183" s="1"/>
      <c r="F183" s="1"/>
    </row>
    <row r="184" spans="4:6" hidden="1">
      <c r="D184" s="1"/>
      <c r="E184" s="1"/>
      <c r="F184" s="1"/>
    </row>
    <row r="185" spans="4:6" hidden="1">
      <c r="D185" s="1"/>
      <c r="E185" s="1"/>
      <c r="F185" s="1"/>
    </row>
    <row r="186" spans="4:6" hidden="1">
      <c r="D186" s="1"/>
      <c r="E186" s="1"/>
      <c r="F186" s="1"/>
    </row>
    <row r="187" spans="4:6" hidden="1">
      <c r="D187" s="1"/>
      <c r="E187" s="1"/>
      <c r="F187" s="1"/>
    </row>
    <row r="188" spans="4:6" hidden="1">
      <c r="D188" s="1"/>
      <c r="E188" s="1"/>
      <c r="F188" s="1"/>
    </row>
    <row r="189" spans="4:6" hidden="1">
      <c r="D189" s="1"/>
      <c r="E189" s="1"/>
      <c r="F189" s="1"/>
    </row>
    <row r="190" spans="4:6" hidden="1">
      <c r="D190" s="1"/>
      <c r="E190" s="1"/>
      <c r="F190" s="1"/>
    </row>
    <row r="191" spans="4:6" hidden="1">
      <c r="D191" s="1"/>
      <c r="E191" s="1"/>
      <c r="F191" s="1"/>
    </row>
    <row r="192" spans="4:6" hidden="1">
      <c r="D192" s="1"/>
      <c r="E192" s="1"/>
      <c r="F192" s="1"/>
    </row>
    <row r="193" spans="4:6" hidden="1">
      <c r="D193" s="1"/>
      <c r="E193" s="1"/>
      <c r="F193" s="1"/>
    </row>
    <row r="194" spans="4:6" hidden="1">
      <c r="D194" s="1"/>
      <c r="E194" s="1"/>
      <c r="F194" s="1"/>
    </row>
    <row r="195" spans="4:6" hidden="1">
      <c r="D195" s="1"/>
      <c r="E195" s="1"/>
      <c r="F195" s="1"/>
    </row>
    <row r="196" spans="4:6" hidden="1">
      <c r="D196" s="1"/>
      <c r="E196" s="1"/>
      <c r="F196" s="1"/>
    </row>
    <row r="197" spans="4:6" hidden="1">
      <c r="D197" s="1"/>
      <c r="E197" s="1"/>
      <c r="F197" s="1"/>
    </row>
    <row r="198" spans="4:6" hidden="1">
      <c r="D198" s="1"/>
      <c r="E198" s="1"/>
      <c r="F198" s="1"/>
    </row>
    <row r="199" spans="4:6" hidden="1">
      <c r="D199" s="1"/>
      <c r="E199" s="1"/>
      <c r="F199" s="1"/>
    </row>
    <row r="200" spans="4:6" hidden="1">
      <c r="D200" s="1"/>
      <c r="E200" s="1"/>
      <c r="F200" s="1"/>
    </row>
    <row r="201" spans="4:6" hidden="1">
      <c r="D201" s="1"/>
      <c r="E201" s="1"/>
      <c r="F201" s="1"/>
    </row>
    <row r="202" spans="4:6" hidden="1">
      <c r="D202" s="1"/>
      <c r="E202" s="1"/>
      <c r="F202" s="1"/>
    </row>
    <row r="203" spans="4:6" hidden="1">
      <c r="D203" s="1"/>
      <c r="E203" s="1"/>
      <c r="F203" s="1"/>
    </row>
    <row r="204" spans="4:6" hidden="1">
      <c r="D204" s="1"/>
      <c r="E204" s="1"/>
      <c r="F204" s="1"/>
    </row>
    <row r="205" spans="4:6" hidden="1">
      <c r="D205" s="1"/>
      <c r="E205" s="1"/>
      <c r="F205" s="1"/>
    </row>
    <row r="206" spans="4:6" hidden="1">
      <c r="D206" s="1"/>
      <c r="E206" s="1"/>
      <c r="F206" s="1"/>
    </row>
    <row r="207" spans="4:6" hidden="1">
      <c r="D207" s="1"/>
      <c r="E207" s="1"/>
      <c r="F207" s="1"/>
    </row>
    <row r="208" spans="4:6" hidden="1">
      <c r="D208" s="1"/>
      <c r="E208" s="1"/>
      <c r="F208" s="1"/>
    </row>
    <row r="209" spans="4:6" hidden="1">
      <c r="D209" s="1"/>
      <c r="E209" s="1"/>
      <c r="F209" s="1"/>
    </row>
    <row r="210" spans="4:6" hidden="1">
      <c r="D210" s="1"/>
      <c r="E210" s="1"/>
      <c r="F210" s="1"/>
    </row>
    <row r="211" spans="4:6" hidden="1">
      <c r="D211" s="1"/>
      <c r="E211" s="1"/>
      <c r="F211" s="1"/>
    </row>
    <row r="212" spans="4:6" hidden="1">
      <c r="D212" s="1"/>
      <c r="E212" s="1"/>
      <c r="F212" s="1"/>
    </row>
    <row r="213" spans="4:6" hidden="1">
      <c r="D213" s="1"/>
      <c r="E213" s="1"/>
      <c r="F213" s="1"/>
    </row>
    <row r="214" spans="4:6" hidden="1">
      <c r="D214" s="1"/>
      <c r="E214" s="1"/>
      <c r="F214" s="1"/>
    </row>
    <row r="215" spans="4:6" hidden="1">
      <c r="D215" s="1"/>
      <c r="E215" s="1"/>
      <c r="F215" s="1"/>
    </row>
    <row r="216" spans="4:6" hidden="1">
      <c r="D216" s="1"/>
      <c r="E216" s="1"/>
      <c r="F216" s="1"/>
    </row>
    <row r="217" spans="4:6" hidden="1">
      <c r="D217" s="1"/>
      <c r="E217" s="1"/>
      <c r="F217" s="1"/>
    </row>
    <row r="218" spans="4:6" hidden="1">
      <c r="D218" s="1"/>
      <c r="E218" s="1"/>
      <c r="F218" s="1"/>
    </row>
    <row r="219" spans="4:6" hidden="1">
      <c r="D219" s="1"/>
      <c r="E219" s="1"/>
      <c r="F219" s="1"/>
    </row>
    <row r="220" spans="4:6" hidden="1">
      <c r="D220" s="1"/>
      <c r="E220" s="1"/>
      <c r="F220" s="1"/>
    </row>
    <row r="221" spans="4:6" hidden="1">
      <c r="D221" s="1"/>
      <c r="E221" s="1"/>
      <c r="F221" s="1"/>
    </row>
    <row r="222" spans="4:6" hidden="1">
      <c r="D222" s="1"/>
      <c r="E222" s="1"/>
      <c r="F222" s="1"/>
    </row>
    <row r="223" spans="4:6" hidden="1">
      <c r="D223" s="1"/>
      <c r="E223" s="1"/>
      <c r="F223" s="1"/>
    </row>
    <row r="224" spans="4:6" hidden="1">
      <c r="D224" s="1"/>
      <c r="E224" s="1"/>
      <c r="F224" s="1"/>
    </row>
    <row r="225" spans="4:6" hidden="1">
      <c r="D225" s="1"/>
      <c r="E225" s="1"/>
      <c r="F225" s="1"/>
    </row>
    <row r="226" spans="4:6" hidden="1">
      <c r="D226" s="1"/>
      <c r="E226" s="1"/>
      <c r="F226" s="1"/>
    </row>
    <row r="227" spans="4:6" hidden="1">
      <c r="D227" s="1"/>
      <c r="E227" s="1"/>
      <c r="F227" s="1"/>
    </row>
    <row r="228" spans="4:6" hidden="1">
      <c r="D228" s="1"/>
      <c r="E228" s="1"/>
      <c r="F228" s="1"/>
    </row>
    <row r="229" spans="4:6" hidden="1">
      <c r="D229" s="1"/>
      <c r="E229" s="1"/>
      <c r="F229" s="1"/>
    </row>
    <row r="230" spans="4:6" hidden="1">
      <c r="D230" s="1"/>
      <c r="E230" s="1"/>
      <c r="F230" s="1"/>
    </row>
    <row r="231" spans="4:6" hidden="1">
      <c r="D231" s="1"/>
      <c r="E231" s="1"/>
      <c r="F231" s="1"/>
    </row>
    <row r="232" spans="4:6" hidden="1">
      <c r="D232" s="1"/>
      <c r="E232" s="1"/>
      <c r="F232" s="1"/>
    </row>
    <row r="233" spans="4:6" hidden="1">
      <c r="D233" s="1"/>
      <c r="E233" s="1"/>
      <c r="F233" s="1"/>
    </row>
    <row r="234" spans="4:6" hidden="1">
      <c r="D234" s="1"/>
      <c r="E234" s="1"/>
      <c r="F234" s="1"/>
    </row>
    <row r="235" spans="4:6" hidden="1">
      <c r="D235" s="1"/>
      <c r="E235" s="1"/>
      <c r="F235" s="1"/>
    </row>
    <row r="236" spans="4:6" hidden="1">
      <c r="D236" s="1"/>
      <c r="E236" s="1"/>
      <c r="F236" s="1"/>
    </row>
    <row r="237" spans="4:6" hidden="1">
      <c r="D237" s="1"/>
      <c r="E237" s="1"/>
      <c r="F237" s="1"/>
    </row>
    <row r="238" spans="4:6" hidden="1">
      <c r="D238" s="1"/>
      <c r="E238" s="1"/>
      <c r="F238" s="1"/>
    </row>
    <row r="239" spans="4:6" hidden="1">
      <c r="D239" s="1"/>
      <c r="E239" s="1"/>
      <c r="F239" s="1"/>
    </row>
    <row r="240" spans="4:6" hidden="1">
      <c r="D240" s="1"/>
      <c r="E240" s="1"/>
      <c r="F240" s="1"/>
    </row>
    <row r="241" spans="4:6" hidden="1">
      <c r="D241" s="1"/>
      <c r="E241" s="1"/>
      <c r="F241" s="1"/>
    </row>
    <row r="242" spans="4:6" hidden="1">
      <c r="D242" s="1"/>
      <c r="E242" s="1"/>
      <c r="F242" s="1"/>
    </row>
    <row r="243" spans="4:6" hidden="1">
      <c r="D243" s="1"/>
      <c r="E243" s="1"/>
      <c r="F243" s="1"/>
    </row>
    <row r="244" spans="4:6" hidden="1">
      <c r="D244" s="1"/>
      <c r="E244" s="1"/>
      <c r="F244" s="1"/>
    </row>
    <row r="245" spans="4:6" hidden="1">
      <c r="D245" s="1"/>
      <c r="E245" s="1"/>
      <c r="F245" s="1"/>
    </row>
    <row r="246" spans="4:6" hidden="1">
      <c r="D246" s="1"/>
      <c r="E246" s="1"/>
      <c r="F246" s="1"/>
    </row>
    <row r="247" spans="4:6" hidden="1">
      <c r="D247" s="1"/>
      <c r="E247" s="1"/>
      <c r="F247" s="1"/>
    </row>
    <row r="248" spans="4:6" hidden="1">
      <c r="D248" s="1"/>
      <c r="E248" s="1"/>
      <c r="F248" s="1"/>
    </row>
    <row r="249" spans="4:6" hidden="1">
      <c r="D249" s="1"/>
      <c r="E249" s="1"/>
      <c r="F249" s="1"/>
    </row>
    <row r="250" spans="4:6" hidden="1">
      <c r="D250" s="1"/>
      <c r="E250" s="1"/>
      <c r="F250" s="1"/>
    </row>
    <row r="251" spans="4:6" hidden="1">
      <c r="D251" s="1"/>
      <c r="E251" s="1"/>
      <c r="F251" s="1"/>
    </row>
    <row r="252" spans="4:6" hidden="1">
      <c r="D252" s="1"/>
      <c r="E252" s="1"/>
      <c r="F252" s="1"/>
    </row>
    <row r="253" spans="4:6" hidden="1">
      <c r="D253" s="1"/>
      <c r="E253" s="1"/>
      <c r="F253" s="1"/>
    </row>
    <row r="254" spans="4:6" hidden="1">
      <c r="D254" s="1"/>
      <c r="E254" s="1"/>
      <c r="F254" s="1"/>
    </row>
    <row r="255" spans="4:6" hidden="1">
      <c r="D255" s="1"/>
      <c r="E255" s="1"/>
      <c r="F255" s="1"/>
    </row>
    <row r="256" spans="4:6" hidden="1">
      <c r="D256" s="1"/>
      <c r="E256" s="1"/>
      <c r="F256" s="1"/>
    </row>
    <row r="257" spans="1:6" hidden="1">
      <c r="D257" s="1"/>
      <c r="E257" s="1"/>
      <c r="F257" s="1"/>
    </row>
    <row r="258" spans="1:6" hidden="1">
      <c r="D258" s="1"/>
      <c r="E258" s="1"/>
      <c r="F258" s="1"/>
    </row>
    <row r="259" spans="1:6" hidden="1">
      <c r="D259" s="1"/>
      <c r="E259" s="1"/>
      <c r="F259" s="1"/>
    </row>
    <row r="260" spans="1:6" hidden="1">
      <c r="D260" s="1"/>
      <c r="E260" s="1"/>
      <c r="F260" s="1"/>
    </row>
    <row r="261" spans="1:6" hidden="1">
      <c r="D261" s="1"/>
      <c r="E261" s="1"/>
      <c r="F261" s="1"/>
    </row>
    <row r="262" spans="1:6" hidden="1">
      <c r="D262" s="1"/>
      <c r="E262" s="1"/>
      <c r="F262" s="1"/>
    </row>
    <row r="263" spans="1:6" hidden="1">
      <c r="D263" s="1"/>
      <c r="E263" s="1"/>
      <c r="F263" s="1"/>
    </row>
    <row r="264" spans="1:6" hidden="1">
      <c r="D264" s="1"/>
      <c r="E264" s="1"/>
      <c r="F264" s="1"/>
    </row>
    <row r="265" spans="1:6" hidden="1">
      <c r="D265" s="1"/>
      <c r="E265" s="1"/>
      <c r="F265" s="1"/>
    </row>
    <row r="266" spans="1:6" hidden="1">
      <c r="D266" s="1"/>
      <c r="E266" s="1"/>
      <c r="F266" s="1"/>
    </row>
    <row r="267" spans="1:6" hidden="1">
      <c r="D267" s="1"/>
      <c r="E267" s="1"/>
      <c r="F267" s="1"/>
    </row>
    <row r="268" spans="1:6" hidden="1">
      <c r="D268" s="1"/>
      <c r="E268" s="1"/>
      <c r="F268" s="1"/>
    </row>
    <row r="269" spans="1:6" hidden="1">
      <c r="D269" s="1"/>
      <c r="E269" s="1"/>
      <c r="F269" s="1"/>
    </row>
    <row r="270" spans="1:6" hidden="1">
      <c r="D270" s="1"/>
      <c r="E270" s="1"/>
      <c r="F270" s="1"/>
    </row>
    <row r="271" spans="1:6" hidden="1">
      <c r="A271" s="31"/>
      <c r="D271" s="1"/>
      <c r="E271" s="1"/>
      <c r="F271" s="1"/>
    </row>
    <row r="272" spans="1:6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3">
    <dataValidation allowBlank="1" showInputMessage="1" showErrorMessage="1" sqref="A32 J7 A34:H34 A12 A14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69.5703125" style="2" customWidth="1"/>
    <col min="2" max="2" width="28.4257812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bestFit="1" customWidth="1"/>
    <col min="8" max="8" width="9.5703125" style="1" bestFit="1" customWidth="1"/>
    <col min="9" max="9" width="32.28515625" style="1" customWidth="1"/>
    <col min="10" max="10" width="13.140625" style="1" bestFit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107</v>
      </c>
      <c r="B1" s="36" t="s" vm="1">
        <v>163</v>
      </c>
    </row>
    <row r="2" spans="1:13">
      <c r="A2" s="36" t="s">
        <v>106</v>
      </c>
      <c r="B2" s="36" t="s">
        <v>164</v>
      </c>
    </row>
    <row r="3" spans="1:13">
      <c r="A3" s="36" t="s">
        <v>108</v>
      </c>
      <c r="B3" s="36" t="s">
        <v>165</v>
      </c>
    </row>
    <row r="4" spans="1:13">
      <c r="A4" s="36" t="s">
        <v>109</v>
      </c>
      <c r="B4" s="36">
        <v>13572</v>
      </c>
    </row>
    <row r="5" spans="1:13" ht="18.75">
      <c r="A5" s="131" t="s">
        <v>161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3"/>
    </row>
    <row r="6" spans="1:13" s="3" customFormat="1">
      <c r="A6" s="37" t="s">
        <v>85</v>
      </c>
      <c r="B6" s="38" t="s">
        <v>29</v>
      </c>
      <c r="C6" s="38" t="s">
        <v>89</v>
      </c>
      <c r="D6" s="38" t="s">
        <v>87</v>
      </c>
      <c r="E6" s="38" t="s">
        <v>39</v>
      </c>
      <c r="F6" s="38" t="s">
        <v>73</v>
      </c>
      <c r="G6" s="38" t="s">
        <v>141</v>
      </c>
      <c r="H6" s="38" t="s">
        <v>140</v>
      </c>
      <c r="I6" s="38" t="s">
        <v>155</v>
      </c>
      <c r="J6" s="38" t="s">
        <v>38</v>
      </c>
      <c r="K6" s="38" t="s">
        <v>37</v>
      </c>
      <c r="L6" s="38" t="s">
        <v>110</v>
      </c>
      <c r="M6" s="41" t="s">
        <v>112</v>
      </c>
    </row>
    <row r="7" spans="1:13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03" t="s">
        <v>514</v>
      </c>
      <c r="F7" s="103" t="s">
        <v>514</v>
      </c>
      <c r="G7" s="26" t="s">
        <v>148</v>
      </c>
      <c r="H7" s="103" t="s">
        <v>514</v>
      </c>
      <c r="I7" s="12" t="s">
        <v>144</v>
      </c>
      <c r="J7" s="12" t="s">
        <v>144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4" t="s">
        <v>158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59">
        <v>2222097.5512312418</v>
      </c>
      <c r="K9" s="105" t="s">
        <v>514</v>
      </c>
      <c r="L9" s="61">
        <f>IFERROR(J9/$J$9,0)</f>
        <v>1</v>
      </c>
      <c r="M9" s="61">
        <f>J9/'סכום נכסי הקרן'!$C$41</f>
        <v>0.51349586974438066</v>
      </c>
    </row>
    <row r="10" spans="1:13">
      <c r="A10" s="55" t="s">
        <v>137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59">
        <v>207278.22022310199</v>
      </c>
      <c r="K10" s="105" t="s">
        <v>514</v>
      </c>
      <c r="L10" s="61">
        <f t="shared" ref="L10:L21" si="0">IFERROR(J10/$J$9,0)</f>
        <v>9.3280432314166953E-2</v>
      </c>
      <c r="M10" s="61">
        <f>J10/'סכום נכסי הקרן'!$C$41</f>
        <v>4.7899116721294994E-2</v>
      </c>
    </row>
    <row r="11" spans="1:13">
      <c r="A11" s="56" t="s">
        <v>159</v>
      </c>
      <c r="B11" s="106" t="s">
        <v>514</v>
      </c>
      <c r="C11" s="106" t="s">
        <v>514</v>
      </c>
      <c r="D11" s="106" t="s">
        <v>514</v>
      </c>
      <c r="E11" s="106" t="s">
        <v>514</v>
      </c>
      <c r="F11" s="106" t="s">
        <v>514</v>
      </c>
      <c r="G11" s="106" t="s">
        <v>514</v>
      </c>
      <c r="H11" s="106" t="s">
        <v>514</v>
      </c>
      <c r="I11" s="106" t="s">
        <v>514</v>
      </c>
      <c r="J11" s="62">
        <v>207278.22022310199</v>
      </c>
      <c r="K11" s="106" t="s">
        <v>514</v>
      </c>
      <c r="L11" s="64">
        <f t="shared" si="0"/>
        <v>9.3280432314166953E-2</v>
      </c>
      <c r="M11" s="64">
        <f>J11/'סכום נכסי הקרן'!$C$41</f>
        <v>4.7899116721294994E-2</v>
      </c>
    </row>
    <row r="12" spans="1:13">
      <c r="A12" s="57" t="s">
        <v>166</v>
      </c>
      <c r="B12" s="54" t="s">
        <v>167</v>
      </c>
      <c r="C12" s="65" t="s">
        <v>90</v>
      </c>
      <c r="D12" s="54" t="s">
        <v>168</v>
      </c>
      <c r="E12" s="65" t="s">
        <v>169</v>
      </c>
      <c r="F12" s="65" t="s">
        <v>94</v>
      </c>
      <c r="G12" s="59">
        <v>871300.89058600005</v>
      </c>
      <c r="H12" s="60">
        <v>18830</v>
      </c>
      <c r="I12" s="105" t="s">
        <v>514</v>
      </c>
      <c r="J12" s="59">
        <v>164065.95769734003</v>
      </c>
      <c r="K12" s="61">
        <v>4.839936420342688E-2</v>
      </c>
      <c r="L12" s="61">
        <f t="shared" si="0"/>
        <v>7.3833823184959971E-2</v>
      </c>
      <c r="M12" s="61">
        <f>J12/'סכום נכסי הקרן'!$C$41</f>
        <v>3.7913363252913834E-2</v>
      </c>
    </row>
    <row r="13" spans="1:13">
      <c r="A13" s="57" t="s">
        <v>170</v>
      </c>
      <c r="B13" s="54" t="s">
        <v>171</v>
      </c>
      <c r="C13" s="65" t="s">
        <v>90</v>
      </c>
      <c r="D13" s="54" t="s">
        <v>172</v>
      </c>
      <c r="E13" s="65" t="s">
        <v>169</v>
      </c>
      <c r="F13" s="65" t="s">
        <v>94</v>
      </c>
      <c r="G13" s="59">
        <v>213816.24208699996</v>
      </c>
      <c r="H13" s="60">
        <v>20210</v>
      </c>
      <c r="I13" s="105" t="s">
        <v>514</v>
      </c>
      <c r="J13" s="59">
        <v>43212.262525761995</v>
      </c>
      <c r="K13" s="61">
        <v>8.6409302659983863E-3</v>
      </c>
      <c r="L13" s="61">
        <f t="shared" si="0"/>
        <v>1.9446609129207003E-2</v>
      </c>
      <c r="M13" s="61">
        <f>J13/'סכום נכסי הקרן'!$C$41</f>
        <v>9.9857534683811637E-3</v>
      </c>
    </row>
    <row r="14" spans="1:13">
      <c r="A14" s="108" t="s">
        <v>514</v>
      </c>
      <c r="B14" s="105" t="s">
        <v>514</v>
      </c>
      <c r="C14" s="105" t="s">
        <v>514</v>
      </c>
      <c r="D14" s="105" t="s">
        <v>514</v>
      </c>
      <c r="E14" s="105" t="s">
        <v>514</v>
      </c>
      <c r="F14" s="105" t="s">
        <v>514</v>
      </c>
      <c r="G14" s="105" t="s">
        <v>514</v>
      </c>
      <c r="H14" s="105" t="s">
        <v>514</v>
      </c>
      <c r="I14" s="105" t="s">
        <v>514</v>
      </c>
      <c r="J14" s="105" t="s">
        <v>514</v>
      </c>
      <c r="K14" s="105" t="s">
        <v>514</v>
      </c>
      <c r="L14" s="105" t="s">
        <v>514</v>
      </c>
      <c r="M14" s="105" t="s">
        <v>514</v>
      </c>
    </row>
    <row r="15" spans="1:13">
      <c r="A15" s="55" t="s">
        <v>136</v>
      </c>
      <c r="B15" s="105" t="s">
        <v>514</v>
      </c>
      <c r="C15" s="105" t="s">
        <v>514</v>
      </c>
      <c r="D15" s="105" t="s">
        <v>514</v>
      </c>
      <c r="E15" s="105" t="s">
        <v>514</v>
      </c>
      <c r="F15" s="105" t="s">
        <v>514</v>
      </c>
      <c r="G15" s="105" t="s">
        <v>514</v>
      </c>
      <c r="H15" s="105" t="s">
        <v>514</v>
      </c>
      <c r="I15" s="105" t="s">
        <v>514</v>
      </c>
      <c r="J15" s="59">
        <v>2014819.3310081395</v>
      </c>
      <c r="K15" s="105" t="s">
        <v>514</v>
      </c>
      <c r="L15" s="61">
        <f t="shared" si="0"/>
        <v>0.90671956768583295</v>
      </c>
      <c r="M15" s="61">
        <f>J15/'סכום נכסי הקרן'!$C$41</f>
        <v>0.46559675302308562</v>
      </c>
    </row>
    <row r="16" spans="1:13">
      <c r="A16" s="56" t="s">
        <v>160</v>
      </c>
      <c r="B16" s="106" t="s">
        <v>514</v>
      </c>
      <c r="C16" s="106" t="s">
        <v>514</v>
      </c>
      <c r="D16" s="106" t="s">
        <v>514</v>
      </c>
      <c r="E16" s="106" t="s">
        <v>514</v>
      </c>
      <c r="F16" s="106" t="s">
        <v>514</v>
      </c>
      <c r="G16" s="106" t="s">
        <v>514</v>
      </c>
      <c r="H16" s="106" t="s">
        <v>514</v>
      </c>
      <c r="I16" s="106" t="s">
        <v>514</v>
      </c>
      <c r="J16" s="62">
        <v>2014819.3310081395</v>
      </c>
      <c r="K16" s="106" t="s">
        <v>514</v>
      </c>
      <c r="L16" s="64">
        <f t="shared" si="0"/>
        <v>0.90671956768583295</v>
      </c>
      <c r="M16" s="64">
        <f>J16/'סכום נכסי הקרן'!$C$41</f>
        <v>0.46559675302308562</v>
      </c>
    </row>
    <row r="17" spans="1:13">
      <c r="A17" s="57" t="s">
        <v>173</v>
      </c>
      <c r="B17" s="54" t="s">
        <v>174</v>
      </c>
      <c r="C17" s="65" t="s">
        <v>23</v>
      </c>
      <c r="D17" s="105" t="s">
        <v>514</v>
      </c>
      <c r="E17" s="65" t="s">
        <v>169</v>
      </c>
      <c r="F17" s="65" t="s">
        <v>93</v>
      </c>
      <c r="G17" s="59">
        <v>392708.462321</v>
      </c>
      <c r="H17" s="60">
        <v>9236</v>
      </c>
      <c r="I17" s="105" t="s">
        <v>514</v>
      </c>
      <c r="J17" s="59">
        <v>131553.297834319</v>
      </c>
      <c r="K17" s="61">
        <v>8.6753066246346398E-3</v>
      </c>
      <c r="L17" s="61">
        <f t="shared" si="0"/>
        <v>5.9202305389980135E-2</v>
      </c>
      <c r="M17" s="61">
        <f>J17/'סכום נכסי הקרן'!$C$41</f>
        <v>3.0400139297100285E-2</v>
      </c>
    </row>
    <row r="18" spans="1:13">
      <c r="A18" s="57" t="s">
        <v>175</v>
      </c>
      <c r="B18" s="54" t="s">
        <v>176</v>
      </c>
      <c r="C18" s="65" t="s">
        <v>23</v>
      </c>
      <c r="D18" s="105" t="s">
        <v>514</v>
      </c>
      <c r="E18" s="65" t="s">
        <v>169</v>
      </c>
      <c r="F18" s="65" t="s">
        <v>93</v>
      </c>
      <c r="G18" s="59">
        <v>25613311.811629001</v>
      </c>
      <c r="H18" s="60">
        <v>772.45</v>
      </c>
      <c r="I18" s="105" t="s">
        <v>514</v>
      </c>
      <c r="J18" s="59">
        <v>717602.04824342893</v>
      </c>
      <c r="K18" s="61">
        <v>5.4412389822952274E-2</v>
      </c>
      <c r="L18" s="61">
        <f t="shared" si="0"/>
        <v>0.32293903921806355</v>
      </c>
      <c r="M18" s="61">
        <f>J18/'סכום נכסי הקרן'!$C$41</f>
        <v>0.16582786281769418</v>
      </c>
    </row>
    <row r="19" spans="1:13">
      <c r="A19" s="57" t="s">
        <v>177</v>
      </c>
      <c r="B19" s="54" t="s">
        <v>178</v>
      </c>
      <c r="C19" s="65" t="s">
        <v>91</v>
      </c>
      <c r="D19" s="105" t="s">
        <v>514</v>
      </c>
      <c r="E19" s="65" t="s">
        <v>169</v>
      </c>
      <c r="F19" s="65" t="s">
        <v>93</v>
      </c>
      <c r="G19" s="59">
        <v>2009110.863964</v>
      </c>
      <c r="H19" s="60">
        <v>4893</v>
      </c>
      <c r="I19" s="105" t="s">
        <v>514</v>
      </c>
      <c r="J19" s="59">
        <v>356555.11691979895</v>
      </c>
      <c r="K19" s="61">
        <v>3.6781091790104144E-2</v>
      </c>
      <c r="L19" s="61">
        <f t="shared" si="0"/>
        <v>0.16045880466509463</v>
      </c>
      <c r="M19" s="61">
        <f>J19/'סכום נכסי הקרן'!$C$41</f>
        <v>8.2394933459646463E-2</v>
      </c>
    </row>
    <row r="20" spans="1:13">
      <c r="A20" s="57" t="s">
        <v>179</v>
      </c>
      <c r="B20" s="54" t="s">
        <v>180</v>
      </c>
      <c r="C20" s="65" t="s">
        <v>91</v>
      </c>
      <c r="D20" s="105" t="s">
        <v>514</v>
      </c>
      <c r="E20" s="65" t="s">
        <v>169</v>
      </c>
      <c r="F20" s="65" t="s">
        <v>93</v>
      </c>
      <c r="G20" s="59">
        <v>212016.11287300001</v>
      </c>
      <c r="H20" s="60">
        <v>93137</v>
      </c>
      <c r="I20" s="105" t="s">
        <v>514</v>
      </c>
      <c r="J20" s="59">
        <v>716207.17643771693</v>
      </c>
      <c r="K20" s="61">
        <v>1.111531641160265E-2</v>
      </c>
      <c r="L20" s="61">
        <f t="shared" si="0"/>
        <v>0.32231131168875721</v>
      </c>
      <c r="M20" s="61">
        <f>J20/'סכום נכסי הקרן'!$C$41</f>
        <v>0.16550552732407056</v>
      </c>
    </row>
    <row r="21" spans="1:13">
      <c r="A21" s="57" t="s">
        <v>181</v>
      </c>
      <c r="B21" s="54" t="s">
        <v>182</v>
      </c>
      <c r="C21" s="65" t="s">
        <v>91</v>
      </c>
      <c r="D21" s="105" t="s">
        <v>514</v>
      </c>
      <c r="E21" s="65" t="s">
        <v>169</v>
      </c>
      <c r="F21" s="65" t="s">
        <v>93</v>
      </c>
      <c r="G21" s="59">
        <v>2445009.6437579999</v>
      </c>
      <c r="H21" s="60">
        <v>1047.5999999999999</v>
      </c>
      <c r="I21" s="105" t="s">
        <v>514</v>
      </c>
      <c r="J21" s="59">
        <v>92901.691572876021</v>
      </c>
      <c r="K21" s="61">
        <v>7.7136723007432927E-3</v>
      </c>
      <c r="L21" s="61">
        <f t="shared" si="0"/>
        <v>4.180810672393754E-2</v>
      </c>
      <c r="M21" s="61">
        <f>J21/'סכום נכסי הקרן'!$C$41</f>
        <v>2.1468290124574196E-2</v>
      </c>
    </row>
    <row r="22" spans="1:13">
      <c r="A22" s="108" t="s">
        <v>514</v>
      </c>
      <c r="B22" s="105" t="s">
        <v>514</v>
      </c>
      <c r="C22" s="105" t="s">
        <v>514</v>
      </c>
      <c r="D22" s="105" t="s">
        <v>514</v>
      </c>
      <c r="E22" s="105" t="s">
        <v>514</v>
      </c>
      <c r="F22" s="105" t="s">
        <v>514</v>
      </c>
      <c r="G22" s="105" t="s">
        <v>514</v>
      </c>
      <c r="H22" s="105" t="s">
        <v>514</v>
      </c>
      <c r="I22" s="105" t="s">
        <v>514</v>
      </c>
      <c r="J22" s="105" t="s">
        <v>514</v>
      </c>
      <c r="K22" s="105" t="s">
        <v>514</v>
      </c>
      <c r="L22" s="105" t="s">
        <v>514</v>
      </c>
      <c r="M22" s="105" t="s">
        <v>514</v>
      </c>
    </row>
    <row r="23" spans="1:13">
      <c r="A23" s="105" t="s">
        <v>514</v>
      </c>
      <c r="B23" s="105" t="s">
        <v>514</v>
      </c>
      <c r="C23" s="105" t="s">
        <v>514</v>
      </c>
      <c r="D23" s="105" t="s">
        <v>514</v>
      </c>
      <c r="E23" s="105" t="s">
        <v>514</v>
      </c>
      <c r="F23" s="105" t="s">
        <v>514</v>
      </c>
      <c r="G23" s="105" t="s">
        <v>514</v>
      </c>
      <c r="H23" s="105" t="s">
        <v>514</v>
      </c>
      <c r="I23" s="105" t="s">
        <v>514</v>
      </c>
      <c r="J23" s="105" t="s">
        <v>514</v>
      </c>
      <c r="K23" s="105" t="s">
        <v>514</v>
      </c>
      <c r="L23" s="105" t="s">
        <v>514</v>
      </c>
      <c r="M23" s="105" t="s">
        <v>514</v>
      </c>
    </row>
    <row r="24" spans="1:13">
      <c r="A24" s="105" t="s">
        <v>514</v>
      </c>
      <c r="B24" s="105" t="s">
        <v>514</v>
      </c>
      <c r="C24" s="105" t="s">
        <v>514</v>
      </c>
      <c r="D24" s="105" t="s">
        <v>514</v>
      </c>
      <c r="E24" s="105" t="s">
        <v>514</v>
      </c>
      <c r="F24" s="105" t="s">
        <v>514</v>
      </c>
      <c r="G24" s="105" t="s">
        <v>514</v>
      </c>
      <c r="H24" s="105" t="s">
        <v>514</v>
      </c>
      <c r="I24" s="105" t="s">
        <v>514</v>
      </c>
      <c r="J24" s="105" t="s">
        <v>514</v>
      </c>
      <c r="K24" s="105" t="s">
        <v>514</v>
      </c>
      <c r="L24" s="105" t="s">
        <v>514</v>
      </c>
      <c r="M24" s="105" t="s">
        <v>514</v>
      </c>
    </row>
    <row r="25" spans="1:13">
      <c r="A25" s="86" t="s">
        <v>156</v>
      </c>
      <c r="B25" s="105" t="s">
        <v>514</v>
      </c>
      <c r="C25" s="105" t="s">
        <v>514</v>
      </c>
      <c r="D25" s="105" t="s">
        <v>514</v>
      </c>
      <c r="E25" s="105" t="s">
        <v>514</v>
      </c>
      <c r="F25" s="105" t="s">
        <v>514</v>
      </c>
      <c r="G25" s="105" t="s">
        <v>514</v>
      </c>
      <c r="H25" s="105" t="s">
        <v>514</v>
      </c>
      <c r="I25" s="105" t="s">
        <v>514</v>
      </c>
      <c r="J25" s="105" t="s">
        <v>514</v>
      </c>
      <c r="K25" s="105" t="s">
        <v>514</v>
      </c>
      <c r="L25" s="105" t="s">
        <v>514</v>
      </c>
      <c r="M25" s="105" t="s">
        <v>514</v>
      </c>
    </row>
    <row r="26" spans="1:13">
      <c r="A26" s="86" t="s">
        <v>82</v>
      </c>
      <c r="B26" s="105" t="s">
        <v>514</v>
      </c>
      <c r="C26" s="105" t="s">
        <v>514</v>
      </c>
      <c r="D26" s="105" t="s">
        <v>514</v>
      </c>
      <c r="E26" s="105" t="s">
        <v>514</v>
      </c>
      <c r="F26" s="105" t="s">
        <v>514</v>
      </c>
      <c r="G26" s="105" t="s">
        <v>514</v>
      </c>
      <c r="H26" s="105" t="s">
        <v>514</v>
      </c>
      <c r="I26" s="105" t="s">
        <v>514</v>
      </c>
      <c r="J26" s="105" t="s">
        <v>514</v>
      </c>
      <c r="K26" s="105" t="s">
        <v>514</v>
      </c>
      <c r="L26" s="105" t="s">
        <v>514</v>
      </c>
      <c r="M26" s="105" t="s">
        <v>514</v>
      </c>
    </row>
    <row r="27" spans="1:13">
      <c r="A27" s="86" t="s">
        <v>139</v>
      </c>
      <c r="B27" s="105" t="s">
        <v>514</v>
      </c>
      <c r="C27" s="105" t="s">
        <v>514</v>
      </c>
      <c r="D27" s="105" t="s">
        <v>514</v>
      </c>
      <c r="E27" s="105" t="s">
        <v>514</v>
      </c>
      <c r="F27" s="105" t="s">
        <v>514</v>
      </c>
      <c r="G27" s="105" t="s">
        <v>514</v>
      </c>
      <c r="H27" s="105" t="s">
        <v>514</v>
      </c>
      <c r="I27" s="105" t="s">
        <v>514</v>
      </c>
      <c r="J27" s="105" t="s">
        <v>514</v>
      </c>
      <c r="K27" s="105" t="s">
        <v>514</v>
      </c>
      <c r="L27" s="105" t="s">
        <v>514</v>
      </c>
      <c r="M27" s="105" t="s">
        <v>514</v>
      </c>
    </row>
    <row r="28" spans="1:13">
      <c r="A28" s="86" t="s">
        <v>147</v>
      </c>
      <c r="B28" s="105" t="s">
        <v>514</v>
      </c>
      <c r="C28" s="105" t="s">
        <v>514</v>
      </c>
      <c r="D28" s="105" t="s">
        <v>514</v>
      </c>
      <c r="E28" s="105" t="s">
        <v>514</v>
      </c>
      <c r="F28" s="105" t="s">
        <v>514</v>
      </c>
      <c r="G28" s="105" t="s">
        <v>514</v>
      </c>
      <c r="H28" s="105" t="s">
        <v>514</v>
      </c>
      <c r="I28" s="105" t="s">
        <v>514</v>
      </c>
      <c r="J28" s="105" t="s">
        <v>514</v>
      </c>
      <c r="K28" s="105" t="s">
        <v>514</v>
      </c>
      <c r="L28" s="105" t="s">
        <v>514</v>
      </c>
      <c r="M28" s="105" t="s">
        <v>514</v>
      </c>
    </row>
    <row r="29" spans="1:13">
      <c r="A29" s="86" t="s">
        <v>154</v>
      </c>
      <c r="B29" s="105" t="s">
        <v>514</v>
      </c>
      <c r="C29" s="105" t="s">
        <v>514</v>
      </c>
      <c r="D29" s="105" t="s">
        <v>514</v>
      </c>
      <c r="E29" s="105" t="s">
        <v>514</v>
      </c>
      <c r="F29" s="105" t="s">
        <v>514</v>
      </c>
      <c r="G29" s="105" t="s">
        <v>514</v>
      </c>
      <c r="H29" s="105" t="s">
        <v>514</v>
      </c>
      <c r="I29" s="105" t="s">
        <v>514</v>
      </c>
      <c r="J29" s="105" t="s">
        <v>514</v>
      </c>
      <c r="K29" s="105" t="s">
        <v>514</v>
      </c>
      <c r="L29" s="105" t="s">
        <v>514</v>
      </c>
      <c r="M29" s="105" t="s">
        <v>514</v>
      </c>
    </row>
    <row r="30" spans="1:13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3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3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3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pans="1:13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3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3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1:13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1:13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3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</row>
    <row r="53" spans="1:13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1:13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1:13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1:13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1:13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1:13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1:13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</row>
    <row r="61" spans="1:13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</row>
    <row r="62" spans="1:13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</row>
    <row r="63" spans="1:13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pans="1:13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</row>
    <row r="65" spans="1:13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</row>
    <row r="66" spans="1:13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13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</row>
    <row r="68" spans="1:13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</row>
    <row r="69" spans="1:13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</row>
    <row r="70" spans="1:13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</row>
    <row r="71" spans="1:13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3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</row>
    <row r="73" spans="1:13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</row>
    <row r="74" spans="1:13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</row>
    <row r="75" spans="1:13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spans="1:13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</row>
    <row r="81" spans="1:13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</row>
    <row r="82" spans="1:13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</row>
    <row r="83" spans="1:13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</row>
    <row r="84" spans="1:13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</row>
    <row r="85" spans="1:13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6" spans="1:13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</row>
    <row r="87" spans="1:13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spans="1:13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1:13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</row>
    <row r="90" spans="1:13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spans="1:13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</row>
    <row r="92" spans="1:13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</row>
    <row r="93" spans="1:13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</row>
    <row r="94" spans="1:13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</row>
    <row r="95" spans="1:13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</row>
    <row r="96" spans="1:13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</row>
    <row r="97" spans="1:13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</row>
    <row r="98" spans="1:13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spans="1:13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</row>
    <row r="100" spans="1:13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spans="1:13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spans="1:13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1:13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1:13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spans="1:13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</row>
    <row r="106" spans="1:13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1:13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</row>
    <row r="108" spans="1:13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</row>
    <row r="109" spans="1:13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</row>
    <row r="110" spans="1:13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</row>
    <row r="111" spans="1:13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</row>
    <row r="112" spans="1:13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</row>
    <row r="113" spans="1:13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</row>
    <row r="114" spans="1:13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</row>
    <row r="115" spans="1:13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</row>
    <row r="116" spans="1:13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</row>
    <row r="117" spans="1:13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</row>
    <row r="118" spans="1:13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</row>
    <row r="119" spans="1:13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</row>
    <row r="120" spans="1:13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</row>
    <row r="121" spans="1:13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</row>
    <row r="122" spans="1:13" hidden="1">
      <c r="C122" s="1"/>
      <c r="D122" s="1"/>
      <c r="E122" s="1"/>
      <c r="F122" s="1"/>
    </row>
    <row r="123" spans="1:13" hidden="1">
      <c r="C123" s="1"/>
      <c r="D123" s="1"/>
      <c r="E123" s="1"/>
      <c r="F123" s="1"/>
    </row>
    <row r="124" spans="1:13" hidden="1">
      <c r="C124" s="1"/>
      <c r="D124" s="1"/>
      <c r="E124" s="1"/>
      <c r="F124" s="1"/>
    </row>
    <row r="125" spans="1:13" hidden="1">
      <c r="C125" s="1"/>
      <c r="D125" s="1"/>
      <c r="E125" s="1"/>
      <c r="F125" s="1"/>
    </row>
    <row r="126" spans="1:13" hidden="1">
      <c r="C126" s="1"/>
      <c r="D126" s="1"/>
      <c r="E126" s="1"/>
      <c r="F126" s="1"/>
    </row>
    <row r="127" spans="1:13" hidden="1">
      <c r="C127" s="1"/>
      <c r="D127" s="1"/>
      <c r="E127" s="1"/>
      <c r="F127" s="1"/>
    </row>
    <row r="128" spans="1:13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26:A41 I1:I5 A1:A24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1.5703125" style="1" customWidth="1"/>
    <col min="9" max="9" width="14.28515625" style="1" customWidth="1"/>
    <col min="10" max="10" width="9.57031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107</v>
      </c>
      <c r="B1" s="36" t="s" vm="1">
        <v>163</v>
      </c>
    </row>
    <row r="2" spans="1:14">
      <c r="A2" s="36" t="s">
        <v>106</v>
      </c>
      <c r="B2" s="36" t="s">
        <v>164</v>
      </c>
    </row>
    <row r="3" spans="1:14">
      <c r="A3" s="36" t="s">
        <v>108</v>
      </c>
      <c r="B3" s="36" t="s">
        <v>165</v>
      </c>
    </row>
    <row r="4" spans="1:14">
      <c r="A4" s="36" t="s">
        <v>109</v>
      </c>
      <c r="B4" s="36">
        <v>13572</v>
      </c>
    </row>
    <row r="5" spans="1:14" ht="18.75">
      <c r="A5" s="131" t="s">
        <v>63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3"/>
    </row>
    <row r="6" spans="1:14" s="3" customFormat="1">
      <c r="A6" s="37" t="s">
        <v>85</v>
      </c>
      <c r="B6" s="38" t="s">
        <v>29</v>
      </c>
      <c r="C6" s="38" t="s">
        <v>89</v>
      </c>
      <c r="D6" s="38" t="s">
        <v>87</v>
      </c>
      <c r="E6" s="38" t="s">
        <v>39</v>
      </c>
      <c r="F6" s="38" t="s">
        <v>14</v>
      </c>
      <c r="G6" s="38" t="s">
        <v>40</v>
      </c>
      <c r="H6" s="38" t="s">
        <v>73</v>
      </c>
      <c r="I6" s="38" t="s">
        <v>141</v>
      </c>
      <c r="J6" s="38" t="s">
        <v>140</v>
      </c>
      <c r="K6" s="38" t="s">
        <v>38</v>
      </c>
      <c r="L6" s="38" t="s">
        <v>37</v>
      </c>
      <c r="M6" s="38" t="s">
        <v>110</v>
      </c>
      <c r="N6" s="116" t="s">
        <v>112</v>
      </c>
    </row>
    <row r="7" spans="1:14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03" t="s">
        <v>514</v>
      </c>
      <c r="F7" s="103" t="s">
        <v>514</v>
      </c>
      <c r="G7" s="103" t="s">
        <v>514</v>
      </c>
      <c r="H7" s="103" t="s">
        <v>514</v>
      </c>
      <c r="I7" s="26" t="s">
        <v>148</v>
      </c>
      <c r="J7" s="103" t="s">
        <v>514</v>
      </c>
      <c r="K7" s="26" t="s">
        <v>144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83" t="s">
        <v>498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84">
        <v>0</v>
      </c>
      <c r="L9" s="105" t="s">
        <v>514</v>
      </c>
      <c r="M9" s="85">
        <f>IFERROR(K9/$K$9,0)</f>
        <v>0</v>
      </c>
      <c r="N9" s="85">
        <f>K9/'סכום נכסי הקרן'!$C$41</f>
        <v>0</v>
      </c>
    </row>
    <row r="10" spans="1:14" s="4" customFormat="1" ht="20.25">
      <c r="A10" s="86" t="s">
        <v>156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</row>
    <row r="11" spans="1:14">
      <c r="A11" s="86" t="s">
        <v>82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</row>
    <row r="12" spans="1:14">
      <c r="A12" s="86" t="s">
        <v>139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  <c r="L12" s="105" t="s">
        <v>514</v>
      </c>
      <c r="M12" s="105" t="s">
        <v>514</v>
      </c>
      <c r="N12" s="105" t="s">
        <v>514</v>
      </c>
    </row>
    <row r="13" spans="1:14">
      <c r="A13" s="86" t="s">
        <v>147</v>
      </c>
      <c r="B13" s="105" t="s">
        <v>514</v>
      </c>
      <c r="C13" s="105" t="s">
        <v>514</v>
      </c>
      <c r="D13" s="105" t="s">
        <v>514</v>
      </c>
      <c r="E13" s="105" t="s">
        <v>514</v>
      </c>
      <c r="F13" s="105" t="s">
        <v>514</v>
      </c>
      <c r="G13" s="105" t="s">
        <v>514</v>
      </c>
      <c r="H13" s="105" t="s">
        <v>514</v>
      </c>
      <c r="I13" s="105" t="s">
        <v>514</v>
      </c>
      <c r="J13" s="105" t="s">
        <v>514</v>
      </c>
      <c r="K13" s="105" t="s">
        <v>514</v>
      </c>
      <c r="L13" s="105" t="s">
        <v>514</v>
      </c>
      <c r="M13" s="105" t="s">
        <v>514</v>
      </c>
      <c r="N13" s="105" t="s">
        <v>514</v>
      </c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B109" s="1"/>
      <c r="C109" s="1"/>
      <c r="D109" s="1"/>
    </row>
    <row r="110" spans="1:14" hidden="1">
      <c r="B110" s="1"/>
      <c r="C110" s="1"/>
      <c r="D110" s="1"/>
    </row>
    <row r="111" spans="1:14" hidden="1">
      <c r="B111" s="1"/>
      <c r="C111" s="1"/>
      <c r="D111" s="1"/>
    </row>
    <row r="112" spans="1:1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1:A35 A1:A9 A37:A1048576 B5:B1048576 C1:AY1048576 BA1:XFD1048576 AZ1:AZ9999 AZ10001:AZ1048576" xr:uid="{00000000-0002-0000-07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107</v>
      </c>
      <c r="B1" s="36" t="s" vm="1">
        <v>163</v>
      </c>
    </row>
    <row r="2" spans="1:11">
      <c r="A2" s="36" t="s">
        <v>106</v>
      </c>
      <c r="B2" s="36" t="s">
        <v>164</v>
      </c>
    </row>
    <row r="3" spans="1:11">
      <c r="A3" s="36" t="s">
        <v>108</v>
      </c>
      <c r="B3" s="36" t="s">
        <v>165</v>
      </c>
    </row>
    <row r="4" spans="1:11">
      <c r="A4" s="36" t="s">
        <v>109</v>
      </c>
      <c r="B4" s="36">
        <v>13572</v>
      </c>
    </row>
    <row r="5" spans="1:11" ht="18.75">
      <c r="A5" s="134" t="s">
        <v>64</v>
      </c>
      <c r="B5" s="135"/>
      <c r="C5" s="135"/>
      <c r="D5" s="135"/>
      <c r="E5" s="135"/>
      <c r="F5" s="135"/>
      <c r="G5" s="135"/>
      <c r="H5" s="135"/>
      <c r="I5" s="135"/>
      <c r="J5" s="135"/>
      <c r="K5" s="136"/>
    </row>
    <row r="6" spans="1:11" s="3" customFormat="1">
      <c r="A6" s="17" t="s">
        <v>86</v>
      </c>
      <c r="B6" s="25" t="s">
        <v>29</v>
      </c>
      <c r="C6" s="25" t="s">
        <v>89</v>
      </c>
      <c r="D6" s="25" t="s">
        <v>39</v>
      </c>
      <c r="E6" s="25" t="s">
        <v>73</v>
      </c>
      <c r="F6" s="25" t="s">
        <v>141</v>
      </c>
      <c r="G6" s="25" t="s">
        <v>140</v>
      </c>
      <c r="H6" s="25" t="s">
        <v>38</v>
      </c>
      <c r="I6" s="25" t="s">
        <v>37</v>
      </c>
      <c r="J6" s="25" t="s">
        <v>110</v>
      </c>
      <c r="K6" s="52" t="s">
        <v>112</v>
      </c>
    </row>
    <row r="7" spans="1:11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03" t="s">
        <v>514</v>
      </c>
      <c r="F7" s="12" t="s">
        <v>148</v>
      </c>
      <c r="G7" s="103" t="s">
        <v>514</v>
      </c>
      <c r="H7" s="12" t="s">
        <v>144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83" t="s">
        <v>499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84">
        <v>0</v>
      </c>
      <c r="I9" s="105" t="s">
        <v>514</v>
      </c>
      <c r="J9" s="85">
        <f>IFERROR(H9/$H$9,0)</f>
        <v>0</v>
      </c>
      <c r="K9" s="85">
        <f>H9/'סכום נכסי הקרן'!$C$41</f>
        <v>0</v>
      </c>
    </row>
    <row r="10" spans="1:11" s="4" customFormat="1" ht="20.25">
      <c r="A10" s="86" t="s">
        <v>156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</row>
    <row r="11" spans="1:11">
      <c r="A11" s="86" t="s">
        <v>82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</row>
    <row r="12" spans="1:11">
      <c r="A12" s="86" t="s">
        <v>139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</row>
    <row r="13" spans="1:11">
      <c r="A13" s="86" t="s">
        <v>147</v>
      </c>
      <c r="B13" s="105" t="s">
        <v>514</v>
      </c>
      <c r="C13" s="105" t="s">
        <v>514</v>
      </c>
      <c r="D13" s="105" t="s">
        <v>514</v>
      </c>
      <c r="E13" s="105" t="s">
        <v>514</v>
      </c>
      <c r="F13" s="105" t="s">
        <v>514</v>
      </c>
      <c r="G13" s="105" t="s">
        <v>514</v>
      </c>
      <c r="H13" s="105" t="s">
        <v>514</v>
      </c>
      <c r="I13" s="105" t="s">
        <v>514</v>
      </c>
      <c r="J13" s="105" t="s">
        <v>514</v>
      </c>
      <c r="K13" s="105" t="s">
        <v>514</v>
      </c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C109" s="1"/>
      <c r="D109" s="1"/>
    </row>
    <row r="110" spans="1:11" hidden="1">
      <c r="C110" s="1"/>
      <c r="D110" s="1"/>
    </row>
    <row r="111" spans="1:11" hidden="1">
      <c r="C111" s="1"/>
      <c r="D111" s="1"/>
    </row>
    <row r="112" spans="1:11" hidden="1">
      <c r="C112" s="1"/>
      <c r="D112" s="1"/>
    </row>
    <row r="113" spans="3:4" hidden="1">
      <c r="C113" s="1"/>
      <c r="D113" s="1"/>
    </row>
    <row r="114" spans="3:4" hidden="1">
      <c r="C114" s="1"/>
      <c r="D114" s="1"/>
    </row>
    <row r="115" spans="3:4" hidden="1">
      <c r="C115" s="1"/>
      <c r="D115" s="1"/>
    </row>
    <row r="116" spans="3:4" hidden="1">
      <c r="C116" s="1"/>
      <c r="D116" s="1"/>
    </row>
    <row r="117" spans="3:4" hidden="1">
      <c r="C117" s="1"/>
      <c r="D117" s="1"/>
    </row>
    <row r="118" spans="3:4" hidden="1">
      <c r="C118" s="1"/>
      <c r="D118" s="1"/>
    </row>
    <row r="119" spans="3:4" hidden="1">
      <c r="C119" s="1"/>
      <c r="D119" s="1"/>
    </row>
    <row r="120" spans="3:4" hidden="1">
      <c r="C120" s="1"/>
      <c r="D120" s="1"/>
    </row>
    <row r="121" spans="3:4" hidden="1">
      <c r="C121" s="1"/>
      <c r="D121" s="1"/>
    </row>
    <row r="122" spans="3:4" hidden="1">
      <c r="C122" s="1"/>
      <c r="D122" s="1"/>
    </row>
    <row r="123" spans="3:4" hidden="1">
      <c r="C123" s="1"/>
      <c r="D123" s="1"/>
    </row>
    <row r="124" spans="3:4" hidden="1">
      <c r="C124" s="1"/>
      <c r="D124" s="1"/>
    </row>
    <row r="125" spans="3:4" hidden="1">
      <c r="C125" s="1"/>
      <c r="D125" s="1"/>
    </row>
    <row r="126" spans="3:4" hidden="1">
      <c r="C126" s="1"/>
      <c r="D126" s="1"/>
    </row>
    <row r="127" spans="3:4" hidden="1">
      <c r="C127" s="1"/>
      <c r="D127" s="1"/>
    </row>
    <row r="128" spans="3:4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1:A17 A1:A9 A19:A1048576 B5:B1048576 C1:AY1048576 BA1:XFD1048576 AZ1:AZ9999 AZ10001:AZ1048576" xr:uid="{00000000-0002-0000-08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107</v>
      </c>
      <c r="B1" s="36" t="s" vm="1">
        <v>163</v>
      </c>
    </row>
    <row r="2" spans="1:12">
      <c r="A2" s="36" t="s">
        <v>106</v>
      </c>
      <c r="B2" s="36" t="s">
        <v>164</v>
      </c>
    </row>
    <row r="3" spans="1:12">
      <c r="A3" s="36" t="s">
        <v>108</v>
      </c>
      <c r="B3" s="36" t="s">
        <v>165</v>
      </c>
    </row>
    <row r="4" spans="1:12">
      <c r="A4" s="36" t="s">
        <v>109</v>
      </c>
      <c r="B4" s="36">
        <v>13572</v>
      </c>
    </row>
    <row r="5" spans="1:12" ht="18.75">
      <c r="A5" s="131" t="s">
        <v>65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  <c r="L5" s="3"/>
    </row>
    <row r="6" spans="1:12" s="3" customFormat="1">
      <c r="A6" s="37" t="s">
        <v>86</v>
      </c>
      <c r="B6" s="38" t="s">
        <v>29</v>
      </c>
      <c r="C6" s="38" t="s">
        <v>89</v>
      </c>
      <c r="D6" s="38" t="s">
        <v>39</v>
      </c>
      <c r="E6" s="38" t="s">
        <v>73</v>
      </c>
      <c r="F6" s="38" t="s">
        <v>141</v>
      </c>
      <c r="G6" s="38" t="s">
        <v>140</v>
      </c>
      <c r="H6" s="38" t="s">
        <v>38</v>
      </c>
      <c r="I6" s="38" t="s">
        <v>37</v>
      </c>
      <c r="J6" s="38" t="s">
        <v>110</v>
      </c>
      <c r="K6" s="40" t="s">
        <v>112</v>
      </c>
    </row>
    <row r="7" spans="1:12" s="3" customFormat="1">
      <c r="A7" s="102" t="s">
        <v>514</v>
      </c>
      <c r="B7" s="117" t="s">
        <v>514</v>
      </c>
      <c r="C7" s="117" t="s">
        <v>514</v>
      </c>
      <c r="D7" s="117" t="s">
        <v>514</v>
      </c>
      <c r="E7" s="117" t="s">
        <v>514</v>
      </c>
      <c r="F7" s="12" t="s">
        <v>148</v>
      </c>
      <c r="G7" s="103" t="s">
        <v>514</v>
      </c>
      <c r="H7" s="12" t="s">
        <v>144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83" t="s">
        <v>500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84">
        <v>0</v>
      </c>
      <c r="I9" s="105" t="s">
        <v>514</v>
      </c>
      <c r="J9" s="85">
        <f>IFERROR(H9/$H$9,0)</f>
        <v>0</v>
      </c>
      <c r="K9" s="85">
        <f>H9/'סכום נכסי הקרן'!$C$41</f>
        <v>0</v>
      </c>
    </row>
    <row r="10" spans="1:12">
      <c r="A10" s="86" t="s">
        <v>156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</row>
    <row r="11" spans="1:12">
      <c r="A11" s="86" t="s">
        <v>82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</row>
    <row r="12" spans="1:12">
      <c r="A12" s="86" t="s">
        <v>139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</row>
    <row r="13" spans="1:12">
      <c r="A13" s="86" t="s">
        <v>147</v>
      </c>
      <c r="B13" s="105" t="s">
        <v>514</v>
      </c>
      <c r="C13" s="105" t="s">
        <v>514</v>
      </c>
      <c r="D13" s="105" t="s">
        <v>514</v>
      </c>
      <c r="E13" s="105" t="s">
        <v>514</v>
      </c>
      <c r="F13" s="105" t="s">
        <v>514</v>
      </c>
      <c r="G13" s="105" t="s">
        <v>514</v>
      </c>
      <c r="H13" s="105" t="s">
        <v>514</v>
      </c>
      <c r="I13" s="105" t="s">
        <v>514</v>
      </c>
      <c r="J13" s="105" t="s">
        <v>514</v>
      </c>
      <c r="K13" s="105" t="s">
        <v>514</v>
      </c>
    </row>
    <row r="14" spans="1:12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2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2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  <c r="D109" s="1"/>
    </row>
    <row r="110" spans="1:11" hidden="1">
      <c r="B110" s="1"/>
      <c r="C110" s="1"/>
      <c r="D110" s="1"/>
    </row>
    <row r="111" spans="1:11" hidden="1">
      <c r="B111" s="1"/>
      <c r="C111" s="1"/>
      <c r="D111" s="1"/>
    </row>
    <row r="112" spans="1:11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0.71093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107</v>
      </c>
      <c r="B1" s="36" t="s" vm="1">
        <v>163</v>
      </c>
    </row>
    <row r="2" spans="1:10">
      <c r="A2" s="36" t="s">
        <v>106</v>
      </c>
      <c r="B2" s="36" t="s">
        <v>164</v>
      </c>
    </row>
    <row r="3" spans="1:10">
      <c r="A3" s="36" t="s">
        <v>108</v>
      </c>
      <c r="B3" s="36" t="s">
        <v>165</v>
      </c>
    </row>
    <row r="4" spans="1:10">
      <c r="A4" s="36" t="s">
        <v>109</v>
      </c>
      <c r="B4" s="36">
        <v>13572</v>
      </c>
    </row>
    <row r="5" spans="1:10" ht="18.75">
      <c r="A5" s="131" t="s">
        <v>66</v>
      </c>
      <c r="B5" s="132"/>
      <c r="C5" s="132"/>
      <c r="D5" s="132"/>
      <c r="E5" s="132"/>
      <c r="F5" s="132"/>
      <c r="G5" s="132"/>
      <c r="H5" s="132"/>
      <c r="I5" s="132"/>
      <c r="J5" s="133"/>
    </row>
    <row r="6" spans="1:10" s="3" customFormat="1">
      <c r="A6" s="37" t="s">
        <v>86</v>
      </c>
      <c r="B6" s="38" t="s">
        <v>29</v>
      </c>
      <c r="C6" s="38" t="s">
        <v>89</v>
      </c>
      <c r="D6" s="38" t="s">
        <v>39</v>
      </c>
      <c r="E6" s="38" t="s">
        <v>73</v>
      </c>
      <c r="F6" s="38" t="s">
        <v>141</v>
      </c>
      <c r="G6" s="38" t="s">
        <v>140</v>
      </c>
      <c r="H6" s="38" t="s">
        <v>38</v>
      </c>
      <c r="I6" s="38" t="s">
        <v>110</v>
      </c>
      <c r="J6" s="40" t="s">
        <v>112</v>
      </c>
    </row>
    <row r="7" spans="1:10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03" t="s">
        <v>514</v>
      </c>
      <c r="F7" s="12" t="s">
        <v>148</v>
      </c>
      <c r="G7" s="103" t="s">
        <v>514</v>
      </c>
      <c r="H7" s="12" t="s">
        <v>144</v>
      </c>
      <c r="I7" s="26" t="s">
        <v>19</v>
      </c>
      <c r="J7" s="27" t="s">
        <v>19</v>
      </c>
    </row>
    <row r="8" spans="1:10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30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59">
        <v>26180.886487677999</v>
      </c>
      <c r="I9" s="61">
        <f>IFERROR(H9/$H$9,0)</f>
        <v>1</v>
      </c>
      <c r="J9" s="61">
        <f>H9/'סכום נכסי הקרן'!$C$41</f>
        <v>6.0500391039178527E-3</v>
      </c>
    </row>
    <row r="10" spans="1:10">
      <c r="A10" s="55" t="s">
        <v>138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59">
        <v>26180.886487677999</v>
      </c>
      <c r="I10" s="61">
        <f t="shared" ref="I10:I11" si="0">IFERROR(H10/$H$9,0)</f>
        <v>1</v>
      </c>
      <c r="J10" s="61">
        <f>H10/'סכום נכסי הקרן'!$C$41</f>
        <v>6.0500391039178527E-3</v>
      </c>
    </row>
    <row r="11" spans="1:10">
      <c r="A11" s="58" t="s">
        <v>183</v>
      </c>
      <c r="B11" s="54" t="s">
        <v>184</v>
      </c>
      <c r="C11" s="65" t="s">
        <v>23</v>
      </c>
      <c r="D11" s="65" t="s">
        <v>185</v>
      </c>
      <c r="E11" s="65" t="s">
        <v>93</v>
      </c>
      <c r="F11" s="59">
        <v>1018.905331</v>
      </c>
      <c r="G11" s="60">
        <v>482000</v>
      </c>
      <c r="H11" s="59">
        <v>26180.886487677999</v>
      </c>
      <c r="I11" s="61">
        <f t="shared" si="0"/>
        <v>1</v>
      </c>
      <c r="J11" s="61">
        <f>H11/'סכום נכסי הקרן'!$C$41</f>
        <v>6.0500391039178527E-3</v>
      </c>
    </row>
    <row r="12" spans="1:10">
      <c r="A12" s="118" t="s">
        <v>514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</row>
    <row r="13" spans="1:10">
      <c r="A13" s="105" t="s">
        <v>514</v>
      </c>
      <c r="B13" s="105" t="s">
        <v>514</v>
      </c>
      <c r="C13" s="105" t="s">
        <v>514</v>
      </c>
      <c r="D13" s="105" t="s">
        <v>514</v>
      </c>
      <c r="E13" s="105" t="s">
        <v>514</v>
      </c>
      <c r="F13" s="105" t="s">
        <v>514</v>
      </c>
      <c r="G13" s="105" t="s">
        <v>514</v>
      </c>
      <c r="H13" s="105" t="s">
        <v>514</v>
      </c>
      <c r="I13" s="105" t="s">
        <v>514</v>
      </c>
      <c r="J13" s="105" t="s">
        <v>514</v>
      </c>
    </row>
    <row r="14" spans="1:10">
      <c r="A14" s="105" t="s">
        <v>514</v>
      </c>
      <c r="B14" s="105" t="s">
        <v>514</v>
      </c>
      <c r="C14" s="105" t="s">
        <v>514</v>
      </c>
      <c r="D14" s="105" t="s">
        <v>514</v>
      </c>
      <c r="E14" s="105" t="s">
        <v>514</v>
      </c>
      <c r="F14" s="105" t="s">
        <v>514</v>
      </c>
      <c r="G14" s="105" t="s">
        <v>514</v>
      </c>
      <c r="H14" s="105" t="s">
        <v>514</v>
      </c>
      <c r="I14" s="105" t="s">
        <v>514</v>
      </c>
      <c r="J14" s="105" t="s">
        <v>514</v>
      </c>
    </row>
    <row r="15" spans="1:10">
      <c r="A15" s="86" t="s">
        <v>156</v>
      </c>
      <c r="B15" s="105" t="s">
        <v>514</v>
      </c>
      <c r="C15" s="105" t="s">
        <v>514</v>
      </c>
      <c r="D15" s="105" t="s">
        <v>514</v>
      </c>
      <c r="E15" s="105" t="s">
        <v>514</v>
      </c>
      <c r="F15" s="105" t="s">
        <v>514</v>
      </c>
      <c r="G15" s="105" t="s">
        <v>514</v>
      </c>
      <c r="H15" s="105" t="s">
        <v>514</v>
      </c>
      <c r="I15" s="105" t="s">
        <v>514</v>
      </c>
      <c r="J15" s="105" t="s">
        <v>514</v>
      </c>
    </row>
    <row r="16" spans="1:10">
      <c r="A16" s="86" t="s">
        <v>82</v>
      </c>
      <c r="B16" s="105" t="s">
        <v>514</v>
      </c>
      <c r="C16" s="105" t="s">
        <v>514</v>
      </c>
      <c r="D16" s="105" t="s">
        <v>514</v>
      </c>
      <c r="E16" s="105" t="s">
        <v>514</v>
      </c>
      <c r="F16" s="105" t="s">
        <v>514</v>
      </c>
      <c r="G16" s="105" t="s">
        <v>514</v>
      </c>
      <c r="H16" s="105" t="s">
        <v>514</v>
      </c>
      <c r="I16" s="105" t="s">
        <v>514</v>
      </c>
      <c r="J16" s="105" t="s">
        <v>514</v>
      </c>
    </row>
    <row r="17" spans="1:10">
      <c r="A17" s="86" t="s">
        <v>139</v>
      </c>
      <c r="B17" s="105" t="s">
        <v>514</v>
      </c>
      <c r="C17" s="105" t="s">
        <v>514</v>
      </c>
      <c r="D17" s="105" t="s">
        <v>514</v>
      </c>
      <c r="E17" s="105" t="s">
        <v>514</v>
      </c>
      <c r="F17" s="105" t="s">
        <v>514</v>
      </c>
      <c r="G17" s="105" t="s">
        <v>514</v>
      </c>
      <c r="H17" s="105" t="s">
        <v>514</v>
      </c>
      <c r="I17" s="105" t="s">
        <v>514</v>
      </c>
      <c r="J17" s="105" t="s">
        <v>514</v>
      </c>
    </row>
    <row r="18" spans="1:10">
      <c r="A18" s="86" t="s">
        <v>147</v>
      </c>
      <c r="B18" s="105" t="s">
        <v>514</v>
      </c>
      <c r="C18" s="105" t="s">
        <v>514</v>
      </c>
      <c r="D18" s="105" t="s">
        <v>514</v>
      </c>
      <c r="E18" s="105" t="s">
        <v>514</v>
      </c>
      <c r="F18" s="105" t="s">
        <v>514</v>
      </c>
      <c r="G18" s="105" t="s">
        <v>514</v>
      </c>
      <c r="H18" s="105" t="s">
        <v>514</v>
      </c>
      <c r="I18" s="105" t="s">
        <v>514</v>
      </c>
      <c r="J18" s="105" t="s">
        <v>514</v>
      </c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B112" s="3"/>
      <c r="C112" s="3"/>
      <c r="D112" s="3"/>
      <c r="E112" s="3"/>
      <c r="F112" s="3"/>
      <c r="G112" s="3"/>
    </row>
    <row r="113" spans="2:7" hidden="1">
      <c r="B113" s="3"/>
      <c r="C113" s="3"/>
      <c r="D113" s="3"/>
      <c r="E113" s="3"/>
      <c r="F113" s="3"/>
      <c r="G113" s="3"/>
    </row>
    <row r="114" spans="2:7" hidden="1">
      <c r="B114" s="3"/>
      <c r="C114" s="3"/>
      <c r="D114" s="3"/>
      <c r="E114" s="3"/>
      <c r="F114" s="3"/>
      <c r="G114" s="3"/>
    </row>
    <row r="115" spans="2:7" hidden="1">
      <c r="B115" s="3"/>
      <c r="C115" s="3"/>
      <c r="D115" s="3"/>
      <c r="E115" s="3"/>
      <c r="F115" s="3"/>
      <c r="G115" s="3"/>
    </row>
    <row r="116" spans="2:7" hidden="1">
      <c r="B116" s="3"/>
      <c r="C116" s="3"/>
      <c r="D116" s="3"/>
      <c r="E116" s="3"/>
      <c r="F116" s="3"/>
      <c r="G116" s="3"/>
    </row>
    <row r="117" spans="2:7" hidden="1">
      <c r="B117" s="3"/>
      <c r="C117" s="3"/>
      <c r="D117" s="3"/>
      <c r="E117" s="3"/>
      <c r="F117" s="3"/>
      <c r="G117" s="3"/>
    </row>
    <row r="118" spans="2:7" hidden="1">
      <c r="B118" s="3"/>
      <c r="C118" s="3"/>
      <c r="D118" s="3"/>
      <c r="E118" s="3"/>
      <c r="F118" s="3"/>
      <c r="G118" s="3"/>
    </row>
    <row r="119" spans="2:7" hidden="1">
      <c r="B119" s="3"/>
      <c r="C119" s="3"/>
      <c r="D119" s="3"/>
      <c r="E119" s="3"/>
      <c r="F119" s="3"/>
      <c r="G119" s="3"/>
    </row>
    <row r="120" spans="2:7" hidden="1">
      <c r="B120" s="3"/>
      <c r="C120" s="3"/>
      <c r="D120" s="3"/>
      <c r="E120" s="3"/>
      <c r="F120" s="3"/>
      <c r="G120" s="3"/>
    </row>
    <row r="121" spans="2:7" hidden="1">
      <c r="B121" s="3"/>
      <c r="C121" s="3"/>
      <c r="D121" s="3"/>
      <c r="E121" s="3"/>
      <c r="F121" s="3"/>
      <c r="G121" s="3"/>
    </row>
    <row r="122" spans="2:7" hidden="1">
      <c r="B122" s="3"/>
      <c r="C122" s="3"/>
      <c r="D122" s="3"/>
      <c r="E122" s="3"/>
      <c r="F122" s="3"/>
      <c r="G122" s="3"/>
    </row>
    <row r="123" spans="2:7" hidden="1">
      <c r="B123" s="3"/>
      <c r="C123" s="3"/>
      <c r="D123" s="3"/>
      <c r="E123" s="3"/>
      <c r="F123" s="3"/>
      <c r="G123" s="3"/>
    </row>
    <row r="124" spans="2:7" hidden="1">
      <c r="B124" s="3"/>
      <c r="C124" s="3"/>
      <c r="D124" s="3"/>
      <c r="E124" s="3"/>
      <c r="F124" s="3"/>
      <c r="G124" s="3"/>
    </row>
    <row r="125" spans="2:7" hidden="1">
      <c r="B125" s="3"/>
      <c r="C125" s="3"/>
      <c r="D125" s="3"/>
      <c r="E125" s="3"/>
      <c r="F125" s="3"/>
      <c r="G125" s="3"/>
    </row>
    <row r="126" spans="2:7" hidden="1">
      <c r="B126" s="3"/>
      <c r="C126" s="3"/>
      <c r="D126" s="3"/>
      <c r="E126" s="3"/>
      <c r="F126" s="3"/>
      <c r="G126" s="3"/>
    </row>
    <row r="127" spans="2:7" hidden="1">
      <c r="B127" s="3"/>
      <c r="C127" s="3"/>
      <c r="D127" s="3"/>
      <c r="E127" s="3"/>
      <c r="F127" s="3"/>
      <c r="G127" s="3"/>
    </row>
    <row r="128" spans="2:7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107</v>
      </c>
      <c r="B1" s="36" t="s" vm="1">
        <v>163</v>
      </c>
    </row>
    <row r="2" spans="1:34">
      <c r="A2" s="36" t="s">
        <v>106</v>
      </c>
      <c r="B2" s="36" t="s">
        <v>164</v>
      </c>
    </row>
    <row r="3" spans="1:34">
      <c r="A3" s="36" t="s">
        <v>108</v>
      </c>
      <c r="B3" s="36" t="s">
        <v>165</v>
      </c>
      <c r="D3" s="2"/>
    </row>
    <row r="4" spans="1:34">
      <c r="A4" s="36" t="s">
        <v>109</v>
      </c>
      <c r="B4" s="36">
        <v>13572</v>
      </c>
    </row>
    <row r="5" spans="1:34" ht="18.75">
      <c r="A5" s="131" t="s">
        <v>67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3"/>
    </row>
    <row r="6" spans="1:34" s="3" customFormat="1">
      <c r="A6" s="37" t="s">
        <v>86</v>
      </c>
      <c r="B6" s="38" t="s">
        <v>29</v>
      </c>
      <c r="C6" s="39" t="s">
        <v>31</v>
      </c>
      <c r="D6" s="38" t="s">
        <v>14</v>
      </c>
      <c r="E6" s="38" t="s">
        <v>40</v>
      </c>
      <c r="F6" s="38" t="s">
        <v>74</v>
      </c>
      <c r="G6" s="38" t="s">
        <v>17</v>
      </c>
      <c r="H6" s="38" t="s">
        <v>73</v>
      </c>
      <c r="I6" s="38" t="s">
        <v>16</v>
      </c>
      <c r="J6" s="38" t="s">
        <v>18</v>
      </c>
      <c r="K6" s="38" t="s">
        <v>141</v>
      </c>
      <c r="L6" s="38" t="s">
        <v>140</v>
      </c>
      <c r="M6" s="38" t="s">
        <v>38</v>
      </c>
      <c r="N6" s="38" t="s">
        <v>37</v>
      </c>
      <c r="O6" s="38" t="s">
        <v>110</v>
      </c>
      <c r="P6" s="40" t="s">
        <v>112</v>
      </c>
    </row>
    <row r="7" spans="1:34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03" t="s">
        <v>514</v>
      </c>
      <c r="F7" s="26" t="s">
        <v>21</v>
      </c>
      <c r="G7" s="26" t="s">
        <v>20</v>
      </c>
      <c r="H7" s="103" t="s">
        <v>514</v>
      </c>
      <c r="I7" s="26" t="s">
        <v>19</v>
      </c>
      <c r="J7" s="26" t="s">
        <v>19</v>
      </c>
      <c r="K7" s="26" t="s">
        <v>148</v>
      </c>
      <c r="L7" s="103" t="s">
        <v>514</v>
      </c>
      <c r="M7" s="26" t="s">
        <v>144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83</v>
      </c>
    </row>
    <row r="9" spans="1:34" s="4" customFormat="1" ht="20.25">
      <c r="A9" s="83" t="s">
        <v>501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105" t="s">
        <v>514</v>
      </c>
      <c r="L9" s="105" t="s">
        <v>514</v>
      </c>
      <c r="M9" s="84">
        <v>0</v>
      </c>
      <c r="N9" s="105" t="s">
        <v>514</v>
      </c>
      <c r="O9" s="85">
        <v>0</v>
      </c>
      <c r="P9" s="85">
        <v>0</v>
      </c>
      <c r="AH9" s="1"/>
    </row>
    <row r="10" spans="1:34">
      <c r="A10" s="86" t="s">
        <v>156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  <c r="O10" s="105" t="s">
        <v>514</v>
      </c>
      <c r="P10" s="105" t="s">
        <v>514</v>
      </c>
    </row>
    <row r="11" spans="1:34">
      <c r="A11" s="86" t="s">
        <v>82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  <c r="O11" s="105" t="s">
        <v>514</v>
      </c>
      <c r="P11" s="105" t="s">
        <v>514</v>
      </c>
    </row>
    <row r="12" spans="1:34">
      <c r="A12" s="86" t="s">
        <v>139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  <c r="L12" s="105" t="s">
        <v>514</v>
      </c>
      <c r="M12" s="105" t="s">
        <v>514</v>
      </c>
      <c r="N12" s="105" t="s">
        <v>514</v>
      </c>
      <c r="O12" s="105" t="s">
        <v>514</v>
      </c>
      <c r="P12" s="105" t="s">
        <v>514</v>
      </c>
    </row>
    <row r="13" spans="1:34">
      <c r="A13" s="86" t="s">
        <v>147</v>
      </c>
      <c r="B13" s="105" t="s">
        <v>514</v>
      </c>
      <c r="C13" s="105" t="s">
        <v>514</v>
      </c>
      <c r="D13" s="105" t="s">
        <v>514</v>
      </c>
      <c r="E13" s="105" t="s">
        <v>514</v>
      </c>
      <c r="F13" s="105" t="s">
        <v>514</v>
      </c>
      <c r="G13" s="105" t="s">
        <v>514</v>
      </c>
      <c r="H13" s="105" t="s">
        <v>514</v>
      </c>
      <c r="I13" s="105" t="s">
        <v>514</v>
      </c>
      <c r="J13" s="105" t="s">
        <v>514</v>
      </c>
      <c r="K13" s="105" t="s">
        <v>514</v>
      </c>
      <c r="L13" s="105" t="s">
        <v>514</v>
      </c>
      <c r="M13" s="105" t="s">
        <v>514</v>
      </c>
      <c r="N13" s="105" t="s">
        <v>514</v>
      </c>
      <c r="O13" s="105" t="s">
        <v>514</v>
      </c>
      <c r="P13" s="105" t="s">
        <v>514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29.7109375" style="2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bestFit="1" customWidth="1"/>
    <col min="11" max="11" width="9.5703125" style="1" customWidth="1"/>
    <col min="12" max="12" width="13.140625" style="1" bestFit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107</v>
      </c>
      <c r="B1" s="36" t="s" vm="1">
        <v>163</v>
      </c>
    </row>
    <row r="2" spans="1:15">
      <c r="A2" s="36" t="s">
        <v>106</v>
      </c>
      <c r="B2" s="36" t="s">
        <v>164</v>
      </c>
    </row>
    <row r="3" spans="1:15">
      <c r="A3" s="36" t="s">
        <v>108</v>
      </c>
      <c r="B3" s="36" t="s">
        <v>165</v>
      </c>
    </row>
    <row r="4" spans="1:15">
      <c r="A4" s="36" t="s">
        <v>109</v>
      </c>
      <c r="B4" s="36">
        <v>13572</v>
      </c>
    </row>
    <row r="5" spans="1:15" ht="18.75">
      <c r="A5" s="131" t="s">
        <v>59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3"/>
    </row>
    <row r="6" spans="1:15" s="3" customFormat="1">
      <c r="A6" s="37" t="s">
        <v>86</v>
      </c>
      <c r="B6" s="38" t="s">
        <v>29</v>
      </c>
      <c r="C6" s="38" t="s">
        <v>14</v>
      </c>
      <c r="D6" s="38" t="s">
        <v>40</v>
      </c>
      <c r="E6" s="38" t="s">
        <v>74</v>
      </c>
      <c r="F6" s="38" t="s">
        <v>17</v>
      </c>
      <c r="G6" s="38" t="s">
        <v>73</v>
      </c>
      <c r="H6" s="38" t="s">
        <v>16</v>
      </c>
      <c r="I6" s="38" t="s">
        <v>18</v>
      </c>
      <c r="J6" s="38" t="s">
        <v>141</v>
      </c>
      <c r="K6" s="38" t="s">
        <v>140</v>
      </c>
      <c r="L6" s="38" t="s">
        <v>81</v>
      </c>
      <c r="M6" s="38" t="s">
        <v>37</v>
      </c>
      <c r="N6" s="38" t="s">
        <v>110</v>
      </c>
      <c r="O6" s="40" t="s">
        <v>112</v>
      </c>
    </row>
    <row r="7" spans="1:15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26" t="s">
        <v>21</v>
      </c>
      <c r="F7" s="26" t="s">
        <v>20</v>
      </c>
      <c r="G7" s="103" t="s">
        <v>514</v>
      </c>
      <c r="H7" s="26" t="s">
        <v>19</v>
      </c>
      <c r="I7" s="26" t="s">
        <v>19</v>
      </c>
      <c r="J7" s="26" t="s">
        <v>148</v>
      </c>
      <c r="K7" s="103" t="s">
        <v>514</v>
      </c>
      <c r="L7" s="26" t="s">
        <v>144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66" t="s">
        <v>22</v>
      </c>
      <c r="B9" s="119" t="s">
        <v>514</v>
      </c>
      <c r="C9" s="119" t="s">
        <v>514</v>
      </c>
      <c r="D9" s="119" t="s">
        <v>514</v>
      </c>
      <c r="E9" s="119" t="s">
        <v>514</v>
      </c>
      <c r="F9" s="63">
        <v>6.0420354300144599</v>
      </c>
      <c r="G9" s="119" t="s">
        <v>514</v>
      </c>
      <c r="H9" s="119" t="s">
        <v>514</v>
      </c>
      <c r="I9" s="69">
        <v>4.878607984416311E-2</v>
      </c>
      <c r="J9" s="119" t="s">
        <v>514</v>
      </c>
      <c r="K9" s="119" t="s">
        <v>514</v>
      </c>
      <c r="L9" s="68">
        <v>1130193.7594847879</v>
      </c>
      <c r="M9" s="119" t="s">
        <v>514</v>
      </c>
      <c r="N9" s="70">
        <f>IFERROR(L9/$L$9,0)</f>
        <v>1</v>
      </c>
      <c r="O9" s="70">
        <f>L9/'סכום נכסי הקרן'!$C$41</f>
        <v>0.26117207463945341</v>
      </c>
    </row>
    <row r="10" spans="1:15">
      <c r="A10" s="67" t="s">
        <v>137</v>
      </c>
      <c r="B10" s="106" t="s">
        <v>514</v>
      </c>
      <c r="C10" s="106" t="s">
        <v>514</v>
      </c>
      <c r="D10" s="106" t="s">
        <v>514</v>
      </c>
      <c r="E10" s="106" t="s">
        <v>514</v>
      </c>
      <c r="F10" s="63">
        <v>6.0420354300144634</v>
      </c>
      <c r="G10" s="106" t="s">
        <v>514</v>
      </c>
      <c r="H10" s="106" t="s">
        <v>514</v>
      </c>
      <c r="I10" s="71">
        <v>4.878607984416311E-2</v>
      </c>
      <c r="J10" s="106" t="s">
        <v>514</v>
      </c>
      <c r="K10" s="106" t="s">
        <v>514</v>
      </c>
      <c r="L10" s="62">
        <f>L11+L21</f>
        <v>1130193.7594847882</v>
      </c>
      <c r="M10" s="106" t="s">
        <v>514</v>
      </c>
      <c r="N10" s="64">
        <f t="shared" ref="N10:N75" si="0">IFERROR(L10/$L$9,0)</f>
        <v>1.0000000000000002</v>
      </c>
      <c r="O10" s="64">
        <f>L10/'סכום נכסי הקרן'!$C$41</f>
        <v>0.26117207463945347</v>
      </c>
    </row>
    <row r="11" spans="1:15">
      <c r="A11" s="74" t="s">
        <v>513</v>
      </c>
      <c r="B11" s="106" t="s">
        <v>514</v>
      </c>
      <c r="C11" s="106" t="s">
        <v>514</v>
      </c>
      <c r="D11" s="106" t="s">
        <v>514</v>
      </c>
      <c r="E11" s="106" t="s">
        <v>514</v>
      </c>
      <c r="F11" s="62">
        <v>4.5142775911523279</v>
      </c>
      <c r="G11" s="106" t="s">
        <v>514</v>
      </c>
      <c r="H11" s="106" t="s">
        <v>514</v>
      </c>
      <c r="I11" s="87">
        <v>5.1400000000000071E-2</v>
      </c>
      <c r="J11" s="106" t="s">
        <v>514</v>
      </c>
      <c r="K11" s="106" t="s">
        <v>514</v>
      </c>
      <c r="L11" s="62">
        <f>SUM(L12:L19)</f>
        <v>103964.75835563902</v>
      </c>
      <c r="M11" s="106" t="s">
        <v>514</v>
      </c>
      <c r="N11" s="64">
        <f t="shared" ref="N11" si="1">IFERROR(L11/$L$9,0)</f>
        <v>9.1988437808250306E-2</v>
      </c>
      <c r="O11" s="64">
        <f>L11/'סכום נכסי הקרן'!$C$41</f>
        <v>2.4024811145223066E-2</v>
      </c>
    </row>
    <row r="12" spans="1:15">
      <c r="A12" s="57" t="s">
        <v>186</v>
      </c>
      <c r="B12" s="54">
        <v>9444</v>
      </c>
      <c r="C12" s="54" t="s">
        <v>187</v>
      </c>
      <c r="D12" s="105" t="s">
        <v>514</v>
      </c>
      <c r="E12" s="72">
        <v>44958</v>
      </c>
      <c r="F12" s="59">
        <v>4.0899999999995966</v>
      </c>
      <c r="G12" s="65" t="s">
        <v>94</v>
      </c>
      <c r="H12" s="73">
        <v>5.1500000000000004E-2</v>
      </c>
      <c r="I12" s="73">
        <v>5.1399999999995977E-2</v>
      </c>
      <c r="J12" s="59">
        <v>3677022.6671549999</v>
      </c>
      <c r="K12" s="60">
        <v>107.90034828122015</v>
      </c>
      <c r="L12" s="59">
        <v>3967.5202642399995</v>
      </c>
      <c r="M12" s="105" t="s">
        <v>514</v>
      </c>
      <c r="N12" s="61">
        <f t="shared" ref="N12:N19" si="2">IFERROR(L12/$L$9,0)</f>
        <v>3.5104779432233286E-3</v>
      </c>
      <c r="O12" s="61">
        <f>L12/'סכום נכסי הקרן'!$C$41</f>
        <v>9.1683880740767805E-4</v>
      </c>
    </row>
    <row r="13" spans="1:15">
      <c r="A13" s="57" t="s">
        <v>188</v>
      </c>
      <c r="B13" s="54">
        <v>9499</v>
      </c>
      <c r="C13" s="54" t="s">
        <v>187</v>
      </c>
      <c r="D13" s="105" t="s">
        <v>514</v>
      </c>
      <c r="E13" s="72">
        <v>44986</v>
      </c>
      <c r="F13" s="59">
        <v>4.1700000000068114</v>
      </c>
      <c r="G13" s="65" t="s">
        <v>94</v>
      </c>
      <c r="H13" s="73">
        <v>5.1500000000000004E-2</v>
      </c>
      <c r="I13" s="73">
        <v>5.1400000000063256E-2</v>
      </c>
      <c r="J13" s="59">
        <v>306928.09766999999</v>
      </c>
      <c r="K13" s="60">
        <v>107.90034828122015</v>
      </c>
      <c r="L13" s="59">
        <v>328.87434542799997</v>
      </c>
      <c r="M13" s="105" t="s">
        <v>514</v>
      </c>
      <c r="N13" s="61">
        <f t="shared" si="2"/>
        <v>2.9098934821399227E-4</v>
      </c>
      <c r="O13" s="61">
        <f>L13/'סכום נכסי הקרן'!$C$41</f>
        <v>7.5998291771030689E-5</v>
      </c>
    </row>
    <row r="14" spans="1:15">
      <c r="A14" s="57" t="s">
        <v>189</v>
      </c>
      <c r="B14" s="54">
        <v>9528</v>
      </c>
      <c r="C14" s="54" t="s">
        <v>187</v>
      </c>
      <c r="D14" s="105" t="s">
        <v>514</v>
      </c>
      <c r="E14" s="72">
        <v>45047</v>
      </c>
      <c r="F14" s="59">
        <v>4.3399999999999102</v>
      </c>
      <c r="G14" s="65" t="s">
        <v>94</v>
      </c>
      <c r="H14" s="73">
        <v>5.1500000000000004E-2</v>
      </c>
      <c r="I14" s="73">
        <v>5.1399999999999189E-2</v>
      </c>
      <c r="J14" s="59">
        <v>20538989.44726</v>
      </c>
      <c r="K14" s="60">
        <v>107.90034828122015</v>
      </c>
      <c r="L14" s="59">
        <v>21633.586676591003</v>
      </c>
      <c r="M14" s="105" t="s">
        <v>514</v>
      </c>
      <c r="N14" s="61">
        <f t="shared" si="2"/>
        <v>1.9141484807395262E-2</v>
      </c>
      <c r="O14" s="61">
        <f>L14/'סכום נכסי הקרן'!$C$41</f>
        <v>4.9992212988269995E-3</v>
      </c>
    </row>
    <row r="15" spans="1:15">
      <c r="A15" s="57" t="s">
        <v>190</v>
      </c>
      <c r="B15" s="54">
        <v>9586</v>
      </c>
      <c r="C15" s="54" t="s">
        <v>187</v>
      </c>
      <c r="D15" s="105" t="s">
        <v>514</v>
      </c>
      <c r="E15" s="72">
        <v>45078</v>
      </c>
      <c r="F15" s="59">
        <v>4.420000000000055</v>
      </c>
      <c r="G15" s="65" t="s">
        <v>94</v>
      </c>
      <c r="H15" s="73">
        <v>5.1500000000000004E-2</v>
      </c>
      <c r="I15" s="73">
        <v>5.1400000000001028E-2</v>
      </c>
      <c r="J15" s="59">
        <v>11491192.847209999</v>
      </c>
      <c r="K15" s="60">
        <v>107.90034828122015</v>
      </c>
      <c r="L15" s="59">
        <v>11957.941239726997</v>
      </c>
      <c r="M15" s="105" t="s">
        <v>514</v>
      </c>
      <c r="N15" s="61">
        <f t="shared" si="2"/>
        <v>1.0580434672704409E-2</v>
      </c>
      <c r="O15" s="61">
        <f>L15/'סכום נכסי הקרן'!$C$41</f>
        <v>2.7633140740574167E-3</v>
      </c>
    </row>
    <row r="16" spans="1:15">
      <c r="A16" s="57" t="s">
        <v>191</v>
      </c>
      <c r="B16" s="54">
        <v>9636</v>
      </c>
      <c r="C16" s="54" t="s">
        <v>187</v>
      </c>
      <c r="D16" s="105" t="s">
        <v>514</v>
      </c>
      <c r="E16" s="72">
        <v>45108</v>
      </c>
      <c r="F16" s="59">
        <v>4.5000000000000293</v>
      </c>
      <c r="G16" s="65" t="s">
        <v>94</v>
      </c>
      <c r="H16" s="73">
        <v>5.1500000000000004E-2</v>
      </c>
      <c r="I16" s="73">
        <v>5.1400000000000272E-2</v>
      </c>
      <c r="J16" s="59">
        <v>16195708.609649001</v>
      </c>
      <c r="K16" s="60">
        <v>107.90034828122015</v>
      </c>
      <c r="L16" s="59">
        <v>16750.956275961002</v>
      </c>
      <c r="M16" s="105" t="s">
        <v>514</v>
      </c>
      <c r="N16" s="61">
        <f t="shared" si="2"/>
        <v>1.4821313721991459E-2</v>
      </c>
      <c r="O16" s="61">
        <f>L16/'סכום נכסי הקרן'!$C$41</f>
        <v>3.8709132536547085E-3</v>
      </c>
    </row>
    <row r="17" spans="1:15">
      <c r="A17" s="57" t="s">
        <v>192</v>
      </c>
      <c r="B17" s="54">
        <v>9689</v>
      </c>
      <c r="C17" s="54" t="s">
        <v>187</v>
      </c>
      <c r="D17" s="105" t="s">
        <v>514</v>
      </c>
      <c r="E17" s="72">
        <v>45139</v>
      </c>
      <c r="F17" s="59">
        <v>4.5900000000000203</v>
      </c>
      <c r="G17" s="65" t="s">
        <v>94</v>
      </c>
      <c r="H17" s="73">
        <v>5.1500000000000004E-2</v>
      </c>
      <c r="I17" s="73">
        <v>5.1400000000000202E-2</v>
      </c>
      <c r="J17" s="59">
        <v>34198759.947755001</v>
      </c>
      <c r="K17" s="60">
        <v>107.90034828122015</v>
      </c>
      <c r="L17" s="59">
        <v>35223.505024831</v>
      </c>
      <c r="M17" s="105" t="s">
        <v>514</v>
      </c>
      <c r="N17" s="61">
        <f t="shared" si="2"/>
        <v>3.1165899412582181E-2</v>
      </c>
      <c r="O17" s="61">
        <f>L17/'סכום נכסי הקרן'!$C$41</f>
        <v>8.139662607588612E-3</v>
      </c>
    </row>
    <row r="18" spans="1:15">
      <c r="A18" s="57" t="s">
        <v>193</v>
      </c>
      <c r="B18" s="54">
        <v>9731</v>
      </c>
      <c r="C18" s="54" t="s">
        <v>187</v>
      </c>
      <c r="D18" s="105" t="s">
        <v>514</v>
      </c>
      <c r="E18" s="72">
        <v>45170</v>
      </c>
      <c r="F18" s="59">
        <v>4.6700000000002966</v>
      </c>
      <c r="G18" s="65" t="s">
        <v>94</v>
      </c>
      <c r="H18" s="73">
        <v>5.1500000000000004E-2</v>
      </c>
      <c r="I18" s="73">
        <v>5.140000000000286E-2</v>
      </c>
      <c r="J18" s="59">
        <v>5692771.1109100012</v>
      </c>
      <c r="K18" s="60">
        <v>107.90034828122015</v>
      </c>
      <c r="L18" s="59">
        <v>5822.1017221809998</v>
      </c>
      <c r="M18" s="105" t="s">
        <v>514</v>
      </c>
      <c r="N18" s="61">
        <f t="shared" si="2"/>
        <v>5.1514191025396148E-3</v>
      </c>
      <c r="O18" s="61">
        <f>L18/'סכום נכסי הקרן'!$C$41</f>
        <v>1.3454068143475826E-3</v>
      </c>
    </row>
    <row r="19" spans="1:15">
      <c r="A19" s="57" t="s">
        <v>194</v>
      </c>
      <c r="B19" s="54">
        <v>9787</v>
      </c>
      <c r="C19" s="54" t="s">
        <v>187</v>
      </c>
      <c r="D19" s="105" t="s">
        <v>514</v>
      </c>
      <c r="E19" s="72">
        <v>45261</v>
      </c>
      <c r="F19" s="59">
        <v>4.9200000000001696</v>
      </c>
      <c r="G19" s="65" t="s">
        <v>94</v>
      </c>
      <c r="H19" s="73">
        <v>5.1500000000000004E-2</v>
      </c>
      <c r="I19" s="73">
        <v>5.140000000000218E-2</v>
      </c>
      <c r="J19" s="59">
        <v>8245693.8444800004</v>
      </c>
      <c r="K19" s="60">
        <v>107.90034828122015</v>
      </c>
      <c r="L19" s="59">
        <v>8280.2728066799991</v>
      </c>
      <c r="M19" s="105" t="s">
        <v>514</v>
      </c>
      <c r="N19" s="61">
        <f t="shared" si="2"/>
        <v>7.3264187996000428E-3</v>
      </c>
      <c r="O19" s="61">
        <f>L19/'סכום נכסי הקרן'!$C$41</f>
        <v>1.913455997569037E-3</v>
      </c>
    </row>
    <row r="20" spans="1:15">
      <c r="A20" s="120" t="s">
        <v>514</v>
      </c>
      <c r="B20" s="106" t="s">
        <v>514</v>
      </c>
      <c r="C20" s="106" t="s">
        <v>514</v>
      </c>
      <c r="D20" s="106" t="s">
        <v>514</v>
      </c>
      <c r="E20" s="106" t="s">
        <v>514</v>
      </c>
      <c r="F20" s="106" t="s">
        <v>514</v>
      </c>
      <c r="G20" s="106" t="s">
        <v>514</v>
      </c>
      <c r="H20" s="106" t="s">
        <v>514</v>
      </c>
      <c r="I20" s="106" t="s">
        <v>514</v>
      </c>
      <c r="J20" s="106" t="s">
        <v>514</v>
      </c>
      <c r="K20" s="106" t="s">
        <v>514</v>
      </c>
      <c r="L20" s="106" t="s">
        <v>514</v>
      </c>
      <c r="M20" s="106" t="s">
        <v>514</v>
      </c>
      <c r="N20" s="106" t="s">
        <v>514</v>
      </c>
      <c r="O20" s="106" t="s">
        <v>514</v>
      </c>
    </row>
    <row r="21" spans="1:15">
      <c r="A21" s="56" t="s">
        <v>41</v>
      </c>
      <c r="B21" s="106" t="s">
        <v>514</v>
      </c>
      <c r="C21" s="106" t="s">
        <v>514</v>
      </c>
      <c r="D21" s="106" t="s">
        <v>514</v>
      </c>
      <c r="E21" s="106" t="s">
        <v>514</v>
      </c>
      <c r="F21" s="88">
        <v>6.1968088522900642</v>
      </c>
      <c r="G21" s="106" t="s">
        <v>514</v>
      </c>
      <c r="H21" s="106" t="s">
        <v>514</v>
      </c>
      <c r="I21" s="76">
        <v>4.8521269965409369E-2</v>
      </c>
      <c r="J21" s="106" t="s">
        <v>514</v>
      </c>
      <c r="K21" s="106" t="s">
        <v>514</v>
      </c>
      <c r="L21" s="75">
        <f>SUM(L22:L162)</f>
        <v>1026229.0011291491</v>
      </c>
      <c r="M21" s="106" t="s">
        <v>514</v>
      </c>
      <c r="N21" s="64">
        <f t="shared" si="0"/>
        <v>0.90801156219174983</v>
      </c>
      <c r="O21" s="64">
        <f>L21/'סכום נכסי הקרן'!$C$41</f>
        <v>0.2371472634942304</v>
      </c>
    </row>
    <row r="22" spans="1:15">
      <c r="A22" s="57" t="s">
        <v>195</v>
      </c>
      <c r="B22" s="54" t="s">
        <v>196</v>
      </c>
      <c r="C22" s="54" t="s">
        <v>187</v>
      </c>
      <c r="D22" s="105" t="s">
        <v>514</v>
      </c>
      <c r="E22" s="72">
        <v>39845</v>
      </c>
      <c r="F22" s="59">
        <v>9.000000000086808E-2</v>
      </c>
      <c r="G22" s="65" t="s">
        <v>94</v>
      </c>
      <c r="H22" s="73">
        <v>4.8000000000000001E-2</v>
      </c>
      <c r="I22" s="73">
        <v>4.6200000000077332E-2</v>
      </c>
      <c r="J22" s="59">
        <v>99068.344175000006</v>
      </c>
      <c r="K22" s="60">
        <v>127.906463</v>
      </c>
      <c r="L22" s="59">
        <v>126.714814721</v>
      </c>
      <c r="M22" s="105" t="s">
        <v>514</v>
      </c>
      <c r="N22" s="61">
        <f t="shared" si="0"/>
        <v>1.1211777950248498E-4</v>
      </c>
      <c r="O22" s="61">
        <f>L22/'סכום נכסי הקרן'!$C$41</f>
        <v>2.9282033076632787E-5</v>
      </c>
    </row>
    <row r="23" spans="1:15">
      <c r="A23" s="57" t="s">
        <v>197</v>
      </c>
      <c r="B23" s="54" t="s">
        <v>198</v>
      </c>
      <c r="C23" s="54" t="s">
        <v>187</v>
      </c>
      <c r="D23" s="105" t="s">
        <v>514</v>
      </c>
      <c r="E23" s="72">
        <v>39873</v>
      </c>
      <c r="F23" s="59">
        <v>0.17000000000002788</v>
      </c>
      <c r="G23" s="65" t="s">
        <v>94</v>
      </c>
      <c r="H23" s="73">
        <v>4.8000000000000001E-2</v>
      </c>
      <c r="I23" s="73">
        <v>4.8200000000002109E-2</v>
      </c>
      <c r="J23" s="59">
        <v>3641471.6660750001</v>
      </c>
      <c r="K23" s="60">
        <v>128.081064</v>
      </c>
      <c r="L23" s="59">
        <v>4664.0356371110001</v>
      </c>
      <c r="M23" s="105" t="s">
        <v>514</v>
      </c>
      <c r="N23" s="61">
        <f t="shared" si="0"/>
        <v>4.126757556365517E-3</v>
      </c>
      <c r="O23" s="61">
        <f>L23/'סכום נכסי הקרן'!$C$41</f>
        <v>1.0777938325300233E-3</v>
      </c>
    </row>
    <row r="24" spans="1:15">
      <c r="A24" s="57" t="s">
        <v>199</v>
      </c>
      <c r="B24" s="54" t="s">
        <v>200</v>
      </c>
      <c r="C24" s="54" t="s">
        <v>187</v>
      </c>
      <c r="D24" s="105" t="s">
        <v>514</v>
      </c>
      <c r="E24" s="72">
        <v>39934</v>
      </c>
      <c r="F24" s="59">
        <v>0.32999999999996621</v>
      </c>
      <c r="G24" s="65" t="s">
        <v>94</v>
      </c>
      <c r="H24" s="73">
        <v>4.8000000000000001E-2</v>
      </c>
      <c r="I24" s="73">
        <v>4.8299999999996686E-2</v>
      </c>
      <c r="J24" s="59">
        <v>3973759.9233499998</v>
      </c>
      <c r="K24" s="60">
        <v>126.569211</v>
      </c>
      <c r="L24" s="59">
        <v>5029.5565849489994</v>
      </c>
      <c r="M24" s="105" t="s">
        <v>514</v>
      </c>
      <c r="N24" s="61">
        <f t="shared" si="0"/>
        <v>4.4501719663022927E-3</v>
      </c>
      <c r="O24" s="61">
        <f>L24/'סכום נכסי הקרן'!$C$41</f>
        <v>1.1622606449415056E-3</v>
      </c>
    </row>
    <row r="25" spans="1:15">
      <c r="A25" s="57" t="s">
        <v>201</v>
      </c>
      <c r="B25" s="54" t="s">
        <v>202</v>
      </c>
      <c r="C25" s="54" t="s">
        <v>187</v>
      </c>
      <c r="D25" s="105" t="s">
        <v>514</v>
      </c>
      <c r="E25" s="72">
        <v>40148</v>
      </c>
      <c r="F25" s="59">
        <v>0.9099999999999645</v>
      </c>
      <c r="G25" s="65" t="s">
        <v>94</v>
      </c>
      <c r="H25" s="73">
        <v>4.8000000000000001E-2</v>
      </c>
      <c r="I25" s="73">
        <v>4.8299999999998462E-2</v>
      </c>
      <c r="J25" s="59">
        <v>5295127.8178150002</v>
      </c>
      <c r="K25" s="60">
        <v>121.502201</v>
      </c>
      <c r="L25" s="59">
        <v>6433.696831753</v>
      </c>
      <c r="M25" s="105" t="s">
        <v>514</v>
      </c>
      <c r="N25" s="61">
        <f t="shared" si="0"/>
        <v>5.6925609239657062E-3</v>
      </c>
      <c r="O25" s="61">
        <f>L25/'סכום נכסי הקרן'!$C$41</f>
        <v>1.4867379465236075E-3</v>
      </c>
    </row>
    <row r="26" spans="1:15">
      <c r="A26" s="57" t="s">
        <v>203</v>
      </c>
      <c r="B26" s="54" t="s">
        <v>204</v>
      </c>
      <c r="C26" s="54" t="s">
        <v>187</v>
      </c>
      <c r="D26" s="105" t="s">
        <v>514</v>
      </c>
      <c r="E26" s="72">
        <v>40269</v>
      </c>
      <c r="F26" s="59">
        <v>1.2199999999999676</v>
      </c>
      <c r="G26" s="65" t="s">
        <v>94</v>
      </c>
      <c r="H26" s="73">
        <v>4.8000000000000001E-2</v>
      </c>
      <c r="I26" s="73">
        <v>4.8499999999998371E-2</v>
      </c>
      <c r="J26" s="59">
        <v>6003641.8947899994</v>
      </c>
      <c r="K26" s="60">
        <v>123.288242</v>
      </c>
      <c r="L26" s="59">
        <v>7401.7845386920008</v>
      </c>
      <c r="M26" s="105" t="s">
        <v>514</v>
      </c>
      <c r="N26" s="61">
        <f t="shared" si="0"/>
        <v>6.5491288343922467E-3</v>
      </c>
      <c r="O26" s="61">
        <f>L26/'סכום נכסי הקרן'!$C$41</f>
        <v>1.7104495647592886E-3</v>
      </c>
    </row>
    <row r="27" spans="1:15">
      <c r="A27" s="57" t="s">
        <v>205</v>
      </c>
      <c r="B27" s="54" t="s">
        <v>206</v>
      </c>
      <c r="C27" s="54" t="s">
        <v>187</v>
      </c>
      <c r="D27" s="105" t="s">
        <v>514</v>
      </c>
      <c r="E27" s="72">
        <v>40391</v>
      </c>
      <c r="F27" s="59">
        <v>1.5199999999999114</v>
      </c>
      <c r="G27" s="65" t="s">
        <v>94</v>
      </c>
      <c r="H27" s="73">
        <v>4.8000000000000001E-2</v>
      </c>
      <c r="I27" s="73">
        <v>4.8499999999997066E-2</v>
      </c>
      <c r="J27" s="59">
        <v>4044728.27513</v>
      </c>
      <c r="K27" s="60">
        <v>122.272352</v>
      </c>
      <c r="L27" s="59">
        <v>4945.5843752969995</v>
      </c>
      <c r="M27" s="105" t="s">
        <v>514</v>
      </c>
      <c r="N27" s="61">
        <f t="shared" si="0"/>
        <v>4.3758730162795287E-3</v>
      </c>
      <c r="O27" s="61">
        <f>L27/'סכום נכסי הקרן'!$C$41</f>
        <v>1.1428558340205272E-3</v>
      </c>
    </row>
    <row r="28" spans="1:15">
      <c r="A28" s="57" t="s">
        <v>207</v>
      </c>
      <c r="B28" s="54" t="s">
        <v>208</v>
      </c>
      <c r="C28" s="54" t="s">
        <v>187</v>
      </c>
      <c r="D28" s="105" t="s">
        <v>514</v>
      </c>
      <c r="E28" s="72">
        <v>40452</v>
      </c>
      <c r="F28" s="59">
        <v>1.6800000000000435</v>
      </c>
      <c r="G28" s="65" t="s">
        <v>94</v>
      </c>
      <c r="H28" s="73">
        <v>4.8000000000000001E-2</v>
      </c>
      <c r="I28" s="73">
        <v>4.850000000000132E-2</v>
      </c>
      <c r="J28" s="59">
        <v>5361585.4692700002</v>
      </c>
      <c r="K28" s="60">
        <v>120.162972</v>
      </c>
      <c r="L28" s="59">
        <v>6442.6404468790006</v>
      </c>
      <c r="M28" s="105" t="s">
        <v>514</v>
      </c>
      <c r="N28" s="61">
        <f t="shared" si="0"/>
        <v>5.7004742707267766E-3</v>
      </c>
      <c r="O28" s="61">
        <f>L28/'סכום נכסי הקרן'!$C$41</f>
        <v>1.4888046917145375E-3</v>
      </c>
    </row>
    <row r="29" spans="1:15">
      <c r="A29" s="57" t="s">
        <v>209</v>
      </c>
      <c r="B29" s="54" t="s">
        <v>210</v>
      </c>
      <c r="C29" s="54" t="s">
        <v>187</v>
      </c>
      <c r="D29" s="105" t="s">
        <v>514</v>
      </c>
      <c r="E29" s="72">
        <v>40909</v>
      </c>
      <c r="F29" s="59">
        <v>2.7699999999997975</v>
      </c>
      <c r="G29" s="65" t="s">
        <v>94</v>
      </c>
      <c r="H29" s="73">
        <v>4.8000000000000001E-2</v>
      </c>
      <c r="I29" s="73">
        <v>4.8499999999996553E-2</v>
      </c>
      <c r="J29" s="59">
        <v>3812811.4532349999</v>
      </c>
      <c r="K29" s="60">
        <v>117.813993</v>
      </c>
      <c r="L29" s="59">
        <v>4492.0254051829997</v>
      </c>
      <c r="M29" s="105" t="s">
        <v>514</v>
      </c>
      <c r="N29" s="61">
        <f t="shared" si="0"/>
        <v>3.974562208900129E-3</v>
      </c>
      <c r="O29" s="61">
        <f>L29/'סכום נכסי הקרן'!$C$41</f>
        <v>1.0380446578820153E-3</v>
      </c>
    </row>
    <row r="30" spans="1:15">
      <c r="A30" s="57" t="s">
        <v>211</v>
      </c>
      <c r="B30" s="54">
        <v>8790</v>
      </c>
      <c r="C30" s="54" t="s">
        <v>187</v>
      </c>
      <c r="D30" s="105" t="s">
        <v>514</v>
      </c>
      <c r="E30" s="72">
        <v>41030</v>
      </c>
      <c r="F30" s="59">
        <v>3.1000000000002466</v>
      </c>
      <c r="G30" s="65" t="s">
        <v>94</v>
      </c>
      <c r="H30" s="73">
        <v>4.8000000000000001E-2</v>
      </c>
      <c r="I30" s="73">
        <v>4.8600000000002461E-2</v>
      </c>
      <c r="J30" s="59">
        <v>5273777.1696100002</v>
      </c>
      <c r="K30" s="60">
        <v>115.497479</v>
      </c>
      <c r="L30" s="59">
        <v>6091.0796644749998</v>
      </c>
      <c r="M30" s="105" t="s">
        <v>514</v>
      </c>
      <c r="N30" s="61">
        <f t="shared" si="0"/>
        <v>5.3894118715110319E-3</v>
      </c>
      <c r="O30" s="61">
        <f>L30/'סכום נכסי הקרן'!$C$41</f>
        <v>1.4075638795690356E-3</v>
      </c>
    </row>
    <row r="31" spans="1:15">
      <c r="A31" s="57" t="s">
        <v>212</v>
      </c>
      <c r="B31" s="54" t="s">
        <v>213</v>
      </c>
      <c r="C31" s="54" t="s">
        <v>187</v>
      </c>
      <c r="D31" s="105" t="s">
        <v>514</v>
      </c>
      <c r="E31" s="72">
        <v>41091</v>
      </c>
      <c r="F31" s="59">
        <v>3.1900000000003512</v>
      </c>
      <c r="G31" s="65" t="s">
        <v>94</v>
      </c>
      <c r="H31" s="73">
        <v>4.8000000000000001E-2</v>
      </c>
      <c r="I31" s="73">
        <v>4.8600000000000872E-2</v>
      </c>
      <c r="J31" s="59">
        <v>783625.59053499997</v>
      </c>
      <c r="K31" s="60">
        <v>116.333029</v>
      </c>
      <c r="L31" s="59">
        <v>911.61538377199997</v>
      </c>
      <c r="M31" s="105" t="s">
        <v>514</v>
      </c>
      <c r="N31" s="61">
        <f t="shared" si="0"/>
        <v>8.0660097095879425E-4</v>
      </c>
      <c r="O31" s="61">
        <f>L31/'סכום נכסי הקרן'!$C$41</f>
        <v>2.1066164899150583E-4</v>
      </c>
    </row>
    <row r="32" spans="1:15">
      <c r="A32" s="57" t="s">
        <v>214</v>
      </c>
      <c r="B32" s="54" t="s">
        <v>215</v>
      </c>
      <c r="C32" s="54" t="s">
        <v>187</v>
      </c>
      <c r="D32" s="105" t="s">
        <v>514</v>
      </c>
      <c r="E32" s="72">
        <v>41122</v>
      </c>
      <c r="F32" s="59">
        <v>3.2699999999996447</v>
      </c>
      <c r="G32" s="65" t="s">
        <v>94</v>
      </c>
      <c r="H32" s="73">
        <v>4.8000000000000001E-2</v>
      </c>
      <c r="I32" s="73">
        <v>4.8599999999994113E-2</v>
      </c>
      <c r="J32" s="59">
        <v>2517171.2569200001</v>
      </c>
      <c r="K32" s="60">
        <v>116.22693099999999</v>
      </c>
      <c r="L32" s="59">
        <v>2925.6309103520002</v>
      </c>
      <c r="M32" s="105" t="s">
        <v>514</v>
      </c>
      <c r="N32" s="61">
        <f t="shared" si="0"/>
        <v>2.5886100377033434E-3</v>
      </c>
      <c r="O32" s="61">
        <f>L32/'סכום נכסי הקרן'!$C$41</f>
        <v>6.7607265397949588E-4</v>
      </c>
    </row>
    <row r="33" spans="1:15">
      <c r="A33" s="57" t="s">
        <v>216</v>
      </c>
      <c r="B33" s="54" t="s">
        <v>217</v>
      </c>
      <c r="C33" s="54" t="s">
        <v>187</v>
      </c>
      <c r="D33" s="105" t="s">
        <v>514</v>
      </c>
      <c r="E33" s="72">
        <v>41154</v>
      </c>
      <c r="F33" s="59">
        <v>3.3600000000002992</v>
      </c>
      <c r="G33" s="65" t="s">
        <v>94</v>
      </c>
      <c r="H33" s="73">
        <v>4.8000000000000001E-2</v>
      </c>
      <c r="I33" s="73">
        <v>4.8600000000002988E-2</v>
      </c>
      <c r="J33" s="59">
        <v>4391551.0112300003</v>
      </c>
      <c r="K33" s="60">
        <v>115.65342200000001</v>
      </c>
      <c r="L33" s="59">
        <v>5078.9790253180008</v>
      </c>
      <c r="M33" s="105" t="s">
        <v>514</v>
      </c>
      <c r="N33" s="61">
        <f t="shared" si="0"/>
        <v>4.4939011410161326E-3</v>
      </c>
      <c r="O33" s="61">
        <f>L33/'סכום נכסי הקרן'!$C$41</f>
        <v>1.1736814842237902E-3</v>
      </c>
    </row>
    <row r="34" spans="1:15">
      <c r="A34" s="57" t="s">
        <v>218</v>
      </c>
      <c r="B34" s="54" t="s">
        <v>219</v>
      </c>
      <c r="C34" s="54" t="s">
        <v>187</v>
      </c>
      <c r="D34" s="105" t="s">
        <v>514</v>
      </c>
      <c r="E34" s="72">
        <v>41184</v>
      </c>
      <c r="F34" s="59">
        <v>3.4400000000001074</v>
      </c>
      <c r="G34" s="65" t="s">
        <v>94</v>
      </c>
      <c r="H34" s="73">
        <v>4.8000000000000001E-2</v>
      </c>
      <c r="I34" s="73">
        <v>4.8600000000001614E-2</v>
      </c>
      <c r="J34" s="59">
        <v>4929961.5670600003</v>
      </c>
      <c r="K34" s="60">
        <v>113.99917600000001</v>
      </c>
      <c r="L34" s="59">
        <v>5620.1155787849993</v>
      </c>
      <c r="M34" s="105" t="s">
        <v>514</v>
      </c>
      <c r="N34" s="61">
        <f t="shared" si="0"/>
        <v>4.9727009476206938E-3</v>
      </c>
      <c r="O34" s="61">
        <f>L34/'סכום נכסי הקרן'!$C$41</f>
        <v>1.2987306230516726E-3</v>
      </c>
    </row>
    <row r="35" spans="1:15">
      <c r="A35" s="57" t="s">
        <v>220</v>
      </c>
      <c r="B35" s="54" t="s">
        <v>221</v>
      </c>
      <c r="C35" s="54" t="s">
        <v>187</v>
      </c>
      <c r="D35" s="105" t="s">
        <v>514</v>
      </c>
      <c r="E35" s="72">
        <v>41214</v>
      </c>
      <c r="F35" s="59">
        <v>3.5199999999998708</v>
      </c>
      <c r="G35" s="65" t="s">
        <v>94</v>
      </c>
      <c r="H35" s="73">
        <v>4.8000000000000001E-2</v>
      </c>
      <c r="I35" s="73">
        <v>4.8499999999997795E-2</v>
      </c>
      <c r="J35" s="59">
        <v>5189009.4160949998</v>
      </c>
      <c r="K35" s="60">
        <v>113.55918699999999</v>
      </c>
      <c r="L35" s="59">
        <v>5892.5969185380009</v>
      </c>
      <c r="M35" s="105" t="s">
        <v>514</v>
      </c>
      <c r="N35" s="61">
        <f t="shared" si="0"/>
        <v>5.2137935368039992E-3</v>
      </c>
      <c r="O35" s="61">
        <f>L35/'סכום נכסי הקרן'!$C$41</f>
        <v>1.3616972747488739E-3</v>
      </c>
    </row>
    <row r="36" spans="1:15">
      <c r="A36" s="57" t="s">
        <v>222</v>
      </c>
      <c r="B36" s="54" t="s">
        <v>223</v>
      </c>
      <c r="C36" s="54" t="s">
        <v>187</v>
      </c>
      <c r="D36" s="105" t="s">
        <v>514</v>
      </c>
      <c r="E36" s="72">
        <v>41245</v>
      </c>
      <c r="F36" s="59">
        <v>3.610000000000158</v>
      </c>
      <c r="G36" s="65" t="s">
        <v>94</v>
      </c>
      <c r="H36" s="73">
        <v>4.8000000000000001E-2</v>
      </c>
      <c r="I36" s="73">
        <v>4.8600000000001982E-2</v>
      </c>
      <c r="J36" s="59">
        <v>5419723.3845699998</v>
      </c>
      <c r="K36" s="60">
        <v>113.309814</v>
      </c>
      <c r="L36" s="59">
        <v>6141.0784781229995</v>
      </c>
      <c r="M36" s="105" t="s">
        <v>514</v>
      </c>
      <c r="N36" s="61">
        <f t="shared" si="0"/>
        <v>5.4336510236284458E-3</v>
      </c>
      <c r="O36" s="61">
        <f>L36/'סכום נכסי הקרן'!$C$41</f>
        <v>1.4191179107078309E-3</v>
      </c>
    </row>
    <row r="37" spans="1:15">
      <c r="A37" s="57" t="s">
        <v>224</v>
      </c>
      <c r="B37" s="54" t="s">
        <v>225</v>
      </c>
      <c r="C37" s="54" t="s">
        <v>187</v>
      </c>
      <c r="D37" s="105" t="s">
        <v>514</v>
      </c>
      <c r="E37" s="72">
        <v>41275</v>
      </c>
      <c r="F37" s="59">
        <v>3.6099999999997241</v>
      </c>
      <c r="G37" s="65" t="s">
        <v>94</v>
      </c>
      <c r="H37" s="73">
        <v>4.8000000000000001E-2</v>
      </c>
      <c r="I37" s="73">
        <v>4.8599999999996431E-2</v>
      </c>
      <c r="J37" s="59">
        <v>5309194.5203099996</v>
      </c>
      <c r="K37" s="60">
        <v>116.124005</v>
      </c>
      <c r="L37" s="59">
        <v>6165.2492856700001</v>
      </c>
      <c r="M37" s="105" t="s">
        <v>514</v>
      </c>
      <c r="N37" s="61">
        <f t="shared" si="0"/>
        <v>5.4550374517025307E-3</v>
      </c>
      <c r="O37" s="61">
        <f>L37/'סכום נכסי הקרן'!$C$41</f>
        <v>1.424703448497067E-3</v>
      </c>
    </row>
    <row r="38" spans="1:15">
      <c r="A38" s="57" t="s">
        <v>226</v>
      </c>
      <c r="B38" s="54" t="s">
        <v>227</v>
      </c>
      <c r="C38" s="54" t="s">
        <v>187</v>
      </c>
      <c r="D38" s="105" t="s">
        <v>514</v>
      </c>
      <c r="E38" s="72">
        <v>41306</v>
      </c>
      <c r="F38" s="59">
        <v>3.6899999999997832</v>
      </c>
      <c r="G38" s="65" t="s">
        <v>94</v>
      </c>
      <c r="H38" s="73">
        <v>4.8000000000000001E-2</v>
      </c>
      <c r="I38" s="73">
        <v>4.8499999999998045E-2</v>
      </c>
      <c r="J38" s="59">
        <v>6230613.6526250001</v>
      </c>
      <c r="K38" s="60">
        <v>115.447581</v>
      </c>
      <c r="L38" s="59">
        <v>7193.0927170240011</v>
      </c>
      <c r="M38" s="105" t="s">
        <v>514</v>
      </c>
      <c r="N38" s="61">
        <f t="shared" si="0"/>
        <v>6.3644774682732781E-3</v>
      </c>
      <c r="O38" s="61">
        <f>L38/'סכום נכסי הקרן'!$C$41</f>
        <v>1.6622237843849882E-3</v>
      </c>
    </row>
    <row r="39" spans="1:15">
      <c r="A39" s="57" t="s">
        <v>228</v>
      </c>
      <c r="B39" s="54" t="s">
        <v>229</v>
      </c>
      <c r="C39" s="54" t="s">
        <v>187</v>
      </c>
      <c r="D39" s="105" t="s">
        <v>514</v>
      </c>
      <c r="E39" s="72">
        <v>41334</v>
      </c>
      <c r="F39" s="59">
        <v>3.7700000000003064</v>
      </c>
      <c r="G39" s="65" t="s">
        <v>94</v>
      </c>
      <c r="H39" s="73">
        <v>4.8000000000000001E-2</v>
      </c>
      <c r="I39" s="73">
        <v>4.8600000000003155E-2</v>
      </c>
      <c r="J39" s="59">
        <v>4681371.8602600005</v>
      </c>
      <c r="K39" s="60">
        <v>115.193015</v>
      </c>
      <c r="L39" s="59">
        <v>5392.6134033549997</v>
      </c>
      <c r="M39" s="105" t="s">
        <v>514</v>
      </c>
      <c r="N39" s="61">
        <f t="shared" si="0"/>
        <v>4.771406104572092E-3</v>
      </c>
      <c r="O39" s="61">
        <f>L39/'סכום נכסי הקרן'!$C$41</f>
        <v>1.246158031278446E-3</v>
      </c>
    </row>
    <row r="40" spans="1:15">
      <c r="A40" s="57" t="s">
        <v>230</v>
      </c>
      <c r="B40" s="54" t="s">
        <v>231</v>
      </c>
      <c r="C40" s="54" t="s">
        <v>187</v>
      </c>
      <c r="D40" s="105" t="s">
        <v>514</v>
      </c>
      <c r="E40" s="72">
        <v>41366</v>
      </c>
      <c r="F40" s="59">
        <v>3.8500000000001284</v>
      </c>
      <c r="G40" s="65" t="s">
        <v>94</v>
      </c>
      <c r="H40" s="73">
        <v>4.8000000000000001E-2</v>
      </c>
      <c r="I40" s="73">
        <v>4.8600000000001649E-2</v>
      </c>
      <c r="J40" s="59">
        <v>6487957.4593149992</v>
      </c>
      <c r="K40" s="60">
        <v>114.73222800000001</v>
      </c>
      <c r="L40" s="59">
        <v>7443.7781282729993</v>
      </c>
      <c r="M40" s="105" t="s">
        <v>514</v>
      </c>
      <c r="N40" s="61">
        <f t="shared" si="0"/>
        <v>6.5862849319450615E-3</v>
      </c>
      <c r="O40" s="61">
        <f>L40/'סכום נכסי הקרן'!$C$41</f>
        <v>1.7201536998426629E-3</v>
      </c>
    </row>
    <row r="41" spans="1:15">
      <c r="A41" s="57" t="s">
        <v>232</v>
      </c>
      <c r="B41" s="54">
        <v>2704</v>
      </c>
      <c r="C41" s="54" t="s">
        <v>187</v>
      </c>
      <c r="D41" s="105" t="s">
        <v>514</v>
      </c>
      <c r="E41" s="72">
        <v>41395</v>
      </c>
      <c r="F41" s="59">
        <v>3.9399999999998894</v>
      </c>
      <c r="G41" s="65" t="s">
        <v>94</v>
      </c>
      <c r="H41" s="73">
        <v>4.8000000000000001E-2</v>
      </c>
      <c r="I41" s="73">
        <v>4.8599999999998734E-2</v>
      </c>
      <c r="J41" s="59">
        <v>4442672.2815800002</v>
      </c>
      <c r="K41" s="60">
        <v>114.058114</v>
      </c>
      <c r="L41" s="59">
        <v>5067.2282162739994</v>
      </c>
      <c r="M41" s="105" t="s">
        <v>514</v>
      </c>
      <c r="N41" s="61">
        <f t="shared" si="0"/>
        <v>4.483503977746218E-3</v>
      </c>
      <c r="O41" s="61">
        <f>L41/'סכום נכסי הקרן'!$C$41</f>
        <v>1.1709660355222215E-3</v>
      </c>
    </row>
    <row r="42" spans="1:15">
      <c r="A42" s="57" t="s">
        <v>233</v>
      </c>
      <c r="B42" s="54" t="s">
        <v>234</v>
      </c>
      <c r="C42" s="54" t="s">
        <v>187</v>
      </c>
      <c r="D42" s="105" t="s">
        <v>514</v>
      </c>
      <c r="E42" s="72">
        <v>41427</v>
      </c>
      <c r="F42" s="59">
        <v>4.0200000000000164</v>
      </c>
      <c r="G42" s="65" t="s">
        <v>94</v>
      </c>
      <c r="H42" s="73">
        <v>4.8000000000000001E-2</v>
      </c>
      <c r="I42" s="73">
        <v>4.8599999999999879E-2</v>
      </c>
      <c r="J42" s="59">
        <v>8782834.7216999996</v>
      </c>
      <c r="K42" s="60">
        <v>113.152174</v>
      </c>
      <c r="L42" s="59">
        <v>9937.9684298920001</v>
      </c>
      <c r="M42" s="105" t="s">
        <v>514</v>
      </c>
      <c r="N42" s="61">
        <f t="shared" si="0"/>
        <v>8.7931545776914737E-3</v>
      </c>
      <c r="O42" s="61">
        <f>L42/'סכום נכסי הקרן'!$C$41</f>
        <v>2.2965264236810895E-3</v>
      </c>
    </row>
    <row r="43" spans="1:15">
      <c r="A43" s="57" t="s">
        <v>235</v>
      </c>
      <c r="B43" s="54">
        <v>8805</v>
      </c>
      <c r="C43" s="54" t="s">
        <v>187</v>
      </c>
      <c r="D43" s="105" t="s">
        <v>514</v>
      </c>
      <c r="E43" s="72">
        <v>41487</v>
      </c>
      <c r="F43" s="59">
        <v>4.0899999999995611</v>
      </c>
      <c r="G43" s="65" t="s">
        <v>94</v>
      </c>
      <c r="H43" s="73">
        <v>4.8000000000000001E-2</v>
      </c>
      <c r="I43" s="73">
        <v>4.8499999999995928E-2</v>
      </c>
      <c r="J43" s="59">
        <v>4629348.4498450002</v>
      </c>
      <c r="K43" s="60">
        <v>113.944827</v>
      </c>
      <c r="L43" s="59">
        <v>5274.9031025590002</v>
      </c>
      <c r="M43" s="105" t="s">
        <v>514</v>
      </c>
      <c r="N43" s="61">
        <f t="shared" si="0"/>
        <v>4.6672555553338279E-3</v>
      </c>
      <c r="O43" s="61">
        <f>L43/'סכום נכסי הקרן'!$C$41</f>
        <v>1.2189568162590501E-3</v>
      </c>
    </row>
    <row r="44" spans="1:15">
      <c r="A44" s="57" t="s">
        <v>236</v>
      </c>
      <c r="B44" s="54" t="s">
        <v>237</v>
      </c>
      <c r="C44" s="54" t="s">
        <v>187</v>
      </c>
      <c r="D44" s="105" t="s">
        <v>514</v>
      </c>
      <c r="E44" s="72">
        <v>41518</v>
      </c>
      <c r="F44" s="59">
        <v>4.1800000000009501</v>
      </c>
      <c r="G44" s="65" t="s">
        <v>94</v>
      </c>
      <c r="H44" s="73">
        <v>4.8000000000000001E-2</v>
      </c>
      <c r="I44" s="73">
        <v>4.8500000000009674E-2</v>
      </c>
      <c r="J44" s="59">
        <v>502558.841395</v>
      </c>
      <c r="K44" s="60">
        <v>113.164751</v>
      </c>
      <c r="L44" s="59">
        <v>568.71946189699997</v>
      </c>
      <c r="M44" s="105" t="s">
        <v>514</v>
      </c>
      <c r="N44" s="61">
        <f t="shared" si="0"/>
        <v>5.0320527531160441E-4</v>
      </c>
      <c r="O44" s="61">
        <f>L44/'סכום נכסי הקרן'!$C$41</f>
        <v>1.3142316572264907E-4</v>
      </c>
    </row>
    <row r="45" spans="1:15">
      <c r="A45" s="57" t="s">
        <v>238</v>
      </c>
      <c r="B45" s="54" t="s">
        <v>239</v>
      </c>
      <c r="C45" s="54" t="s">
        <v>187</v>
      </c>
      <c r="D45" s="105" t="s">
        <v>514</v>
      </c>
      <c r="E45" s="72">
        <v>41548</v>
      </c>
      <c r="F45" s="59">
        <v>4.2599999999999776</v>
      </c>
      <c r="G45" s="65" t="s">
        <v>94</v>
      </c>
      <c r="H45" s="73">
        <v>4.8000000000000001E-2</v>
      </c>
      <c r="I45" s="73">
        <v>4.8499999999999426E-2</v>
      </c>
      <c r="J45" s="59">
        <v>11558084.862400001</v>
      </c>
      <c r="K45" s="60">
        <v>112.49197700000001</v>
      </c>
      <c r="L45" s="59">
        <v>13001.918186154999</v>
      </c>
      <c r="M45" s="105" t="s">
        <v>514</v>
      </c>
      <c r="N45" s="61">
        <f t="shared" si="0"/>
        <v>1.1504149688529581E-2</v>
      </c>
      <c r="O45" s="61">
        <f>L45/'סכום נכסי הקרן'!$C$41</f>
        <v>3.0045626411160926E-3</v>
      </c>
    </row>
    <row r="46" spans="1:15">
      <c r="A46" s="57" t="s">
        <v>240</v>
      </c>
      <c r="B46" s="54" t="s">
        <v>241</v>
      </c>
      <c r="C46" s="54" t="s">
        <v>187</v>
      </c>
      <c r="D46" s="105" t="s">
        <v>514</v>
      </c>
      <c r="E46" s="72">
        <v>41579</v>
      </c>
      <c r="F46" s="59">
        <v>4.3400000000002095</v>
      </c>
      <c r="G46" s="65" t="s">
        <v>94</v>
      </c>
      <c r="H46" s="73">
        <v>4.8000000000000001E-2</v>
      </c>
      <c r="I46" s="73">
        <v>4.8500000000002437E-2</v>
      </c>
      <c r="J46" s="59">
        <v>8020158.8282299992</v>
      </c>
      <c r="K46" s="60">
        <v>112.048484</v>
      </c>
      <c r="L46" s="59">
        <v>8986.466351867999</v>
      </c>
      <c r="M46" s="105" t="s">
        <v>514</v>
      </c>
      <c r="N46" s="61">
        <f t="shared" si="0"/>
        <v>7.9512616986706641E-3</v>
      </c>
      <c r="O46" s="61">
        <f>L46/'סכום נכסי הקרן'!$C$41</f>
        <v>2.0766475138430419E-3</v>
      </c>
    </row>
    <row r="47" spans="1:15">
      <c r="A47" s="57" t="s">
        <v>242</v>
      </c>
      <c r="B47" s="54" t="s">
        <v>243</v>
      </c>
      <c r="C47" s="54" t="s">
        <v>187</v>
      </c>
      <c r="D47" s="105" t="s">
        <v>514</v>
      </c>
      <c r="E47" s="72">
        <v>41609</v>
      </c>
      <c r="F47" s="59">
        <v>4.4299999999999145</v>
      </c>
      <c r="G47" s="65" t="s">
        <v>94</v>
      </c>
      <c r="H47" s="73">
        <v>4.8000000000000001E-2</v>
      </c>
      <c r="I47" s="73">
        <v>4.8499999999998496E-2</v>
      </c>
      <c r="J47" s="59">
        <v>7778986.7175200013</v>
      </c>
      <c r="K47" s="60">
        <v>111.287283</v>
      </c>
      <c r="L47" s="59">
        <v>8657.0229916179997</v>
      </c>
      <c r="M47" s="105" t="s">
        <v>514</v>
      </c>
      <c r="N47" s="61">
        <f t="shared" si="0"/>
        <v>7.6597688838455497E-3</v>
      </c>
      <c r="O47" s="61">
        <f>L47/'סכום נכסי הקרן'!$C$41</f>
        <v>2.0005177306526727E-3</v>
      </c>
    </row>
    <row r="48" spans="1:15">
      <c r="A48" s="57" t="s">
        <v>244</v>
      </c>
      <c r="B48" s="54" t="s">
        <v>245</v>
      </c>
      <c r="C48" s="54" t="s">
        <v>187</v>
      </c>
      <c r="D48" s="105" t="s">
        <v>514</v>
      </c>
      <c r="E48" s="72">
        <v>41672</v>
      </c>
      <c r="F48" s="59">
        <v>4.4900000000003581</v>
      </c>
      <c r="G48" s="65" t="s">
        <v>94</v>
      </c>
      <c r="H48" s="73">
        <v>4.8000000000000001E-2</v>
      </c>
      <c r="I48" s="73">
        <v>4.8500000000002562E-2</v>
      </c>
      <c r="J48" s="59">
        <v>2413659.03761</v>
      </c>
      <c r="K48" s="60">
        <v>113.389481</v>
      </c>
      <c r="L48" s="59">
        <v>2736.8354566980001</v>
      </c>
      <c r="M48" s="105" t="s">
        <v>514</v>
      </c>
      <c r="N48" s="61">
        <f t="shared" si="0"/>
        <v>2.4215630583074698E-3</v>
      </c>
      <c r="O48" s="61">
        <f>L48/'סכום נכסי הקרן'!$C$41</f>
        <v>6.3244464780842162E-4</v>
      </c>
    </row>
    <row r="49" spans="1:15">
      <c r="A49" s="57" t="s">
        <v>246</v>
      </c>
      <c r="B49" s="54" t="s">
        <v>247</v>
      </c>
      <c r="C49" s="54" t="s">
        <v>187</v>
      </c>
      <c r="D49" s="105" t="s">
        <v>514</v>
      </c>
      <c r="E49" s="72">
        <v>41700</v>
      </c>
      <c r="F49" s="59">
        <v>4.569999999999828</v>
      </c>
      <c r="G49" s="65" t="s">
        <v>94</v>
      </c>
      <c r="H49" s="73">
        <v>4.8000000000000001E-2</v>
      </c>
      <c r="I49" s="73">
        <v>4.8599999999998394E-2</v>
      </c>
      <c r="J49" s="59">
        <v>10455970.416324999</v>
      </c>
      <c r="K49" s="60">
        <v>113.608948</v>
      </c>
      <c r="L49" s="59">
        <v>11878.917970665001</v>
      </c>
      <c r="M49" s="105" t="s">
        <v>514</v>
      </c>
      <c r="N49" s="61">
        <f t="shared" si="0"/>
        <v>1.0510514565290242E-2</v>
      </c>
      <c r="O49" s="61">
        <f>L49/'סכום נכסי הקרן'!$C$41</f>
        <v>2.7450528945450457E-3</v>
      </c>
    </row>
    <row r="50" spans="1:15">
      <c r="A50" s="57" t="s">
        <v>248</v>
      </c>
      <c r="B50" s="54" t="s">
        <v>249</v>
      </c>
      <c r="C50" s="54" t="s">
        <v>187</v>
      </c>
      <c r="D50" s="105" t="s">
        <v>514</v>
      </c>
      <c r="E50" s="72">
        <v>41730</v>
      </c>
      <c r="F50" s="59">
        <v>4.6500000000002766</v>
      </c>
      <c r="G50" s="65" t="s">
        <v>94</v>
      </c>
      <c r="H50" s="73">
        <v>4.8000000000000001E-2</v>
      </c>
      <c r="I50" s="73">
        <v>4.8500000000003061E-2</v>
      </c>
      <c r="J50" s="59">
        <v>6054328.8014049996</v>
      </c>
      <c r="K50" s="60">
        <v>113.389898</v>
      </c>
      <c r="L50" s="59">
        <v>6864.9972766540004</v>
      </c>
      <c r="M50" s="105" t="s">
        <v>514</v>
      </c>
      <c r="N50" s="61">
        <f t="shared" si="0"/>
        <v>6.0741772983983651E-3</v>
      </c>
      <c r="O50" s="61">
        <f>L50/'סכום נכסי הקרן'!$C$41</f>
        <v>1.5864054867505712E-3</v>
      </c>
    </row>
    <row r="51" spans="1:15">
      <c r="A51" s="57" t="s">
        <v>250</v>
      </c>
      <c r="B51" s="54" t="s">
        <v>251</v>
      </c>
      <c r="C51" s="54" t="s">
        <v>187</v>
      </c>
      <c r="D51" s="105" t="s">
        <v>514</v>
      </c>
      <c r="E51" s="72">
        <v>41760</v>
      </c>
      <c r="F51" s="59">
        <v>4.7400000000006708</v>
      </c>
      <c r="G51" s="65" t="s">
        <v>94</v>
      </c>
      <c r="H51" s="73">
        <v>4.8000000000000001E-2</v>
      </c>
      <c r="I51" s="73">
        <v>4.8600000000010073E-2</v>
      </c>
      <c r="J51" s="59">
        <v>2224744.22548</v>
      </c>
      <c r="K51" s="60">
        <v>112.56057800000001</v>
      </c>
      <c r="L51" s="59">
        <v>2504.184951018</v>
      </c>
      <c r="M51" s="105" t="s">
        <v>514</v>
      </c>
      <c r="N51" s="61">
        <f t="shared" si="0"/>
        <v>2.2157129518743423E-3</v>
      </c>
      <c r="O51" s="61">
        <f>L51/'סכום נכסי הקרן'!$C$41</f>
        <v>5.786823484465294E-4</v>
      </c>
    </row>
    <row r="52" spans="1:15">
      <c r="A52" s="57" t="s">
        <v>252</v>
      </c>
      <c r="B52" s="54" t="s">
        <v>253</v>
      </c>
      <c r="C52" s="54" t="s">
        <v>187</v>
      </c>
      <c r="D52" s="105" t="s">
        <v>514</v>
      </c>
      <c r="E52" s="72">
        <v>41791</v>
      </c>
      <c r="F52" s="59">
        <v>4.8200000000000847</v>
      </c>
      <c r="G52" s="65" t="s">
        <v>94</v>
      </c>
      <c r="H52" s="73">
        <v>4.8000000000000001E-2</v>
      </c>
      <c r="I52" s="73">
        <v>4.860000000000133E-2</v>
      </c>
      <c r="J52" s="59">
        <v>8907797.8269999996</v>
      </c>
      <c r="K52" s="60">
        <v>112.045067</v>
      </c>
      <c r="L52" s="59">
        <v>9980.7480019879986</v>
      </c>
      <c r="M52" s="105" t="s">
        <v>514</v>
      </c>
      <c r="N52" s="61">
        <f t="shared" si="0"/>
        <v>8.8310061157458875E-3</v>
      </c>
      <c r="O52" s="61">
        <f>L52/'סכום נכסי הקרן'!$C$41</f>
        <v>2.3064121884030543E-3</v>
      </c>
    </row>
    <row r="53" spans="1:15">
      <c r="A53" s="57" t="s">
        <v>254</v>
      </c>
      <c r="B53" s="54" t="s">
        <v>255</v>
      </c>
      <c r="C53" s="54" t="s">
        <v>187</v>
      </c>
      <c r="D53" s="105" t="s">
        <v>514</v>
      </c>
      <c r="E53" s="72">
        <v>41821</v>
      </c>
      <c r="F53" s="59">
        <v>4.7900000000003011</v>
      </c>
      <c r="G53" s="65" t="s">
        <v>94</v>
      </c>
      <c r="H53" s="73">
        <v>4.8000000000000001E-2</v>
      </c>
      <c r="I53" s="73">
        <v>4.8600000000002509E-2</v>
      </c>
      <c r="J53" s="59">
        <v>5797853.7221849998</v>
      </c>
      <c r="K53" s="60">
        <v>114.165436</v>
      </c>
      <c r="L53" s="59">
        <v>6619.1449752190001</v>
      </c>
      <c r="M53" s="105" t="s">
        <v>514</v>
      </c>
      <c r="N53" s="61">
        <f t="shared" si="0"/>
        <v>5.8566461897970618E-3</v>
      </c>
      <c r="O53" s="61">
        <f>L53/'סכום נכסי הקרן'!$C$41</f>
        <v>1.5295924358185488E-3</v>
      </c>
    </row>
    <row r="54" spans="1:15">
      <c r="A54" s="57" t="s">
        <v>256</v>
      </c>
      <c r="B54" s="54" t="s">
        <v>257</v>
      </c>
      <c r="C54" s="54" t="s">
        <v>187</v>
      </c>
      <c r="D54" s="105" t="s">
        <v>514</v>
      </c>
      <c r="E54" s="72">
        <v>41852</v>
      </c>
      <c r="F54" s="59">
        <v>4.869999999999874</v>
      </c>
      <c r="G54" s="65" t="s">
        <v>94</v>
      </c>
      <c r="H54" s="73">
        <v>4.8000000000000001E-2</v>
      </c>
      <c r="I54" s="73">
        <v>4.849999999999887E-2</v>
      </c>
      <c r="J54" s="59">
        <v>4266521.0807400001</v>
      </c>
      <c r="K54" s="60">
        <v>113.389836</v>
      </c>
      <c r="L54" s="59">
        <v>4837.8012495029998</v>
      </c>
      <c r="M54" s="105" t="s">
        <v>514</v>
      </c>
      <c r="N54" s="61">
        <f t="shared" si="0"/>
        <v>4.2805060715503931E-3</v>
      </c>
      <c r="O54" s="61">
        <f>L54/'סכום נכסי הקרן'!$C$41</f>
        <v>1.1179486512135929E-3</v>
      </c>
    </row>
    <row r="55" spans="1:15">
      <c r="A55" s="57" t="s">
        <v>258</v>
      </c>
      <c r="B55" s="54" t="s">
        <v>259</v>
      </c>
      <c r="C55" s="54" t="s">
        <v>187</v>
      </c>
      <c r="D55" s="105" t="s">
        <v>514</v>
      </c>
      <c r="E55" s="72">
        <v>41883</v>
      </c>
      <c r="F55" s="59">
        <v>4.9600000000000257</v>
      </c>
      <c r="G55" s="65" t="s">
        <v>94</v>
      </c>
      <c r="H55" s="73">
        <v>4.8000000000000001E-2</v>
      </c>
      <c r="I55" s="73">
        <v>4.8500000000000314E-2</v>
      </c>
      <c r="J55" s="59">
        <v>6945442.7100549992</v>
      </c>
      <c r="K55" s="60">
        <v>112.83300199999999</v>
      </c>
      <c r="L55" s="59">
        <v>7836.7515073550003</v>
      </c>
      <c r="M55" s="105" t="s">
        <v>514</v>
      </c>
      <c r="N55" s="61">
        <f t="shared" si="0"/>
        <v>6.9339893638480851E-3</v>
      </c>
      <c r="O55" s="61">
        <f>L55/'סכום נכסי הקרן'!$C$41</f>
        <v>1.8109643876841083E-3</v>
      </c>
    </row>
    <row r="56" spans="1:15">
      <c r="A56" s="57" t="s">
        <v>260</v>
      </c>
      <c r="B56" s="54" t="s">
        <v>261</v>
      </c>
      <c r="C56" s="54" t="s">
        <v>187</v>
      </c>
      <c r="D56" s="105" t="s">
        <v>514</v>
      </c>
      <c r="E56" s="72">
        <v>41913</v>
      </c>
      <c r="F56" s="59">
        <v>5.0399999999999299</v>
      </c>
      <c r="G56" s="65" t="s">
        <v>94</v>
      </c>
      <c r="H56" s="73">
        <v>4.8000000000000001E-2</v>
      </c>
      <c r="I56" s="73">
        <v>4.849999999999971E-2</v>
      </c>
      <c r="J56" s="59">
        <v>6040328.9241000004</v>
      </c>
      <c r="K56" s="60">
        <v>112.502351</v>
      </c>
      <c r="L56" s="59">
        <v>6795.5120448119997</v>
      </c>
      <c r="M56" s="105" t="s">
        <v>514</v>
      </c>
      <c r="N56" s="61">
        <f t="shared" si="0"/>
        <v>6.0126964848131997E-3</v>
      </c>
      <c r="O56" s="61">
        <f>L56/'סכום נכסי הקרן'!$C$41</f>
        <v>1.5703484151160124E-3</v>
      </c>
    </row>
    <row r="57" spans="1:15">
      <c r="A57" s="57" t="s">
        <v>262</v>
      </c>
      <c r="B57" s="54" t="s">
        <v>263</v>
      </c>
      <c r="C57" s="54" t="s">
        <v>187</v>
      </c>
      <c r="D57" s="105" t="s">
        <v>514</v>
      </c>
      <c r="E57" s="72">
        <v>41945</v>
      </c>
      <c r="F57" s="59">
        <v>5.1300000000000194</v>
      </c>
      <c r="G57" s="65" t="s">
        <v>94</v>
      </c>
      <c r="H57" s="73">
        <v>4.8000000000000001E-2</v>
      </c>
      <c r="I57" s="73">
        <v>4.8500000000000411E-2</v>
      </c>
      <c r="J57" s="59">
        <v>3246401.1427950002</v>
      </c>
      <c r="K57" s="60">
        <v>112.370261</v>
      </c>
      <c r="L57" s="59">
        <v>3647.989438261</v>
      </c>
      <c r="M57" s="105" t="s">
        <v>514</v>
      </c>
      <c r="N57" s="61">
        <f t="shared" si="0"/>
        <v>3.2277557787294621E-3</v>
      </c>
      <c r="O57" s="61">
        <f>L57/'סכום נכסי הקרן'!$C$41</f>
        <v>8.429996731602582E-4</v>
      </c>
    </row>
    <row r="58" spans="1:15">
      <c r="A58" s="57" t="s">
        <v>264</v>
      </c>
      <c r="B58" s="54" t="s">
        <v>265</v>
      </c>
      <c r="C58" s="54" t="s">
        <v>187</v>
      </c>
      <c r="D58" s="105" t="s">
        <v>514</v>
      </c>
      <c r="E58" s="72">
        <v>41974</v>
      </c>
      <c r="F58" s="59">
        <v>5.2099999999999795</v>
      </c>
      <c r="G58" s="65" t="s">
        <v>94</v>
      </c>
      <c r="H58" s="73">
        <v>4.8000000000000001E-2</v>
      </c>
      <c r="I58" s="73">
        <v>4.8499999999999925E-2</v>
      </c>
      <c r="J58" s="59">
        <v>10996218.66488</v>
      </c>
      <c r="K58" s="60">
        <v>111.614228</v>
      </c>
      <c r="L58" s="59">
        <v>12273.344535005997</v>
      </c>
      <c r="M58" s="105" t="s">
        <v>514</v>
      </c>
      <c r="N58" s="61">
        <f t="shared" si="0"/>
        <v>1.085950478137567E-2</v>
      </c>
      <c r="O58" s="61">
        <f>L58/'סכום נכסי הקרן'!$C$41</f>
        <v>2.8361993933089477E-3</v>
      </c>
    </row>
    <row r="59" spans="1:15">
      <c r="A59" s="57" t="s">
        <v>266</v>
      </c>
      <c r="B59" s="54" t="s">
        <v>267</v>
      </c>
      <c r="C59" s="54" t="s">
        <v>187</v>
      </c>
      <c r="D59" s="105" t="s">
        <v>514</v>
      </c>
      <c r="E59" s="72">
        <v>42005</v>
      </c>
      <c r="F59" s="59">
        <v>5.1699999999989013</v>
      </c>
      <c r="G59" s="65" t="s">
        <v>94</v>
      </c>
      <c r="H59" s="73">
        <v>4.8000000000000001E-2</v>
      </c>
      <c r="I59" s="73">
        <v>4.8499999999991619E-2</v>
      </c>
      <c r="J59" s="59">
        <v>941667.16488499998</v>
      </c>
      <c r="K59" s="60">
        <v>114.063997</v>
      </c>
      <c r="L59" s="59">
        <v>1074.1032065540001</v>
      </c>
      <c r="M59" s="105" t="s">
        <v>514</v>
      </c>
      <c r="N59" s="61">
        <f t="shared" si="0"/>
        <v>9.5037085237812899E-4</v>
      </c>
      <c r="O59" s="61">
        <f>L59/'סכום נכסי הקרן'!$C$41</f>
        <v>2.4821032719246167E-4</v>
      </c>
    </row>
    <row r="60" spans="1:15">
      <c r="A60" s="57" t="s">
        <v>268</v>
      </c>
      <c r="B60" s="54" t="s">
        <v>269</v>
      </c>
      <c r="C60" s="54" t="s">
        <v>187</v>
      </c>
      <c r="D60" s="105" t="s">
        <v>514</v>
      </c>
      <c r="E60" s="72">
        <v>42036</v>
      </c>
      <c r="F60" s="59">
        <v>5.2500000000000675</v>
      </c>
      <c r="G60" s="65" t="s">
        <v>94</v>
      </c>
      <c r="H60" s="73">
        <v>4.8000000000000001E-2</v>
      </c>
      <c r="I60" s="73">
        <v>4.8599999999999845E-2</v>
      </c>
      <c r="J60" s="59">
        <v>6488291.5852649994</v>
      </c>
      <c r="K60" s="60">
        <v>113.556585</v>
      </c>
      <c r="L60" s="59">
        <v>7367.8823509419999</v>
      </c>
      <c r="M60" s="105" t="s">
        <v>514</v>
      </c>
      <c r="N60" s="61">
        <f t="shared" si="0"/>
        <v>6.5191320418374419E-3</v>
      </c>
      <c r="O60" s="61">
        <f>L60/'סכום נכסי הקרן'!$C$41</f>
        <v>1.7026152402152207E-3</v>
      </c>
    </row>
    <row r="61" spans="1:15">
      <c r="A61" s="57" t="s">
        <v>270</v>
      </c>
      <c r="B61" s="54" t="s">
        <v>271</v>
      </c>
      <c r="C61" s="54" t="s">
        <v>187</v>
      </c>
      <c r="D61" s="105" t="s">
        <v>514</v>
      </c>
      <c r="E61" s="72">
        <v>42064</v>
      </c>
      <c r="F61" s="59">
        <v>5.3300000000001084</v>
      </c>
      <c r="G61" s="65" t="s">
        <v>94</v>
      </c>
      <c r="H61" s="73">
        <v>4.8000000000000001E-2</v>
      </c>
      <c r="I61" s="73">
        <v>4.8600000000000622E-2</v>
      </c>
      <c r="J61" s="59">
        <v>16085792.198255001</v>
      </c>
      <c r="K61" s="60">
        <v>114.162852</v>
      </c>
      <c r="L61" s="59">
        <v>18363.999200293998</v>
      </c>
      <c r="M61" s="105" t="s">
        <v>514</v>
      </c>
      <c r="N61" s="61">
        <f t="shared" si="0"/>
        <v>1.6248540611890693E-2</v>
      </c>
      <c r="O61" s="61">
        <f>L61/'סכום נכסי הקרן'!$C$41</f>
        <v>4.2436650614709063E-3</v>
      </c>
    </row>
    <row r="62" spans="1:15">
      <c r="A62" s="57" t="s">
        <v>272</v>
      </c>
      <c r="B62" s="54" t="s">
        <v>273</v>
      </c>
      <c r="C62" s="54" t="s">
        <v>187</v>
      </c>
      <c r="D62" s="105" t="s">
        <v>514</v>
      </c>
      <c r="E62" s="72">
        <v>42095</v>
      </c>
      <c r="F62" s="59">
        <v>5.4099999999999184</v>
      </c>
      <c r="G62" s="65" t="s">
        <v>94</v>
      </c>
      <c r="H62" s="73">
        <v>4.8000000000000001E-2</v>
      </c>
      <c r="I62" s="73">
        <v>4.849999999999955E-2</v>
      </c>
      <c r="J62" s="59">
        <v>9613304.7704249993</v>
      </c>
      <c r="K62" s="60">
        <v>114.551188</v>
      </c>
      <c r="L62" s="59">
        <v>11012.15479839</v>
      </c>
      <c r="M62" s="105" t="s">
        <v>514</v>
      </c>
      <c r="N62" s="61">
        <f t="shared" si="0"/>
        <v>9.7435990120933059E-3</v>
      </c>
      <c r="O62" s="61">
        <f>L62/'סכום נכסי הקרן'!$C$41</f>
        <v>2.5447559684433378E-3</v>
      </c>
    </row>
    <row r="63" spans="1:15">
      <c r="A63" s="57" t="s">
        <v>274</v>
      </c>
      <c r="B63" s="54" t="s">
        <v>275</v>
      </c>
      <c r="C63" s="54" t="s">
        <v>187</v>
      </c>
      <c r="D63" s="105" t="s">
        <v>514</v>
      </c>
      <c r="E63" s="72">
        <v>42125</v>
      </c>
      <c r="F63" s="59">
        <v>5.4999999999999032</v>
      </c>
      <c r="G63" s="65" t="s">
        <v>94</v>
      </c>
      <c r="H63" s="73">
        <v>4.8000000000000001E-2</v>
      </c>
      <c r="I63" s="73">
        <v>4.8499999999999426E-2</v>
      </c>
      <c r="J63" s="59">
        <v>9140182.4252250008</v>
      </c>
      <c r="K63" s="60">
        <v>113.753461</v>
      </c>
      <c r="L63" s="59">
        <v>10397.273814036</v>
      </c>
      <c r="M63" s="105" t="s">
        <v>514</v>
      </c>
      <c r="N63" s="61">
        <f t="shared" si="0"/>
        <v>9.1995498353978876E-3</v>
      </c>
      <c r="O63" s="61">
        <f>L63/'סכום נכסי הקרן'!$C$41</f>
        <v>2.4026655162599085E-3</v>
      </c>
    </row>
    <row r="64" spans="1:15">
      <c r="A64" s="57" t="s">
        <v>276</v>
      </c>
      <c r="B64" s="54" t="s">
        <v>277</v>
      </c>
      <c r="C64" s="54" t="s">
        <v>187</v>
      </c>
      <c r="D64" s="105" t="s">
        <v>514</v>
      </c>
      <c r="E64" s="72">
        <v>42156</v>
      </c>
      <c r="F64" s="59">
        <v>5.5799999999994014</v>
      </c>
      <c r="G64" s="65" t="s">
        <v>94</v>
      </c>
      <c r="H64" s="73">
        <v>4.8000000000000001E-2</v>
      </c>
      <c r="I64" s="73">
        <v>4.8499999999996379E-2</v>
      </c>
      <c r="J64" s="59">
        <v>3439158.4033499998</v>
      </c>
      <c r="K64" s="60">
        <v>112.618172</v>
      </c>
      <c r="L64" s="59">
        <v>3873.1173344040003</v>
      </c>
      <c r="M64" s="105" t="s">
        <v>514</v>
      </c>
      <c r="N64" s="61">
        <f t="shared" si="0"/>
        <v>3.4269498498820292E-3</v>
      </c>
      <c r="O64" s="61">
        <f>L64/'סכום נכסי הקרן'!$C$41</f>
        <v>8.9502360197905308E-4</v>
      </c>
    </row>
    <row r="65" spans="1:15">
      <c r="A65" s="57" t="s">
        <v>278</v>
      </c>
      <c r="B65" s="54" t="s">
        <v>279</v>
      </c>
      <c r="C65" s="54" t="s">
        <v>187</v>
      </c>
      <c r="D65" s="105" t="s">
        <v>514</v>
      </c>
      <c r="E65" s="72">
        <v>42218</v>
      </c>
      <c r="F65" s="59">
        <v>5.6199999999996031</v>
      </c>
      <c r="G65" s="65" t="s">
        <v>94</v>
      </c>
      <c r="H65" s="73">
        <v>4.8000000000000001E-2</v>
      </c>
      <c r="I65" s="73">
        <v>4.8499999999997455E-2</v>
      </c>
      <c r="J65" s="59">
        <v>3791427.3924349998</v>
      </c>
      <c r="K65" s="60">
        <v>113.827915</v>
      </c>
      <c r="L65" s="59">
        <v>4315.7027593059993</v>
      </c>
      <c r="M65" s="105" t="s">
        <v>514</v>
      </c>
      <c r="N65" s="61">
        <f t="shared" si="0"/>
        <v>3.8185512201672064E-3</v>
      </c>
      <c r="O65" s="61">
        <f>L65/'סכום נכסי הקרן'!$C$41</f>
        <v>9.9729894428808564E-4</v>
      </c>
    </row>
    <row r="66" spans="1:15">
      <c r="A66" s="57" t="s">
        <v>280</v>
      </c>
      <c r="B66" s="54" t="s">
        <v>281</v>
      </c>
      <c r="C66" s="54" t="s">
        <v>187</v>
      </c>
      <c r="D66" s="105" t="s">
        <v>514</v>
      </c>
      <c r="E66" s="72">
        <v>42309</v>
      </c>
      <c r="F66" s="59">
        <v>5.8700000000000578</v>
      </c>
      <c r="G66" s="65" t="s">
        <v>94</v>
      </c>
      <c r="H66" s="73">
        <v>4.8000000000000001E-2</v>
      </c>
      <c r="I66" s="73">
        <v>4.8500000000000168E-2</v>
      </c>
      <c r="J66" s="59">
        <v>8172119.3102900004</v>
      </c>
      <c r="K66" s="60">
        <v>112.953007</v>
      </c>
      <c r="L66" s="59">
        <v>9230.6544848810008</v>
      </c>
      <c r="M66" s="105" t="s">
        <v>514</v>
      </c>
      <c r="N66" s="61">
        <f t="shared" si="0"/>
        <v>8.1673203443353836E-3</v>
      </c>
      <c r="O66" s="61">
        <f>L66/'סכום נכסי הקרן'!$C$41</f>
        <v>2.1330759985750875E-3</v>
      </c>
    </row>
    <row r="67" spans="1:15">
      <c r="A67" s="57" t="s">
        <v>282</v>
      </c>
      <c r="B67" s="54" t="s">
        <v>283</v>
      </c>
      <c r="C67" s="54" t="s">
        <v>187</v>
      </c>
      <c r="D67" s="105" t="s">
        <v>514</v>
      </c>
      <c r="E67" s="72">
        <v>42339</v>
      </c>
      <c r="F67" s="59">
        <v>5.9499999999998714</v>
      </c>
      <c r="G67" s="65" t="s">
        <v>94</v>
      </c>
      <c r="H67" s="73">
        <v>4.8000000000000001E-2</v>
      </c>
      <c r="I67" s="73">
        <v>4.8499999999998843E-2</v>
      </c>
      <c r="J67" s="59">
        <v>6525980.9924250003</v>
      </c>
      <c r="K67" s="60">
        <v>112.394024</v>
      </c>
      <c r="L67" s="59">
        <v>7334.8126593809993</v>
      </c>
      <c r="M67" s="105" t="s">
        <v>514</v>
      </c>
      <c r="N67" s="61">
        <f t="shared" si="0"/>
        <v>6.4898718452707253E-3</v>
      </c>
      <c r="O67" s="61">
        <f>L67/'סכום נכסי הקרן'!$C$41</f>
        <v>1.6949732939735332E-3</v>
      </c>
    </row>
    <row r="68" spans="1:15">
      <c r="A68" s="57" t="s">
        <v>284</v>
      </c>
      <c r="B68" s="54" t="s">
        <v>285</v>
      </c>
      <c r="C68" s="54" t="s">
        <v>187</v>
      </c>
      <c r="D68" s="105" t="s">
        <v>514</v>
      </c>
      <c r="E68" s="72">
        <v>42370</v>
      </c>
      <c r="F68" s="59">
        <v>5.8899999999998363</v>
      </c>
      <c r="G68" s="65" t="s">
        <v>94</v>
      </c>
      <c r="H68" s="73">
        <v>4.8000000000000001E-2</v>
      </c>
      <c r="I68" s="73">
        <v>4.8499999999997746E-2</v>
      </c>
      <c r="J68" s="59">
        <v>3478685.5032350002</v>
      </c>
      <c r="K68" s="60">
        <v>115.09980400000001</v>
      </c>
      <c r="L68" s="59">
        <v>4003.9601866939997</v>
      </c>
      <c r="M68" s="105" t="s">
        <v>514</v>
      </c>
      <c r="N68" s="61">
        <f t="shared" si="0"/>
        <v>3.5427201336868572E-3</v>
      </c>
      <c r="O68" s="61">
        <f>L68/'סכום נכסי הקרן'!$C$41</f>
        <v>9.252595671819583E-4</v>
      </c>
    </row>
    <row r="69" spans="1:15">
      <c r="A69" s="57" t="s">
        <v>286</v>
      </c>
      <c r="B69" s="54" t="s">
        <v>287</v>
      </c>
      <c r="C69" s="54" t="s">
        <v>187</v>
      </c>
      <c r="D69" s="105" t="s">
        <v>514</v>
      </c>
      <c r="E69" s="72">
        <v>42461</v>
      </c>
      <c r="F69" s="59">
        <v>6.1399999999999446</v>
      </c>
      <c r="G69" s="65" t="s">
        <v>94</v>
      </c>
      <c r="H69" s="73">
        <v>4.8000000000000001E-2</v>
      </c>
      <c r="I69" s="73">
        <v>4.8499999999999988E-2</v>
      </c>
      <c r="J69" s="59">
        <v>9477081.6206100006</v>
      </c>
      <c r="K69" s="60">
        <v>114.780339</v>
      </c>
      <c r="L69" s="59">
        <v>10877.82639364</v>
      </c>
      <c r="M69" s="105" t="s">
        <v>514</v>
      </c>
      <c r="N69" s="61">
        <f t="shared" si="0"/>
        <v>9.6247446974037313E-3</v>
      </c>
      <c r="O69" s="61">
        <f>L69/'סכום נכסי הקרן'!$C$41</f>
        <v>2.5137145404960106E-3</v>
      </c>
    </row>
    <row r="70" spans="1:15">
      <c r="A70" s="57" t="s">
        <v>288</v>
      </c>
      <c r="B70" s="54" t="s">
        <v>289</v>
      </c>
      <c r="C70" s="54" t="s">
        <v>187</v>
      </c>
      <c r="D70" s="105" t="s">
        <v>514</v>
      </c>
      <c r="E70" s="72">
        <v>42491</v>
      </c>
      <c r="F70" s="59">
        <v>6.2200000000000513</v>
      </c>
      <c r="G70" s="65" t="s">
        <v>94</v>
      </c>
      <c r="H70" s="73">
        <v>4.8000000000000001E-2</v>
      </c>
      <c r="I70" s="73">
        <v>4.8599999999999824E-2</v>
      </c>
      <c r="J70" s="59">
        <v>10189504.9712</v>
      </c>
      <c r="K70" s="60">
        <v>114.564193</v>
      </c>
      <c r="L70" s="59">
        <v>11673.524160569999</v>
      </c>
      <c r="M70" s="105" t="s">
        <v>514</v>
      </c>
      <c r="N70" s="61">
        <f t="shared" si="0"/>
        <v>1.0328781293122263E-2</v>
      </c>
      <c r="O70" s="61">
        <f>L70/'סכום נכסי הקרן'!$C$41</f>
        <v>2.6975892388219178E-3</v>
      </c>
    </row>
    <row r="71" spans="1:15">
      <c r="A71" s="57" t="s">
        <v>290</v>
      </c>
      <c r="B71" s="54" t="s">
        <v>291</v>
      </c>
      <c r="C71" s="54" t="s">
        <v>187</v>
      </c>
      <c r="D71" s="105" t="s">
        <v>514</v>
      </c>
      <c r="E71" s="72">
        <v>42522</v>
      </c>
      <c r="F71" s="59">
        <v>6.3099999999995635</v>
      </c>
      <c r="G71" s="65" t="s">
        <v>94</v>
      </c>
      <c r="H71" s="73">
        <v>4.8000000000000001E-2</v>
      </c>
      <c r="I71" s="73">
        <v>4.8499999999996275E-2</v>
      </c>
      <c r="J71" s="59">
        <v>5802431.2477000002</v>
      </c>
      <c r="K71" s="60">
        <v>113.64869400000001</v>
      </c>
      <c r="L71" s="59">
        <v>6594.3873462770016</v>
      </c>
      <c r="M71" s="105" t="s">
        <v>514</v>
      </c>
      <c r="N71" s="61">
        <f t="shared" si="0"/>
        <v>5.8347405397841962E-3</v>
      </c>
      <c r="O71" s="61">
        <f>L71/'סכום נכסי הקרן'!$C$41</f>
        <v>1.5238712917583629E-3</v>
      </c>
    </row>
    <row r="72" spans="1:15">
      <c r="A72" s="57" t="s">
        <v>292</v>
      </c>
      <c r="B72" s="54" t="s">
        <v>293</v>
      </c>
      <c r="C72" s="54" t="s">
        <v>187</v>
      </c>
      <c r="D72" s="105" t="s">
        <v>514</v>
      </c>
      <c r="E72" s="72">
        <v>42552</v>
      </c>
      <c r="F72" s="59">
        <v>6.2399999999987603</v>
      </c>
      <c r="G72" s="65" t="s">
        <v>94</v>
      </c>
      <c r="H72" s="73">
        <v>4.8000000000000001E-2</v>
      </c>
      <c r="I72" s="73">
        <v>4.8499999999992001E-2</v>
      </c>
      <c r="J72" s="59">
        <v>1786036.8531299999</v>
      </c>
      <c r="K72" s="60">
        <v>115.56699999999999</v>
      </c>
      <c r="L72" s="59">
        <v>2064.0692150689997</v>
      </c>
      <c r="M72" s="105" t="s">
        <v>514</v>
      </c>
      <c r="N72" s="61">
        <f t="shared" si="0"/>
        <v>1.8262967723427616E-3</v>
      </c>
      <c r="O72" s="61">
        <f>L72/'סכום נכסי הקרן'!$C$41</f>
        <v>4.7697771694009666E-4</v>
      </c>
    </row>
    <row r="73" spans="1:15">
      <c r="A73" s="57" t="s">
        <v>294</v>
      </c>
      <c r="B73" s="54" t="s">
        <v>295</v>
      </c>
      <c r="C73" s="54" t="s">
        <v>187</v>
      </c>
      <c r="D73" s="105" t="s">
        <v>514</v>
      </c>
      <c r="E73" s="72">
        <v>42583</v>
      </c>
      <c r="F73" s="59">
        <v>6.3299999999998766</v>
      </c>
      <c r="G73" s="65" t="s">
        <v>94</v>
      </c>
      <c r="H73" s="73">
        <v>4.8000000000000001E-2</v>
      </c>
      <c r="I73" s="73">
        <v>4.8499999999999002E-2</v>
      </c>
      <c r="J73" s="59">
        <v>15290405.37428</v>
      </c>
      <c r="K73" s="60">
        <v>114.769786</v>
      </c>
      <c r="L73" s="59">
        <v>17548.765462955002</v>
      </c>
      <c r="M73" s="105" t="s">
        <v>514</v>
      </c>
      <c r="N73" s="61">
        <f t="shared" si="0"/>
        <v>1.5527218510704582E-2</v>
      </c>
      <c r="O73" s="61">
        <f>L73/'סכום נכסי הקרן'!$C$41</f>
        <v>4.05527587182084E-3</v>
      </c>
    </row>
    <row r="74" spans="1:15">
      <c r="A74" s="57" t="s">
        <v>296</v>
      </c>
      <c r="B74" s="54" t="s">
        <v>297</v>
      </c>
      <c r="C74" s="54" t="s">
        <v>187</v>
      </c>
      <c r="D74" s="105" t="s">
        <v>514</v>
      </c>
      <c r="E74" s="72">
        <v>42614</v>
      </c>
      <c r="F74" s="59">
        <v>6.4100000000005171</v>
      </c>
      <c r="G74" s="65" t="s">
        <v>94</v>
      </c>
      <c r="H74" s="73">
        <v>4.8000000000000001E-2</v>
      </c>
      <c r="I74" s="73">
        <v>4.8500000000002999E-2</v>
      </c>
      <c r="J74" s="59">
        <v>4684044.8678599996</v>
      </c>
      <c r="K74" s="60">
        <v>113.84910000000001</v>
      </c>
      <c r="L74" s="59">
        <v>5332.7429437640003</v>
      </c>
      <c r="M74" s="105" t="s">
        <v>514</v>
      </c>
      <c r="N74" s="61">
        <f t="shared" si="0"/>
        <v>4.7184324802810743E-3</v>
      </c>
      <c r="O74" s="61">
        <f>L74/'סכום נכסי הקרן'!$C$41</f>
        <v>1.2323227999211902E-3</v>
      </c>
    </row>
    <row r="75" spans="1:15">
      <c r="A75" s="57" t="s">
        <v>298</v>
      </c>
      <c r="B75" s="54" t="s">
        <v>299</v>
      </c>
      <c r="C75" s="54" t="s">
        <v>187</v>
      </c>
      <c r="D75" s="105" t="s">
        <v>514</v>
      </c>
      <c r="E75" s="72">
        <v>42644</v>
      </c>
      <c r="F75" s="59">
        <v>6.4900000000002107</v>
      </c>
      <c r="G75" s="65" t="s">
        <v>94</v>
      </c>
      <c r="H75" s="73">
        <v>4.8000000000000001E-2</v>
      </c>
      <c r="I75" s="73">
        <v>4.8600000000002544E-2</v>
      </c>
      <c r="J75" s="59">
        <v>3602913.5314449994</v>
      </c>
      <c r="K75" s="60">
        <v>113.741338</v>
      </c>
      <c r="L75" s="59">
        <v>4098.0020703859991</v>
      </c>
      <c r="M75" s="105" t="s">
        <v>514</v>
      </c>
      <c r="N75" s="61">
        <f t="shared" si="0"/>
        <v>3.6259287719427164E-3</v>
      </c>
      <c r="O75" s="61">
        <f>L75/'סכום נכסי הקרן'!$C$41</f>
        <v>9.4699133986316485E-4</v>
      </c>
    </row>
    <row r="76" spans="1:15">
      <c r="A76" s="57" t="s">
        <v>300</v>
      </c>
      <c r="B76" s="54" t="s">
        <v>301</v>
      </c>
      <c r="C76" s="54" t="s">
        <v>187</v>
      </c>
      <c r="D76" s="105" t="s">
        <v>514</v>
      </c>
      <c r="E76" s="72">
        <v>42675</v>
      </c>
      <c r="F76" s="59">
        <v>6.5799999999999965</v>
      </c>
      <c r="G76" s="65" t="s">
        <v>94</v>
      </c>
      <c r="H76" s="73">
        <v>4.8000000000000001E-2</v>
      </c>
      <c r="I76" s="73">
        <v>4.8599999999999428E-2</v>
      </c>
      <c r="J76" s="59">
        <v>5255066.1164100002</v>
      </c>
      <c r="K76" s="60">
        <v>113.397054</v>
      </c>
      <c r="L76" s="59">
        <v>5959.0901878190007</v>
      </c>
      <c r="M76" s="105" t="s">
        <v>514</v>
      </c>
      <c r="N76" s="61">
        <f t="shared" ref="N76:N139" si="3">IFERROR(L76/$L$9,0)</f>
        <v>5.2726270498392432E-3</v>
      </c>
      <c r="O76" s="61">
        <f>L76/'סכום נכסי הקרן'!$C$41</f>
        <v>1.3770629454066159E-3</v>
      </c>
    </row>
    <row r="77" spans="1:15">
      <c r="A77" s="57" t="s">
        <v>302</v>
      </c>
      <c r="B77" s="54" t="s">
        <v>303</v>
      </c>
      <c r="C77" s="54" t="s">
        <v>187</v>
      </c>
      <c r="D77" s="105" t="s">
        <v>514</v>
      </c>
      <c r="E77" s="72">
        <v>42705</v>
      </c>
      <c r="F77" s="59">
        <v>6.6599999999996262</v>
      </c>
      <c r="G77" s="65" t="s">
        <v>94</v>
      </c>
      <c r="H77" s="73">
        <v>4.8000000000000001E-2</v>
      </c>
      <c r="I77" s="73">
        <v>4.8599999999996861E-2</v>
      </c>
      <c r="J77" s="59">
        <v>5871227.7808050001</v>
      </c>
      <c r="K77" s="60">
        <v>112.70606600000001</v>
      </c>
      <c r="L77" s="59">
        <v>6617.2298862279995</v>
      </c>
      <c r="M77" s="105" t="s">
        <v>514</v>
      </c>
      <c r="N77" s="61">
        <f t="shared" si="3"/>
        <v>5.8549517113282781E-3</v>
      </c>
      <c r="O77" s="61">
        <f>L77/'סכום נכסי הקרן'!$C$41</f>
        <v>1.5291498853614246E-3</v>
      </c>
    </row>
    <row r="78" spans="1:15">
      <c r="A78" s="57" t="s">
        <v>304</v>
      </c>
      <c r="B78" s="54" t="s">
        <v>305</v>
      </c>
      <c r="C78" s="54" t="s">
        <v>187</v>
      </c>
      <c r="D78" s="105" t="s">
        <v>514</v>
      </c>
      <c r="E78" s="72">
        <v>42736</v>
      </c>
      <c r="F78" s="59">
        <v>6.5899999999997751</v>
      </c>
      <c r="G78" s="65" t="s">
        <v>94</v>
      </c>
      <c r="H78" s="73">
        <v>4.8000000000000001E-2</v>
      </c>
      <c r="I78" s="73">
        <v>4.8499999999998399E-2</v>
      </c>
      <c r="J78" s="59">
        <v>11892311.050185001</v>
      </c>
      <c r="K78" s="60">
        <v>115.44776</v>
      </c>
      <c r="L78" s="59">
        <v>13729.406705812</v>
      </c>
      <c r="M78" s="105" t="s">
        <v>514</v>
      </c>
      <c r="N78" s="61">
        <f t="shared" si="3"/>
        <v>1.2147834466959639E-2</v>
      </c>
      <c r="O78" s="61">
        <f>L78/'סכום נכסי הקרן'!$C$41</f>
        <v>3.1726751301125078E-3</v>
      </c>
    </row>
    <row r="79" spans="1:15">
      <c r="A79" s="57" t="s">
        <v>306</v>
      </c>
      <c r="B79" s="54" t="s">
        <v>307</v>
      </c>
      <c r="C79" s="54" t="s">
        <v>187</v>
      </c>
      <c r="D79" s="105" t="s">
        <v>514</v>
      </c>
      <c r="E79" s="72">
        <v>42767</v>
      </c>
      <c r="F79" s="59">
        <v>6.6699999999999626</v>
      </c>
      <c r="G79" s="65" t="s">
        <v>94</v>
      </c>
      <c r="H79" s="73">
        <v>4.8000000000000001E-2</v>
      </c>
      <c r="I79" s="73">
        <v>4.8499999999999474E-2</v>
      </c>
      <c r="J79" s="59">
        <v>6500721.0706049986</v>
      </c>
      <c r="K79" s="60">
        <v>114.983689</v>
      </c>
      <c r="L79" s="59">
        <v>7474.7688784839993</v>
      </c>
      <c r="M79" s="105" t="s">
        <v>514</v>
      </c>
      <c r="N79" s="61">
        <f t="shared" si="3"/>
        <v>6.6137056728144206E-3</v>
      </c>
      <c r="O79" s="61">
        <f>L79/'סכום נכסי הקרן'!$C$41</f>
        <v>1.7273152316236646E-3</v>
      </c>
    </row>
    <row r="80" spans="1:15">
      <c r="A80" s="57" t="s">
        <v>308</v>
      </c>
      <c r="B80" s="54" t="s">
        <v>309</v>
      </c>
      <c r="C80" s="54" t="s">
        <v>187</v>
      </c>
      <c r="D80" s="105" t="s">
        <v>514</v>
      </c>
      <c r="E80" s="72">
        <v>42795</v>
      </c>
      <c r="F80" s="59">
        <v>6.7500000000003793</v>
      </c>
      <c r="G80" s="65" t="s">
        <v>94</v>
      </c>
      <c r="H80" s="73">
        <v>4.8000000000000001E-2</v>
      </c>
      <c r="I80" s="73">
        <v>4.8500000000002055E-2</v>
      </c>
      <c r="J80" s="59">
        <v>8054139.4373450009</v>
      </c>
      <c r="K80" s="60">
        <v>114.76819</v>
      </c>
      <c r="L80" s="59">
        <v>9243.5900520859996</v>
      </c>
      <c r="M80" s="105" t="s">
        <v>514</v>
      </c>
      <c r="N80" s="61">
        <f t="shared" si="3"/>
        <v>8.1787657864079866E-3</v>
      </c>
      <c r="O80" s="61">
        <f>L80/'סכום נכסי הקרן'!$C$41</f>
        <v>2.1360652284263546E-3</v>
      </c>
    </row>
    <row r="81" spans="1:15">
      <c r="A81" s="57" t="s">
        <v>310</v>
      </c>
      <c r="B81" s="54" t="s">
        <v>311</v>
      </c>
      <c r="C81" s="54" t="s">
        <v>187</v>
      </c>
      <c r="D81" s="105" t="s">
        <v>514</v>
      </c>
      <c r="E81" s="72">
        <v>42826</v>
      </c>
      <c r="F81" s="59">
        <v>6.8299999999999121</v>
      </c>
      <c r="G81" s="65" t="s">
        <v>94</v>
      </c>
      <c r="H81" s="73">
        <v>4.8000000000000001E-2</v>
      </c>
      <c r="I81" s="73">
        <v>4.8499999999999766E-2</v>
      </c>
      <c r="J81" s="59">
        <v>5684050.4236150002</v>
      </c>
      <c r="K81" s="60">
        <v>114.315331</v>
      </c>
      <c r="L81" s="59">
        <v>6497.7410807790002</v>
      </c>
      <c r="M81" s="105" t="s">
        <v>514</v>
      </c>
      <c r="N81" s="61">
        <f t="shared" si="3"/>
        <v>5.7492275339947651E-3</v>
      </c>
      <c r="O81" s="61">
        <f>L81/'סכום נכסי הקרן'!$C$41</f>
        <v>1.5015376826276816E-3</v>
      </c>
    </row>
    <row r="82" spans="1:15">
      <c r="A82" s="57" t="s">
        <v>312</v>
      </c>
      <c r="B82" s="54" t="s">
        <v>313</v>
      </c>
      <c r="C82" s="54" t="s">
        <v>187</v>
      </c>
      <c r="D82" s="105" t="s">
        <v>514</v>
      </c>
      <c r="E82" s="72">
        <v>42856</v>
      </c>
      <c r="F82" s="59">
        <v>6.9200000000001713</v>
      </c>
      <c r="G82" s="65" t="s">
        <v>94</v>
      </c>
      <c r="H82" s="73">
        <v>4.8000000000000001E-2</v>
      </c>
      <c r="I82" s="73">
        <v>4.85000000000015E-2</v>
      </c>
      <c r="J82" s="59">
        <v>10272435.031989999</v>
      </c>
      <c r="K82" s="60">
        <v>113.520008</v>
      </c>
      <c r="L82" s="59">
        <v>11661.269039525001</v>
      </c>
      <c r="M82" s="105" t="s">
        <v>514</v>
      </c>
      <c r="N82" s="61">
        <f t="shared" si="3"/>
        <v>1.0317937912558398E-2</v>
      </c>
      <c r="O82" s="61">
        <f>L82/'סכום נכסי הקרן'!$C$41</f>
        <v>2.6947572506239481E-3</v>
      </c>
    </row>
    <row r="83" spans="1:15">
      <c r="A83" s="57" t="s">
        <v>314</v>
      </c>
      <c r="B83" s="54" t="s">
        <v>315</v>
      </c>
      <c r="C83" s="54" t="s">
        <v>187</v>
      </c>
      <c r="D83" s="105" t="s">
        <v>514</v>
      </c>
      <c r="E83" s="72">
        <v>42887</v>
      </c>
      <c r="F83" s="59">
        <v>6.999999999999706</v>
      </c>
      <c r="G83" s="65" t="s">
        <v>94</v>
      </c>
      <c r="H83" s="73">
        <v>4.8000000000000001E-2</v>
      </c>
      <c r="I83" s="73">
        <v>4.8499999999997351E-2</v>
      </c>
      <c r="J83" s="59">
        <v>9020832.6358850002</v>
      </c>
      <c r="K83" s="60">
        <v>112.857688</v>
      </c>
      <c r="L83" s="59">
        <v>10180.703140082</v>
      </c>
      <c r="M83" s="105" t="s">
        <v>514</v>
      </c>
      <c r="N83" s="61">
        <f t="shared" si="3"/>
        <v>9.0079272289761998E-3</v>
      </c>
      <c r="O83" s="61">
        <f>L83/'סכום נכסי הקרן'!$C$41</f>
        <v>2.3526190425929368E-3</v>
      </c>
    </row>
    <row r="84" spans="1:15">
      <c r="A84" s="57" t="s">
        <v>316</v>
      </c>
      <c r="B84" s="54" t="s">
        <v>317</v>
      </c>
      <c r="C84" s="54" t="s">
        <v>187</v>
      </c>
      <c r="D84" s="105" t="s">
        <v>514</v>
      </c>
      <c r="E84" s="72">
        <v>42918</v>
      </c>
      <c r="F84" s="59">
        <v>6.9199999999993578</v>
      </c>
      <c r="G84" s="65" t="s">
        <v>94</v>
      </c>
      <c r="H84" s="73">
        <v>4.8000000000000001E-2</v>
      </c>
      <c r="I84" s="73">
        <v>4.8599999999994335E-2</v>
      </c>
      <c r="J84" s="59">
        <v>3916357.0851400001</v>
      </c>
      <c r="K84" s="60">
        <v>114.614419</v>
      </c>
      <c r="L84" s="59">
        <v>4488.7099258390008</v>
      </c>
      <c r="M84" s="105" t="s">
        <v>514</v>
      </c>
      <c r="N84" s="61">
        <f t="shared" si="3"/>
        <v>3.971628659394856E-3</v>
      </c>
      <c r="O84" s="61">
        <f>L84/'סכום נכסי הקרן'!$C$41</f>
        <v>1.0372784966716658E-3</v>
      </c>
    </row>
    <row r="85" spans="1:15">
      <c r="A85" s="57" t="s">
        <v>318</v>
      </c>
      <c r="B85" s="54" t="s">
        <v>319</v>
      </c>
      <c r="C85" s="54" t="s">
        <v>187</v>
      </c>
      <c r="D85" s="105" t="s">
        <v>514</v>
      </c>
      <c r="E85" s="72">
        <v>42949</v>
      </c>
      <c r="F85" s="59">
        <v>7.0100000000000051</v>
      </c>
      <c r="G85" s="65" t="s">
        <v>94</v>
      </c>
      <c r="H85" s="73">
        <v>4.8000000000000001E-2</v>
      </c>
      <c r="I85" s="73">
        <v>4.8499999999999807E-2</v>
      </c>
      <c r="J85" s="59">
        <v>9589949.3665200006</v>
      </c>
      <c r="K85" s="60">
        <v>114.985602</v>
      </c>
      <c r="L85" s="59">
        <v>11027.061044792003</v>
      </c>
      <c r="M85" s="105" t="s">
        <v>514</v>
      </c>
      <c r="N85" s="61">
        <f t="shared" si="3"/>
        <v>9.7567881190733334E-3</v>
      </c>
      <c r="O85" s="61">
        <f>L85/'סכום נכסי הקרן'!$C$41</f>
        <v>2.5482005948759528E-3</v>
      </c>
    </row>
    <row r="86" spans="1:15">
      <c r="A86" s="57" t="s">
        <v>320</v>
      </c>
      <c r="B86" s="54" t="s">
        <v>321</v>
      </c>
      <c r="C86" s="54" t="s">
        <v>187</v>
      </c>
      <c r="D86" s="105" t="s">
        <v>514</v>
      </c>
      <c r="E86" s="72">
        <v>42979</v>
      </c>
      <c r="F86" s="59">
        <v>7.0899999999995478</v>
      </c>
      <c r="G86" s="65" t="s">
        <v>94</v>
      </c>
      <c r="H86" s="73">
        <v>4.8000000000000001E-2</v>
      </c>
      <c r="I86" s="73">
        <v>4.8499999999996053E-2</v>
      </c>
      <c r="J86" s="59">
        <v>4307685.3977800002</v>
      </c>
      <c r="K86" s="60">
        <v>114.662871</v>
      </c>
      <c r="L86" s="59">
        <v>4939.3157531470006</v>
      </c>
      <c r="M86" s="105" t="s">
        <v>514</v>
      </c>
      <c r="N86" s="61">
        <f t="shared" si="3"/>
        <v>4.3703265141002423E-3</v>
      </c>
      <c r="O86" s="61">
        <f>L86/'סכום נכסי הקרן'!$C$41</f>
        <v>1.1414072425393706E-3</v>
      </c>
    </row>
    <row r="87" spans="1:15">
      <c r="A87" s="57" t="s">
        <v>322</v>
      </c>
      <c r="B87" s="54" t="s">
        <v>323</v>
      </c>
      <c r="C87" s="54" t="s">
        <v>187</v>
      </c>
      <c r="D87" s="105" t="s">
        <v>514</v>
      </c>
      <c r="E87" s="72">
        <v>43009</v>
      </c>
      <c r="F87" s="59">
        <v>7.1699999999998134</v>
      </c>
      <c r="G87" s="65" t="s">
        <v>94</v>
      </c>
      <c r="H87" s="73">
        <v>4.8000000000000001E-2</v>
      </c>
      <c r="I87" s="73">
        <v>4.8499999999999197E-2</v>
      </c>
      <c r="J87" s="59">
        <v>8233063.8835699996</v>
      </c>
      <c r="K87" s="60">
        <v>113.867862</v>
      </c>
      <c r="L87" s="59">
        <v>9374.8138002750002</v>
      </c>
      <c r="M87" s="105" t="s">
        <v>514</v>
      </c>
      <c r="N87" s="61">
        <f t="shared" si="3"/>
        <v>8.2948730884415955E-3</v>
      </c>
      <c r="O87" s="61">
        <f>L87/'סכום נכסי הקרן'!$C$41</f>
        <v>2.1663892133792616E-3</v>
      </c>
    </row>
    <row r="88" spans="1:15">
      <c r="A88" s="57" t="s">
        <v>324</v>
      </c>
      <c r="B88" s="54" t="s">
        <v>325</v>
      </c>
      <c r="C88" s="54" t="s">
        <v>187</v>
      </c>
      <c r="D88" s="105" t="s">
        <v>514</v>
      </c>
      <c r="E88" s="72">
        <v>43040</v>
      </c>
      <c r="F88" s="59">
        <v>7.2500000000000258</v>
      </c>
      <c r="G88" s="65" t="s">
        <v>94</v>
      </c>
      <c r="H88" s="73">
        <v>4.8000000000000001E-2</v>
      </c>
      <c r="I88" s="73">
        <v>4.8500000000000848E-2</v>
      </c>
      <c r="J88" s="59">
        <v>8832786.5512249991</v>
      </c>
      <c r="K88" s="60">
        <v>113.291509</v>
      </c>
      <c r="L88" s="59">
        <v>10006.797147678999</v>
      </c>
      <c r="M88" s="105" t="s">
        <v>514</v>
      </c>
      <c r="N88" s="61">
        <f t="shared" si="3"/>
        <v>8.854054504990997E-3</v>
      </c>
      <c r="O88" s="61">
        <f>L88/'סכום נכסי הקרן'!$C$41</f>
        <v>2.3124317840392977E-3</v>
      </c>
    </row>
    <row r="89" spans="1:15">
      <c r="A89" s="57" t="s">
        <v>326</v>
      </c>
      <c r="B89" s="54" t="s">
        <v>327</v>
      </c>
      <c r="C89" s="54" t="s">
        <v>187</v>
      </c>
      <c r="D89" s="105" t="s">
        <v>514</v>
      </c>
      <c r="E89" s="72">
        <v>43070</v>
      </c>
      <c r="F89" s="59">
        <v>7.3400000000001278</v>
      </c>
      <c r="G89" s="65" t="s">
        <v>94</v>
      </c>
      <c r="H89" s="73">
        <v>4.8000000000000001E-2</v>
      </c>
      <c r="I89" s="73">
        <v>4.8500000000000251E-2</v>
      </c>
      <c r="J89" s="59">
        <v>9045390.8932099994</v>
      </c>
      <c r="K89" s="60">
        <v>112.520844</v>
      </c>
      <c r="L89" s="59">
        <v>10177.950195854999</v>
      </c>
      <c r="M89" s="105" t="s">
        <v>514</v>
      </c>
      <c r="N89" s="61">
        <f t="shared" si="3"/>
        <v>9.0054914128129115E-3</v>
      </c>
      <c r="O89" s="61">
        <f>L89/'סכום נכסי הקרן'!$C$41</f>
        <v>2.3519828754321307E-3</v>
      </c>
    </row>
    <row r="90" spans="1:15">
      <c r="A90" s="57" t="s">
        <v>328</v>
      </c>
      <c r="B90" s="54" t="s">
        <v>329</v>
      </c>
      <c r="C90" s="54" t="s">
        <v>187</v>
      </c>
      <c r="D90" s="105" t="s">
        <v>514</v>
      </c>
      <c r="E90" s="72">
        <v>43101</v>
      </c>
      <c r="F90" s="59">
        <v>7.2499999999997549</v>
      </c>
      <c r="G90" s="65" t="s">
        <v>94</v>
      </c>
      <c r="H90" s="73">
        <v>4.8000000000000001E-2</v>
      </c>
      <c r="I90" s="73">
        <v>4.8499999999998808E-2</v>
      </c>
      <c r="J90" s="59">
        <v>12349194.874214999</v>
      </c>
      <c r="K90" s="60">
        <v>115.099919</v>
      </c>
      <c r="L90" s="59">
        <v>14213.913267421998</v>
      </c>
      <c r="M90" s="105" t="s">
        <v>514</v>
      </c>
      <c r="N90" s="61">
        <f t="shared" si="3"/>
        <v>1.2576527828203172E-2</v>
      </c>
      <c r="O90" s="61">
        <f>L90/'סכום נכסי הקרן'!$C$41</f>
        <v>3.284637864652642E-3</v>
      </c>
    </row>
    <row r="91" spans="1:15">
      <c r="A91" s="57" t="s">
        <v>330</v>
      </c>
      <c r="B91" s="54" t="s">
        <v>331</v>
      </c>
      <c r="C91" s="54" t="s">
        <v>187</v>
      </c>
      <c r="D91" s="105" t="s">
        <v>514</v>
      </c>
      <c r="E91" s="72">
        <v>43132</v>
      </c>
      <c r="F91" s="59">
        <v>7.3300000000000782</v>
      </c>
      <c r="G91" s="65" t="s">
        <v>94</v>
      </c>
      <c r="H91" s="73">
        <v>4.8000000000000001E-2</v>
      </c>
      <c r="I91" s="73">
        <v>4.8500000000000112E-2</v>
      </c>
      <c r="J91" s="59">
        <v>11855590.608279997</v>
      </c>
      <c r="K91" s="60">
        <v>114.5279</v>
      </c>
      <c r="L91" s="59">
        <v>13577.958911621001</v>
      </c>
      <c r="M91" s="105" t="s">
        <v>514</v>
      </c>
      <c r="N91" s="61">
        <f t="shared" si="3"/>
        <v>1.2013832847396603E-2</v>
      </c>
      <c r="O91" s="61">
        <f>L91/'סכום נכסי הקרן'!$C$41</f>
        <v>3.1376776491261827E-3</v>
      </c>
    </row>
    <row r="92" spans="1:15">
      <c r="A92" s="57" t="s">
        <v>332</v>
      </c>
      <c r="B92" s="54" t="s">
        <v>333</v>
      </c>
      <c r="C92" s="54" t="s">
        <v>187</v>
      </c>
      <c r="D92" s="105" t="s">
        <v>514</v>
      </c>
      <c r="E92" s="72">
        <v>43161</v>
      </c>
      <c r="F92" s="59">
        <v>7.4099999999998625</v>
      </c>
      <c r="G92" s="65" t="s">
        <v>94</v>
      </c>
      <c r="H92" s="73">
        <v>4.8000000000000001E-2</v>
      </c>
      <c r="I92" s="73">
        <v>4.8499999999998746E-2</v>
      </c>
      <c r="J92" s="59">
        <v>2788782.2416750002</v>
      </c>
      <c r="K92" s="60">
        <v>114.646511</v>
      </c>
      <c r="L92" s="59">
        <v>3197.2415482839997</v>
      </c>
      <c r="M92" s="105" t="s">
        <v>514</v>
      </c>
      <c r="N92" s="61">
        <f t="shared" si="3"/>
        <v>2.8289322264011614E-3</v>
      </c>
      <c r="O92" s="61">
        <f>L92/'סכום נכסי הקרן'!$C$41</f>
        <v>7.388380985835992E-4</v>
      </c>
    </row>
    <row r="93" spans="1:15">
      <c r="A93" s="57" t="s">
        <v>334</v>
      </c>
      <c r="B93" s="54" t="s">
        <v>335</v>
      </c>
      <c r="C93" s="54" t="s">
        <v>187</v>
      </c>
      <c r="D93" s="105" t="s">
        <v>514</v>
      </c>
      <c r="E93" s="72">
        <v>43221</v>
      </c>
      <c r="F93" s="59">
        <v>7.5799999999998686</v>
      </c>
      <c r="G93" s="65" t="s">
        <v>94</v>
      </c>
      <c r="H93" s="73">
        <v>4.8000000000000001E-2</v>
      </c>
      <c r="I93" s="73">
        <v>4.859999999999956E-2</v>
      </c>
      <c r="J93" s="59">
        <v>11287509.668090001</v>
      </c>
      <c r="K93" s="60">
        <v>113.29356199999999</v>
      </c>
      <c r="L93" s="59">
        <v>12788.021796495999</v>
      </c>
      <c r="M93" s="105" t="s">
        <v>514</v>
      </c>
      <c r="N93" s="61">
        <f t="shared" si="3"/>
        <v>1.1314893299645867E-2</v>
      </c>
      <c r="O93" s="61">
        <f>L93/'סכום נכסי הקרן'!$C$41</f>
        <v>2.9551341573925615E-3</v>
      </c>
    </row>
    <row r="94" spans="1:15">
      <c r="A94" s="57" t="s">
        <v>336</v>
      </c>
      <c r="B94" s="54" t="s">
        <v>337</v>
      </c>
      <c r="C94" s="54" t="s">
        <v>187</v>
      </c>
      <c r="D94" s="105" t="s">
        <v>514</v>
      </c>
      <c r="E94" s="72">
        <v>43252</v>
      </c>
      <c r="F94" s="59">
        <v>7.6600000000001351</v>
      </c>
      <c r="G94" s="65" t="s">
        <v>94</v>
      </c>
      <c r="H94" s="73">
        <v>4.8000000000000001E-2</v>
      </c>
      <c r="I94" s="73">
        <v>4.850000000000021E-2</v>
      </c>
      <c r="J94" s="59">
        <v>6290154.8969149999</v>
      </c>
      <c r="K94" s="60">
        <v>112.400429</v>
      </c>
      <c r="L94" s="59">
        <v>7070.1610587409996</v>
      </c>
      <c r="M94" s="105" t="s">
        <v>514</v>
      </c>
      <c r="N94" s="61">
        <f t="shared" si="3"/>
        <v>6.2557070408564416E-3</v>
      </c>
      <c r="O94" s="61">
        <f>L94/'סכום נכסי הקרן'!$C$41</f>
        <v>1.633815986197113E-3</v>
      </c>
    </row>
    <row r="95" spans="1:15">
      <c r="A95" s="57" t="s">
        <v>338</v>
      </c>
      <c r="B95" s="54" t="s">
        <v>339</v>
      </c>
      <c r="C95" s="54" t="s">
        <v>187</v>
      </c>
      <c r="D95" s="105" t="s">
        <v>514</v>
      </c>
      <c r="E95" s="72">
        <v>43282</v>
      </c>
      <c r="F95" s="59">
        <v>7.5599999999992953</v>
      </c>
      <c r="G95" s="65" t="s">
        <v>94</v>
      </c>
      <c r="H95" s="73">
        <v>4.8000000000000001E-2</v>
      </c>
      <c r="I95" s="73">
        <v>4.8499999999995366E-2</v>
      </c>
      <c r="J95" s="59">
        <v>4824244.1164800003</v>
      </c>
      <c r="K95" s="60">
        <v>114.084023</v>
      </c>
      <c r="L95" s="59">
        <v>5503.6917865230007</v>
      </c>
      <c r="M95" s="105" t="s">
        <v>514</v>
      </c>
      <c r="N95" s="61">
        <f t="shared" si="3"/>
        <v>4.8696887063258282E-3</v>
      </c>
      <c r="O95" s="61">
        <f>L95/'סכום נכסי הקרן'!$C$41</f>
        <v>1.2718267022794325E-3</v>
      </c>
    </row>
    <row r="96" spans="1:15">
      <c r="A96" s="57" t="s">
        <v>340</v>
      </c>
      <c r="B96" s="54" t="s">
        <v>341</v>
      </c>
      <c r="C96" s="54" t="s">
        <v>187</v>
      </c>
      <c r="D96" s="105" t="s">
        <v>514</v>
      </c>
      <c r="E96" s="72">
        <v>43313</v>
      </c>
      <c r="F96" s="59">
        <v>7.6499999999997677</v>
      </c>
      <c r="G96" s="65" t="s">
        <v>94</v>
      </c>
      <c r="H96" s="73">
        <v>4.8000000000000001E-2</v>
      </c>
      <c r="I96" s="73">
        <v>4.8599999999998554E-2</v>
      </c>
      <c r="J96" s="59">
        <v>13629431.864235001</v>
      </c>
      <c r="K96" s="60">
        <v>113.488804</v>
      </c>
      <c r="L96" s="59">
        <v>15467.879208683999</v>
      </c>
      <c r="M96" s="105" t="s">
        <v>514</v>
      </c>
      <c r="N96" s="61">
        <f t="shared" si="3"/>
        <v>1.3686041954200147E-2</v>
      </c>
      <c r="O96" s="61">
        <f>L96/'סכום נכסי הקרן'!$C$41</f>
        <v>3.5744119707810519E-3</v>
      </c>
    </row>
    <row r="97" spans="1:15">
      <c r="A97" s="57" t="s">
        <v>342</v>
      </c>
      <c r="B97" s="54" t="s">
        <v>343</v>
      </c>
      <c r="C97" s="54" t="s">
        <v>187</v>
      </c>
      <c r="D97" s="105" t="s">
        <v>514</v>
      </c>
      <c r="E97" s="72">
        <v>43345</v>
      </c>
      <c r="F97" s="59">
        <v>7.740000000000137</v>
      </c>
      <c r="G97" s="65" t="s">
        <v>94</v>
      </c>
      <c r="H97" s="73">
        <v>4.8000000000000001E-2</v>
      </c>
      <c r="I97" s="73">
        <v>4.8600000000001004E-2</v>
      </c>
      <c r="J97" s="59">
        <v>12650175.529975003</v>
      </c>
      <c r="K97" s="60">
        <v>113.037572</v>
      </c>
      <c r="L97" s="59">
        <v>14299.451263445999</v>
      </c>
      <c r="M97" s="105" t="s">
        <v>514</v>
      </c>
      <c r="N97" s="61">
        <f t="shared" si="3"/>
        <v>1.2652212192327598E-2</v>
      </c>
      <c r="O97" s="61">
        <f>L97/'סכום נכסי הקרן'!$C$41</f>
        <v>3.3044045070487861E-3</v>
      </c>
    </row>
    <row r="98" spans="1:15">
      <c r="A98" s="57" t="s">
        <v>344</v>
      </c>
      <c r="B98" s="54" t="s">
        <v>345</v>
      </c>
      <c r="C98" s="54" t="s">
        <v>187</v>
      </c>
      <c r="D98" s="105" t="s">
        <v>514</v>
      </c>
      <c r="E98" s="72">
        <v>43375</v>
      </c>
      <c r="F98" s="59">
        <v>7.8200000000004701</v>
      </c>
      <c r="G98" s="65" t="s">
        <v>94</v>
      </c>
      <c r="H98" s="73">
        <v>4.8000000000000001E-2</v>
      </c>
      <c r="I98" s="73">
        <v>4.860000000000235E-2</v>
      </c>
      <c r="J98" s="59">
        <v>4542709.5910099996</v>
      </c>
      <c r="K98" s="60">
        <v>112.484824</v>
      </c>
      <c r="L98" s="59">
        <v>5109.8588948299994</v>
      </c>
      <c r="M98" s="105" t="s">
        <v>514</v>
      </c>
      <c r="N98" s="61">
        <f t="shared" si="3"/>
        <v>4.5212237741954868E-3</v>
      </c>
      <c r="O98" s="61">
        <f>L98/'סכום נכסי הקרן'!$C$41</f>
        <v>1.1808173930158551E-3</v>
      </c>
    </row>
    <row r="99" spans="1:15">
      <c r="A99" s="57" t="s">
        <v>346</v>
      </c>
      <c r="B99" s="54" t="s">
        <v>347</v>
      </c>
      <c r="C99" s="54" t="s">
        <v>187</v>
      </c>
      <c r="D99" s="105" t="s">
        <v>514</v>
      </c>
      <c r="E99" s="72">
        <v>43405</v>
      </c>
      <c r="F99" s="59">
        <v>7.9000000002905457</v>
      </c>
      <c r="G99" s="65" t="s">
        <v>94</v>
      </c>
      <c r="H99" s="73">
        <v>4.8000000000000001E-2</v>
      </c>
      <c r="I99" s="73">
        <v>4.8500000001452728E-2</v>
      </c>
      <c r="J99" s="59">
        <v>3073.95874</v>
      </c>
      <c r="K99" s="60">
        <v>111.966283</v>
      </c>
      <c r="L99" s="59">
        <v>3.44179733</v>
      </c>
      <c r="M99" s="105" t="s">
        <v>514</v>
      </c>
      <c r="N99" s="61">
        <f t="shared" si="3"/>
        <v>3.0453161691221722E-6</v>
      </c>
      <c r="O99" s="61">
        <f>L99/'סכום נכסי הקרן'!$C$41</f>
        <v>7.9535154182271031E-7</v>
      </c>
    </row>
    <row r="100" spans="1:15">
      <c r="A100" s="57" t="s">
        <v>348</v>
      </c>
      <c r="B100" s="54" t="s">
        <v>349</v>
      </c>
      <c r="C100" s="54" t="s">
        <v>187</v>
      </c>
      <c r="D100" s="105" t="s">
        <v>514</v>
      </c>
      <c r="E100" s="72">
        <v>43435</v>
      </c>
      <c r="F100" s="59">
        <v>7.9799999999998592</v>
      </c>
      <c r="G100" s="65" t="s">
        <v>94</v>
      </c>
      <c r="H100" s="73">
        <v>4.8000000000000001E-2</v>
      </c>
      <c r="I100" s="73">
        <v>4.8599999999998734E-2</v>
      </c>
      <c r="J100" s="59">
        <v>5255734.3683099998</v>
      </c>
      <c r="K100" s="60">
        <v>111.13375000000001</v>
      </c>
      <c r="L100" s="59">
        <v>5840.8946726590002</v>
      </c>
      <c r="M100" s="105" t="s">
        <v>514</v>
      </c>
      <c r="N100" s="61">
        <f t="shared" si="3"/>
        <v>5.1680471809733234E-3</v>
      </c>
      <c r="O100" s="61">
        <f>L100/'סכום נכסי הקרן'!$C$41</f>
        <v>1.3497496040893815E-3</v>
      </c>
    </row>
    <row r="101" spans="1:15">
      <c r="A101" s="57" t="s">
        <v>350</v>
      </c>
      <c r="B101" s="54" t="s">
        <v>351</v>
      </c>
      <c r="C101" s="54" t="s">
        <v>187</v>
      </c>
      <c r="D101" s="105" t="s">
        <v>514</v>
      </c>
      <c r="E101" s="72">
        <v>43497</v>
      </c>
      <c r="F101" s="59">
        <v>7.960000000000103</v>
      </c>
      <c r="G101" s="65" t="s">
        <v>94</v>
      </c>
      <c r="H101" s="73">
        <v>4.8000000000000001E-2</v>
      </c>
      <c r="I101" s="73">
        <v>4.8600000000000254E-2</v>
      </c>
      <c r="J101" s="59">
        <v>7932383.9411650002</v>
      </c>
      <c r="K101" s="60">
        <v>113.591307</v>
      </c>
      <c r="L101" s="59">
        <v>9010.498586022999</v>
      </c>
      <c r="M101" s="105" t="s">
        <v>514</v>
      </c>
      <c r="N101" s="61">
        <f t="shared" si="3"/>
        <v>7.9725255164482065E-3</v>
      </c>
      <c r="O101" s="61">
        <f>L101/'סכום נכסי הקרן'!$C$41</f>
        <v>2.0822010292467579E-3</v>
      </c>
    </row>
    <row r="102" spans="1:15">
      <c r="A102" s="57" t="s">
        <v>352</v>
      </c>
      <c r="B102" s="54" t="s">
        <v>353</v>
      </c>
      <c r="C102" s="54" t="s">
        <v>187</v>
      </c>
      <c r="D102" s="105" t="s">
        <v>514</v>
      </c>
      <c r="E102" s="72">
        <v>43525</v>
      </c>
      <c r="F102" s="59">
        <v>8.0400000000002247</v>
      </c>
      <c r="G102" s="65" t="s">
        <v>94</v>
      </c>
      <c r="H102" s="73">
        <v>4.8000000000000001E-2</v>
      </c>
      <c r="I102" s="73">
        <v>4.8700000000001673E-2</v>
      </c>
      <c r="J102" s="59">
        <v>12447427.903515</v>
      </c>
      <c r="K102" s="60">
        <v>113.188796</v>
      </c>
      <c r="L102" s="59">
        <v>14089.093744395001</v>
      </c>
      <c r="M102" s="105" t="s">
        <v>514</v>
      </c>
      <c r="N102" s="61">
        <f t="shared" si="3"/>
        <v>1.2466087010441182E-2</v>
      </c>
      <c r="O102" s="61">
        <f>L102/'סכום נכסי הקרן'!$C$41</f>
        <v>3.2557938071528653E-3</v>
      </c>
    </row>
    <row r="103" spans="1:15">
      <c r="A103" s="57" t="s">
        <v>354</v>
      </c>
      <c r="B103" s="54" t="s">
        <v>355</v>
      </c>
      <c r="C103" s="54" t="s">
        <v>187</v>
      </c>
      <c r="D103" s="105" t="s">
        <v>514</v>
      </c>
      <c r="E103" s="72">
        <v>43556</v>
      </c>
      <c r="F103" s="59">
        <v>8.1200000000002053</v>
      </c>
      <c r="G103" s="65" t="s">
        <v>94</v>
      </c>
      <c r="H103" s="73">
        <v>4.8000000000000001E-2</v>
      </c>
      <c r="I103" s="73">
        <v>4.8700000000001256E-2</v>
      </c>
      <c r="J103" s="59">
        <v>5511775.0837949999</v>
      </c>
      <c r="K103" s="60">
        <v>112.60576500000001</v>
      </c>
      <c r="L103" s="59">
        <v>6206.5765155059999</v>
      </c>
      <c r="M103" s="105" t="s">
        <v>514</v>
      </c>
      <c r="N103" s="61">
        <f t="shared" si="3"/>
        <v>5.491603951463456E-3</v>
      </c>
      <c r="O103" s="61">
        <f>L103/'סכום נכסי הקרן'!$C$41</f>
        <v>1.434253597101931E-3</v>
      </c>
    </row>
    <row r="104" spans="1:15">
      <c r="A104" s="57" t="s">
        <v>356</v>
      </c>
      <c r="B104" s="54" t="s">
        <v>357</v>
      </c>
      <c r="C104" s="54" t="s">
        <v>187</v>
      </c>
      <c r="D104" s="105" t="s">
        <v>514</v>
      </c>
      <c r="E104" s="72">
        <v>43586</v>
      </c>
      <c r="F104" s="59">
        <v>8.2100000000001252</v>
      </c>
      <c r="G104" s="65" t="s">
        <v>94</v>
      </c>
      <c r="H104" s="73">
        <v>4.8000000000000001E-2</v>
      </c>
      <c r="I104" s="73">
        <v>4.8500000000000633E-2</v>
      </c>
      <c r="J104" s="59">
        <v>13428120.979359999</v>
      </c>
      <c r="K104" s="60">
        <v>111.74923800000001</v>
      </c>
      <c r="L104" s="59">
        <v>15005.822822253</v>
      </c>
      <c r="M104" s="105" t="s">
        <v>514</v>
      </c>
      <c r="N104" s="61">
        <f t="shared" si="3"/>
        <v>1.3277212598566799E-2</v>
      </c>
      <c r="O104" s="61">
        <f>L104/'סכום נכסי הקרן'!$C$41</f>
        <v>3.4676371597967791E-3</v>
      </c>
    </row>
    <row r="105" spans="1:15">
      <c r="A105" s="57" t="s">
        <v>358</v>
      </c>
      <c r="B105" s="54" t="s">
        <v>359</v>
      </c>
      <c r="C105" s="54" t="s">
        <v>187</v>
      </c>
      <c r="D105" s="105" t="s">
        <v>514</v>
      </c>
      <c r="E105" s="72">
        <v>43617</v>
      </c>
      <c r="F105" s="59">
        <v>8.2900000008812214</v>
      </c>
      <c r="G105" s="65" t="s">
        <v>94</v>
      </c>
      <c r="H105" s="73">
        <v>4.8000000000000001E-2</v>
      </c>
      <c r="I105" s="73">
        <v>4.8500000004005554E-2</v>
      </c>
      <c r="J105" s="59">
        <v>3374.6720949999999</v>
      </c>
      <c r="K105" s="60">
        <v>110.968</v>
      </c>
      <c r="L105" s="59">
        <v>3.7448061299999997</v>
      </c>
      <c r="M105" s="105" t="s">
        <v>514</v>
      </c>
      <c r="N105" s="61">
        <f t="shared" si="3"/>
        <v>3.3134195783447907E-6</v>
      </c>
      <c r="O105" s="61">
        <f>L105/'סכום נכסי הקרן'!$C$41</f>
        <v>8.6537266542729197E-7</v>
      </c>
    </row>
    <row r="106" spans="1:15">
      <c r="A106" s="57" t="s">
        <v>360</v>
      </c>
      <c r="B106" s="54" t="s">
        <v>361</v>
      </c>
      <c r="C106" s="54" t="s">
        <v>187</v>
      </c>
      <c r="D106" s="105" t="s">
        <v>514</v>
      </c>
      <c r="E106" s="72">
        <v>43647</v>
      </c>
      <c r="F106" s="59">
        <v>8.1800000000001791</v>
      </c>
      <c r="G106" s="65" t="s">
        <v>94</v>
      </c>
      <c r="H106" s="73">
        <v>4.8000000000000001E-2</v>
      </c>
      <c r="I106" s="73">
        <v>4.8500000000000647E-2</v>
      </c>
      <c r="J106" s="59">
        <v>4167953.9254899998</v>
      </c>
      <c r="K106" s="60">
        <v>112.402232</v>
      </c>
      <c r="L106" s="59">
        <v>4684.8732245619995</v>
      </c>
      <c r="M106" s="105" t="s">
        <v>514</v>
      </c>
      <c r="N106" s="61">
        <f t="shared" si="3"/>
        <v>4.145194737845353E-3</v>
      </c>
      <c r="O106" s="61">
        <f>L106/'סכום נכסי הקרן'!$C$41</f>
        <v>1.0826091094676162E-3</v>
      </c>
    </row>
    <row r="107" spans="1:15">
      <c r="A107" s="57" t="s">
        <v>362</v>
      </c>
      <c r="B107" s="54" t="s">
        <v>363</v>
      </c>
      <c r="C107" s="54" t="s">
        <v>187</v>
      </c>
      <c r="D107" s="105" t="s">
        <v>514</v>
      </c>
      <c r="E107" s="72">
        <v>43678</v>
      </c>
      <c r="F107" s="59">
        <v>8.2599999999998008</v>
      </c>
      <c r="G107" s="65" t="s">
        <v>94</v>
      </c>
      <c r="H107" s="73">
        <v>4.8000000000000001E-2</v>
      </c>
      <c r="I107" s="73">
        <v>4.8499999999998815E-2</v>
      </c>
      <c r="J107" s="59">
        <v>9361641.1048850007</v>
      </c>
      <c r="K107" s="60">
        <v>112.623751</v>
      </c>
      <c r="L107" s="59">
        <v>10543.431346285</v>
      </c>
      <c r="M107" s="105" t="s">
        <v>514</v>
      </c>
      <c r="N107" s="61">
        <f t="shared" si="3"/>
        <v>9.3288706098424642E-3</v>
      </c>
      <c r="O107" s="61">
        <f>L107/'סכום נכסי הקרן'!$C$41</f>
        <v>2.4364404912155793E-3</v>
      </c>
    </row>
    <row r="108" spans="1:15">
      <c r="A108" s="57" t="s">
        <v>364</v>
      </c>
      <c r="B108" s="54" t="s">
        <v>365</v>
      </c>
      <c r="C108" s="54" t="s">
        <v>187</v>
      </c>
      <c r="D108" s="105" t="s">
        <v>514</v>
      </c>
      <c r="E108" s="72">
        <v>43709</v>
      </c>
      <c r="F108" s="59">
        <v>8.3500000001648775</v>
      </c>
      <c r="G108" s="65" t="s">
        <v>94</v>
      </c>
      <c r="H108" s="73">
        <v>4.8000000000000001E-2</v>
      </c>
      <c r="I108" s="73">
        <v>4.8500000000549583E-2</v>
      </c>
      <c r="J108" s="59">
        <v>4042.9239950000001</v>
      </c>
      <c r="K108" s="60">
        <v>112.51356199999999</v>
      </c>
      <c r="L108" s="59">
        <v>4.5488377950000007</v>
      </c>
      <c r="M108" s="105" t="s">
        <v>514</v>
      </c>
      <c r="N108" s="61">
        <f t="shared" si="3"/>
        <v>4.0248300407123485E-6</v>
      </c>
      <c r="O108" s="61">
        <f>L108/'סכום נכסי הקרן'!$C$41</f>
        <v>1.0511732118040398E-6</v>
      </c>
    </row>
    <row r="109" spans="1:15">
      <c r="A109" s="57" t="s">
        <v>366</v>
      </c>
      <c r="B109" s="54" t="s">
        <v>367</v>
      </c>
      <c r="C109" s="54" t="s">
        <v>187</v>
      </c>
      <c r="D109" s="105" t="s">
        <v>514</v>
      </c>
      <c r="E109" s="72">
        <v>43740</v>
      </c>
      <c r="F109" s="59">
        <v>8.4300000000000921</v>
      </c>
      <c r="G109" s="65" t="s">
        <v>94</v>
      </c>
      <c r="H109" s="73">
        <v>4.8000000000000001E-2</v>
      </c>
      <c r="I109" s="73">
        <v>4.8500000000000369E-2</v>
      </c>
      <c r="J109" s="59">
        <v>10681472.01998</v>
      </c>
      <c r="K109" s="60">
        <v>111.81374700000001</v>
      </c>
      <c r="L109" s="59">
        <v>11943.354104323002</v>
      </c>
      <c r="M109" s="105" t="s">
        <v>514</v>
      </c>
      <c r="N109" s="61">
        <f t="shared" si="3"/>
        <v>1.0567527916423392E-2</v>
      </c>
      <c r="O109" s="61">
        <f>L109/'סכום נכסי הקרן'!$C$41</f>
        <v>2.7599431897426378E-3</v>
      </c>
    </row>
    <row r="110" spans="1:15">
      <c r="A110" s="57" t="s">
        <v>368</v>
      </c>
      <c r="B110" s="54" t="s">
        <v>369</v>
      </c>
      <c r="C110" s="54" t="s">
        <v>187</v>
      </c>
      <c r="D110" s="105" t="s">
        <v>514</v>
      </c>
      <c r="E110" s="72">
        <v>43770</v>
      </c>
      <c r="F110" s="59">
        <v>8.5100000000001028</v>
      </c>
      <c r="G110" s="65" t="s">
        <v>94</v>
      </c>
      <c r="H110" s="73">
        <v>4.8000000000000001E-2</v>
      </c>
      <c r="I110" s="73">
        <v>4.850000000000055E-2</v>
      </c>
      <c r="J110" s="59">
        <v>15502308.05177</v>
      </c>
      <c r="K110" s="60">
        <v>111.608464</v>
      </c>
      <c r="L110" s="59">
        <v>17301.887824873</v>
      </c>
      <c r="M110" s="105" t="s">
        <v>514</v>
      </c>
      <c r="N110" s="61">
        <f t="shared" si="3"/>
        <v>1.5308780180099622E-2</v>
      </c>
      <c r="O110" s="61">
        <f>L110/'סכום נכסי הקרן'!$C$41</f>
        <v>3.9982258798359639E-3</v>
      </c>
    </row>
    <row r="111" spans="1:15">
      <c r="A111" s="57" t="s">
        <v>370</v>
      </c>
      <c r="B111" s="54" t="s">
        <v>371</v>
      </c>
      <c r="C111" s="54" t="s">
        <v>187</v>
      </c>
      <c r="D111" s="105" t="s">
        <v>514</v>
      </c>
      <c r="E111" s="72">
        <v>43800</v>
      </c>
      <c r="F111" s="59">
        <v>8.6000000000003105</v>
      </c>
      <c r="G111" s="65" t="s">
        <v>94</v>
      </c>
      <c r="H111" s="73">
        <v>4.8000000000000001E-2</v>
      </c>
      <c r="I111" s="73">
        <v>4.85000000000015E-2</v>
      </c>
      <c r="J111" s="59">
        <v>6948583.4939850001</v>
      </c>
      <c r="K111" s="60">
        <v>110.743578</v>
      </c>
      <c r="L111" s="59">
        <v>7695.1100080810002</v>
      </c>
      <c r="M111" s="105" t="s">
        <v>514</v>
      </c>
      <c r="N111" s="61">
        <f t="shared" si="3"/>
        <v>6.8086643936070808E-3</v>
      </c>
      <c r="O111" s="61">
        <f>L111/'סכום נכסי הקרן'!$C$41</f>
        <v>1.7782330052021373E-3</v>
      </c>
    </row>
    <row r="112" spans="1:15">
      <c r="A112" s="57" t="s">
        <v>372</v>
      </c>
      <c r="B112" s="54" t="s">
        <v>373</v>
      </c>
      <c r="C112" s="54" t="s">
        <v>187</v>
      </c>
      <c r="D112" s="105" t="s">
        <v>514</v>
      </c>
      <c r="E112" s="72">
        <v>43831</v>
      </c>
      <c r="F112" s="59">
        <v>8.4800000000001798</v>
      </c>
      <c r="G112" s="65" t="s">
        <v>94</v>
      </c>
      <c r="H112" s="73">
        <v>4.8000000000000001E-2</v>
      </c>
      <c r="I112" s="73">
        <v>4.8600000000000886E-2</v>
      </c>
      <c r="J112" s="59">
        <v>9368824.81281</v>
      </c>
      <c r="K112" s="60">
        <v>113.373231</v>
      </c>
      <c r="L112" s="59">
        <v>10621.739392021</v>
      </c>
      <c r="M112" s="105" t="s">
        <v>514</v>
      </c>
      <c r="N112" s="61">
        <f t="shared" si="3"/>
        <v>9.398157884771054E-3</v>
      </c>
      <c r="O112" s="61">
        <f>L112/'סכום נכסי הקרן'!$C$41</f>
        <v>2.4545363925547936E-3</v>
      </c>
    </row>
    <row r="113" spans="1:15">
      <c r="A113" s="57" t="s">
        <v>374</v>
      </c>
      <c r="B113" s="54" t="s">
        <v>375</v>
      </c>
      <c r="C113" s="54" t="s">
        <v>187</v>
      </c>
      <c r="D113" s="105" t="s">
        <v>514</v>
      </c>
      <c r="E113" s="72">
        <v>43863</v>
      </c>
      <c r="F113" s="59">
        <v>8.5600000000001284</v>
      </c>
      <c r="G113" s="65" t="s">
        <v>94</v>
      </c>
      <c r="H113" s="73">
        <v>4.8000000000000001E-2</v>
      </c>
      <c r="I113" s="73">
        <v>4.8800000000000995E-2</v>
      </c>
      <c r="J113" s="59">
        <v>10028088.724755</v>
      </c>
      <c r="K113" s="60">
        <v>112.718281</v>
      </c>
      <c r="L113" s="59">
        <v>11303.489221600999</v>
      </c>
      <c r="M113" s="105" t="s">
        <v>514</v>
      </c>
      <c r="N113" s="61">
        <f t="shared" si="3"/>
        <v>1.0001372885613726E-2</v>
      </c>
      <c r="O113" s="61">
        <f>L113/'סכום נכסי הקרן'!$C$41</f>
        <v>2.6120793057785138E-3</v>
      </c>
    </row>
    <row r="114" spans="1:15">
      <c r="A114" s="57" t="s">
        <v>376</v>
      </c>
      <c r="B114" s="54" t="s">
        <v>377</v>
      </c>
      <c r="C114" s="54" t="s">
        <v>187</v>
      </c>
      <c r="D114" s="105" t="s">
        <v>514</v>
      </c>
      <c r="E114" s="72">
        <v>43891</v>
      </c>
      <c r="F114" s="59">
        <v>8.6399999994631109</v>
      </c>
      <c r="G114" s="65" t="s">
        <v>94</v>
      </c>
      <c r="H114" s="73">
        <v>4.8000000000000001E-2</v>
      </c>
      <c r="I114" s="73">
        <v>4.8499999997908223E-2</v>
      </c>
      <c r="J114" s="59">
        <v>5078.7144399999997</v>
      </c>
      <c r="K114" s="60">
        <v>112.956461</v>
      </c>
      <c r="L114" s="59">
        <v>5.7367360719999994</v>
      </c>
      <c r="M114" s="105" t="s">
        <v>514</v>
      </c>
      <c r="N114" s="61">
        <f t="shared" si="3"/>
        <v>5.0758872307126855E-6</v>
      </c>
      <c r="O114" s="61">
        <f>L114/'סכום נכסי הקרן'!$C$41</f>
        <v>1.3256799986811421E-6</v>
      </c>
    </row>
    <row r="115" spans="1:15">
      <c r="A115" s="57" t="s">
        <v>378</v>
      </c>
      <c r="B115" s="54" t="s">
        <v>379</v>
      </c>
      <c r="C115" s="54" t="s">
        <v>187</v>
      </c>
      <c r="D115" s="105" t="s">
        <v>514</v>
      </c>
      <c r="E115" s="72">
        <v>44045</v>
      </c>
      <c r="F115" s="59">
        <v>8.8500000000012964</v>
      </c>
      <c r="G115" s="65" t="s">
        <v>94</v>
      </c>
      <c r="H115" s="73">
        <v>4.8000000000000001E-2</v>
      </c>
      <c r="I115" s="73">
        <v>4.8500000000006642E-2</v>
      </c>
      <c r="J115" s="59">
        <v>1388126.2592750001</v>
      </c>
      <c r="K115" s="60">
        <v>113.84748399999999</v>
      </c>
      <c r="L115" s="59">
        <v>1580.346820667</v>
      </c>
      <c r="M115" s="105" t="s">
        <v>514</v>
      </c>
      <c r="N115" s="61">
        <f t="shared" si="3"/>
        <v>1.3982972454098664E-3</v>
      </c>
      <c r="O115" s="61">
        <f>L115/'סכום נכסי הקרן'!$C$41</f>
        <v>3.6519619254632771E-4</v>
      </c>
    </row>
    <row r="116" spans="1:15">
      <c r="A116" s="57" t="s">
        <v>380</v>
      </c>
      <c r="B116" s="54" t="s">
        <v>381</v>
      </c>
      <c r="C116" s="54" t="s">
        <v>187</v>
      </c>
      <c r="D116" s="105" t="s">
        <v>514</v>
      </c>
      <c r="E116" s="72">
        <v>44075</v>
      </c>
      <c r="F116" s="59">
        <v>8.929999999999902</v>
      </c>
      <c r="G116" s="65" t="s">
        <v>94</v>
      </c>
      <c r="H116" s="73">
        <v>4.8000000000000001E-2</v>
      </c>
      <c r="I116" s="73">
        <v>4.8599999999999491E-2</v>
      </c>
      <c r="J116" s="59">
        <v>18339237.842840001</v>
      </c>
      <c r="K116" s="60">
        <v>113.150803</v>
      </c>
      <c r="L116" s="59">
        <v>20750.994892871</v>
      </c>
      <c r="M116" s="105" t="s">
        <v>514</v>
      </c>
      <c r="N116" s="61">
        <f t="shared" si="3"/>
        <v>1.836056403490547E-2</v>
      </c>
      <c r="O116" s="61">
        <f>L116/'סכום נכסי הקרן'!$C$41</f>
        <v>4.7952666005467957E-3</v>
      </c>
    </row>
    <row r="117" spans="1:15">
      <c r="A117" s="57" t="s">
        <v>382</v>
      </c>
      <c r="B117" s="54" t="s">
        <v>383</v>
      </c>
      <c r="C117" s="54" t="s">
        <v>187</v>
      </c>
      <c r="D117" s="105" t="s">
        <v>514</v>
      </c>
      <c r="E117" s="72">
        <v>44166</v>
      </c>
      <c r="F117" s="59">
        <v>9.1900000000000741</v>
      </c>
      <c r="G117" s="65" t="s">
        <v>94</v>
      </c>
      <c r="H117" s="73">
        <v>4.8000000000000001E-2</v>
      </c>
      <c r="I117" s="73">
        <v>4.8600000000000268E-2</v>
      </c>
      <c r="J117" s="59">
        <v>33478518.049934998</v>
      </c>
      <c r="K117" s="60">
        <v>111.61021</v>
      </c>
      <c r="L117" s="59">
        <v>37365.444356443004</v>
      </c>
      <c r="M117" s="105" t="s">
        <v>514</v>
      </c>
      <c r="N117" s="61">
        <f t="shared" si="3"/>
        <v>3.3061095978336036E-2</v>
      </c>
      <c r="O117" s="61">
        <f>L117/'סכום נכסי הקרן'!$C$41</f>
        <v>8.6346350265161121E-3</v>
      </c>
    </row>
    <row r="118" spans="1:15">
      <c r="A118" s="57" t="s">
        <v>384</v>
      </c>
      <c r="B118" s="54" t="s">
        <v>385</v>
      </c>
      <c r="C118" s="54" t="s">
        <v>187</v>
      </c>
      <c r="D118" s="105" t="s">
        <v>514</v>
      </c>
      <c r="E118" s="72">
        <v>44197</v>
      </c>
      <c r="F118" s="59">
        <v>9.0500000000003205</v>
      </c>
      <c r="G118" s="65" t="s">
        <v>94</v>
      </c>
      <c r="H118" s="73">
        <v>4.8000000000000001E-2</v>
      </c>
      <c r="I118" s="73">
        <v>4.8500000000001646E-2</v>
      </c>
      <c r="J118" s="59">
        <v>10096985.495645</v>
      </c>
      <c r="K118" s="60">
        <v>114.065203</v>
      </c>
      <c r="L118" s="59">
        <v>11517.146961466</v>
      </c>
      <c r="M118" s="105" t="s">
        <v>514</v>
      </c>
      <c r="N118" s="61">
        <f t="shared" si="3"/>
        <v>1.0190418116196488E-2</v>
      </c>
      <c r="O118" s="61">
        <f>L118/'סכום נכסי הקרן'!$C$41</f>
        <v>2.6614526408505076E-3</v>
      </c>
    </row>
    <row r="119" spans="1:15">
      <c r="A119" s="57" t="s">
        <v>386</v>
      </c>
      <c r="B119" s="54" t="s">
        <v>387</v>
      </c>
      <c r="C119" s="54" t="s">
        <v>187</v>
      </c>
      <c r="D119" s="105" t="s">
        <v>514</v>
      </c>
      <c r="E119" s="72">
        <v>44228</v>
      </c>
      <c r="F119" s="59">
        <v>9.1300000000000932</v>
      </c>
      <c r="G119" s="65" t="s">
        <v>94</v>
      </c>
      <c r="H119" s="73">
        <v>4.8000000000000001E-2</v>
      </c>
      <c r="I119" s="73">
        <v>4.8500000000000314E-2</v>
      </c>
      <c r="J119" s="59">
        <v>18456783.352049999</v>
      </c>
      <c r="K119" s="60">
        <v>113.748986</v>
      </c>
      <c r="L119" s="59">
        <v>20994.403969130999</v>
      </c>
      <c r="M119" s="105" t="s">
        <v>514</v>
      </c>
      <c r="N119" s="61">
        <f t="shared" si="3"/>
        <v>1.857593336801076E-2</v>
      </c>
      <c r="O119" s="61">
        <f>L119/'סכום נכסי הקרן'!$C$41</f>
        <v>4.8515150560876196E-3</v>
      </c>
    </row>
    <row r="120" spans="1:15">
      <c r="A120" s="57" t="s">
        <v>388</v>
      </c>
      <c r="B120" s="54" t="s">
        <v>389</v>
      </c>
      <c r="C120" s="54" t="s">
        <v>187</v>
      </c>
      <c r="D120" s="105" t="s">
        <v>514</v>
      </c>
      <c r="E120" s="72">
        <v>44256</v>
      </c>
      <c r="F120" s="59">
        <v>9.2199999999999687</v>
      </c>
      <c r="G120" s="65" t="s">
        <v>94</v>
      </c>
      <c r="H120" s="73">
        <v>4.8000000000000001E-2</v>
      </c>
      <c r="I120" s="73">
        <v>4.8499999999999946E-2</v>
      </c>
      <c r="J120" s="59">
        <v>7001709.5200349996</v>
      </c>
      <c r="K120" s="60">
        <v>113.414186</v>
      </c>
      <c r="L120" s="59">
        <v>7940.9318245329996</v>
      </c>
      <c r="M120" s="105" t="s">
        <v>514</v>
      </c>
      <c r="N120" s="61">
        <f t="shared" si="3"/>
        <v>7.0261685289723826E-3</v>
      </c>
      <c r="O120" s="61">
        <f>L120/'סכום נכסי הקרן'!$C$41</f>
        <v>1.8350390114781538E-3</v>
      </c>
    </row>
    <row r="121" spans="1:15">
      <c r="A121" s="57" t="s">
        <v>390</v>
      </c>
      <c r="B121" s="54" t="s">
        <v>391</v>
      </c>
      <c r="C121" s="54" t="s">
        <v>187</v>
      </c>
      <c r="D121" s="105" t="s">
        <v>514</v>
      </c>
      <c r="E121" s="72">
        <v>44287</v>
      </c>
      <c r="F121" s="59">
        <v>9.2999999999996277</v>
      </c>
      <c r="G121" s="65" t="s">
        <v>94</v>
      </c>
      <c r="H121" s="73">
        <v>4.8000000000000001E-2</v>
      </c>
      <c r="I121" s="73">
        <v>4.8499999999998232E-2</v>
      </c>
      <c r="J121" s="59">
        <v>9797040.6303300001</v>
      </c>
      <c r="K121" s="60">
        <v>112.628811</v>
      </c>
      <c r="L121" s="59">
        <v>11034.290396327</v>
      </c>
      <c r="M121" s="105" t="s">
        <v>514</v>
      </c>
      <c r="N121" s="61">
        <f t="shared" si="3"/>
        <v>9.7631846784900934E-3</v>
      </c>
      <c r="O121" s="61">
        <f>L121/'סכום נכסי הקרן'!$C$41</f>
        <v>2.5498711975693827E-3</v>
      </c>
    </row>
    <row r="122" spans="1:15">
      <c r="A122" s="57" t="s">
        <v>392</v>
      </c>
      <c r="B122" s="54" t="s">
        <v>393</v>
      </c>
      <c r="C122" s="54" t="s">
        <v>187</v>
      </c>
      <c r="D122" s="105" t="s">
        <v>514</v>
      </c>
      <c r="E122" s="72">
        <v>44318</v>
      </c>
      <c r="F122" s="59">
        <v>9.3900000000001675</v>
      </c>
      <c r="G122" s="65" t="s">
        <v>94</v>
      </c>
      <c r="H122" s="73">
        <v>4.8000000000000001E-2</v>
      </c>
      <c r="I122" s="73">
        <v>4.8500000000000612E-2</v>
      </c>
      <c r="J122" s="59">
        <v>15443267.996405</v>
      </c>
      <c r="K122" s="60">
        <v>111.500624</v>
      </c>
      <c r="L122" s="59">
        <v>17219.340129467</v>
      </c>
      <c r="M122" s="105" t="s">
        <v>514</v>
      </c>
      <c r="N122" s="61">
        <f t="shared" si="3"/>
        <v>1.5235741646031241E-2</v>
      </c>
      <c r="O122" s="61">
        <f>L122/'סכום נכסי הקרן'!$C$41</f>
        <v>3.9791502543647002E-3</v>
      </c>
    </row>
    <row r="123" spans="1:15">
      <c r="A123" s="57" t="s">
        <v>394</v>
      </c>
      <c r="B123" s="54" t="s">
        <v>395</v>
      </c>
      <c r="C123" s="54" t="s">
        <v>187</v>
      </c>
      <c r="D123" s="105" t="s">
        <v>514</v>
      </c>
      <c r="E123" s="72">
        <v>44348</v>
      </c>
      <c r="F123" s="59">
        <v>9.4699999999997271</v>
      </c>
      <c r="G123" s="65" t="s">
        <v>94</v>
      </c>
      <c r="H123" s="73">
        <v>4.8000000000000001E-2</v>
      </c>
      <c r="I123" s="73">
        <v>4.8499999999998301E-2</v>
      </c>
      <c r="J123" s="59">
        <v>12441146.335655</v>
      </c>
      <c r="K123" s="60">
        <v>110.744517</v>
      </c>
      <c r="L123" s="59">
        <v>13777.887383790998</v>
      </c>
      <c r="M123" s="105" t="s">
        <v>514</v>
      </c>
      <c r="N123" s="61">
        <f t="shared" si="3"/>
        <v>1.2190730366509729E-2</v>
      </c>
      <c r="O123" s="61">
        <f>L123/'סכום נכסי הקרן'!$C$41</f>
        <v>3.1838783411915306E-3</v>
      </c>
    </row>
    <row r="124" spans="1:15">
      <c r="A124" s="57" t="s">
        <v>396</v>
      </c>
      <c r="B124" s="54" t="s">
        <v>397</v>
      </c>
      <c r="C124" s="54" t="s">
        <v>187</v>
      </c>
      <c r="D124" s="105" t="s">
        <v>514</v>
      </c>
      <c r="E124" s="72">
        <v>44378</v>
      </c>
      <c r="F124" s="59">
        <v>9.3200000000009329</v>
      </c>
      <c r="G124" s="65" t="s">
        <v>94</v>
      </c>
      <c r="H124" s="73">
        <v>4.8000000000000001E-2</v>
      </c>
      <c r="I124" s="73">
        <v>4.8500000000004831E-2</v>
      </c>
      <c r="J124" s="59">
        <v>3772916.8148049996</v>
      </c>
      <c r="K124" s="60">
        <v>112.50970100000001</v>
      </c>
      <c r="L124" s="59">
        <v>4244.8974292470002</v>
      </c>
      <c r="M124" s="105" t="s">
        <v>514</v>
      </c>
      <c r="N124" s="61">
        <f t="shared" si="3"/>
        <v>3.7559023783515547E-3</v>
      </c>
      <c r="O124" s="61">
        <f>L124/'סכום נכסי הקרן'!$C$41</f>
        <v>9.8093681629733286E-4</v>
      </c>
    </row>
    <row r="125" spans="1:15">
      <c r="A125" s="57" t="s">
        <v>398</v>
      </c>
      <c r="B125" s="54" t="s">
        <v>399</v>
      </c>
      <c r="C125" s="54" t="s">
        <v>187</v>
      </c>
      <c r="D125" s="105" t="s">
        <v>514</v>
      </c>
      <c r="E125" s="72">
        <v>44409</v>
      </c>
      <c r="F125" s="59">
        <v>9.4100000000008706</v>
      </c>
      <c r="G125" s="65" t="s">
        <v>94</v>
      </c>
      <c r="H125" s="73">
        <v>4.8000000000000001E-2</v>
      </c>
      <c r="I125" s="73">
        <v>4.8600000000005431E-2</v>
      </c>
      <c r="J125" s="59">
        <v>4776163.392275</v>
      </c>
      <c r="K125" s="60">
        <v>111.838185</v>
      </c>
      <c r="L125" s="59">
        <v>5341.5744459349999</v>
      </c>
      <c r="M125" s="105" t="s">
        <v>514</v>
      </c>
      <c r="N125" s="61">
        <f t="shared" si="3"/>
        <v>4.7262466290470574E-3</v>
      </c>
      <c r="O125" s="61">
        <f>L125/'סכום נכסי הקרן'!$C$41</f>
        <v>1.2343636373659433E-3</v>
      </c>
    </row>
    <row r="126" spans="1:15">
      <c r="A126" s="57" t="s">
        <v>400</v>
      </c>
      <c r="B126" s="54" t="s">
        <v>401</v>
      </c>
      <c r="C126" s="54" t="s">
        <v>187</v>
      </c>
      <c r="D126" s="105" t="s">
        <v>514</v>
      </c>
      <c r="E126" s="72">
        <v>44440</v>
      </c>
      <c r="F126" s="59">
        <v>9.4900000000000535</v>
      </c>
      <c r="G126" s="65" t="s">
        <v>94</v>
      </c>
      <c r="H126" s="73">
        <v>4.8000000000000001E-2</v>
      </c>
      <c r="I126" s="73">
        <v>4.8499999999999967E-2</v>
      </c>
      <c r="J126" s="59">
        <v>13993027.723025</v>
      </c>
      <c r="K126" s="60">
        <v>111.07546600000001</v>
      </c>
      <c r="L126" s="59">
        <v>15542.820763733002</v>
      </c>
      <c r="M126" s="105" t="s">
        <v>514</v>
      </c>
      <c r="N126" s="61">
        <f t="shared" si="3"/>
        <v>1.3752350544581292E-2</v>
      </c>
      <c r="O126" s="61">
        <f>L126/'סכום נכסי הקרן'!$C$41</f>
        <v>3.5917299228973134E-3</v>
      </c>
    </row>
    <row r="127" spans="1:15">
      <c r="A127" s="57" t="s">
        <v>402</v>
      </c>
      <c r="B127" s="54" t="s">
        <v>403</v>
      </c>
      <c r="C127" s="54" t="s">
        <v>187</v>
      </c>
      <c r="D127" s="105" t="s">
        <v>514</v>
      </c>
      <c r="E127" s="72">
        <v>44501</v>
      </c>
      <c r="F127" s="59">
        <v>9.6599999999999646</v>
      </c>
      <c r="G127" s="65" t="s">
        <v>94</v>
      </c>
      <c r="H127" s="73">
        <v>4.8000000000000001E-2</v>
      </c>
      <c r="I127" s="73">
        <v>4.8499999999999516E-2</v>
      </c>
      <c r="J127" s="59">
        <v>17643387.139370002</v>
      </c>
      <c r="K127" s="60">
        <v>109.6622</v>
      </c>
      <c r="L127" s="59">
        <v>19348.126535254003</v>
      </c>
      <c r="M127" s="105" t="s">
        <v>514</v>
      </c>
      <c r="N127" s="61">
        <f t="shared" si="3"/>
        <v>1.7119300449928227E-2</v>
      </c>
      <c r="O127" s="61">
        <f>L127/'סכום נכסי הקרן'!$C$41</f>
        <v>4.4710832148838831E-3</v>
      </c>
    </row>
    <row r="128" spans="1:15">
      <c r="A128" s="57" t="s">
        <v>404</v>
      </c>
      <c r="B128" s="54" t="s">
        <v>405</v>
      </c>
      <c r="C128" s="54" t="s">
        <v>187</v>
      </c>
      <c r="D128" s="105" t="s">
        <v>514</v>
      </c>
      <c r="E128" s="72">
        <v>44531</v>
      </c>
      <c r="F128" s="59">
        <v>9.7500000000003162</v>
      </c>
      <c r="G128" s="65" t="s">
        <v>94</v>
      </c>
      <c r="H128" s="73">
        <v>4.8000000000000001E-2</v>
      </c>
      <c r="I128" s="73">
        <v>4.8500000000001903E-2</v>
      </c>
      <c r="J128" s="59">
        <v>5056695.5398949999</v>
      </c>
      <c r="K128" s="60">
        <v>109.122838</v>
      </c>
      <c r="L128" s="59">
        <v>5518.0097019469995</v>
      </c>
      <c r="M128" s="105" t="s">
        <v>514</v>
      </c>
      <c r="N128" s="61">
        <f t="shared" si="3"/>
        <v>4.8823572556819361E-3</v>
      </c>
      <c r="O128" s="61">
        <f>L128/'סכום נכסי הקרן'!$C$41</f>
        <v>1.2751353735974396E-3</v>
      </c>
    </row>
    <row r="129" spans="1:15">
      <c r="A129" s="57" t="s">
        <v>406</v>
      </c>
      <c r="B129" s="54" t="s">
        <v>407</v>
      </c>
      <c r="C129" s="54" t="s">
        <v>187</v>
      </c>
      <c r="D129" s="105" t="s">
        <v>514</v>
      </c>
      <c r="E129" s="72">
        <v>44563</v>
      </c>
      <c r="F129" s="59">
        <v>9.6000000000001364</v>
      </c>
      <c r="G129" s="65" t="s">
        <v>94</v>
      </c>
      <c r="H129" s="73">
        <v>4.8000000000000001E-2</v>
      </c>
      <c r="I129" s="73">
        <v>4.8500000000000897E-2</v>
      </c>
      <c r="J129" s="59">
        <v>14526526.627389999</v>
      </c>
      <c r="K129" s="60">
        <v>111.391143</v>
      </c>
      <c r="L129" s="59">
        <v>16181.264018722999</v>
      </c>
      <c r="M129" s="105" t="s">
        <v>514</v>
      </c>
      <c r="N129" s="61">
        <f t="shared" si="3"/>
        <v>1.4317247713435807E-2</v>
      </c>
      <c r="O129" s="61">
        <f>L129/'סכום נכסי הקרן'!$C$41</f>
        <v>3.7392652884450004E-3</v>
      </c>
    </row>
    <row r="130" spans="1:15">
      <c r="A130" s="57" t="s">
        <v>408</v>
      </c>
      <c r="B130" s="54" t="s">
        <v>409</v>
      </c>
      <c r="C130" s="54" t="s">
        <v>187</v>
      </c>
      <c r="D130" s="105" t="s">
        <v>514</v>
      </c>
      <c r="E130" s="72">
        <v>44652</v>
      </c>
      <c r="F130" s="59">
        <v>9.849999999997145</v>
      </c>
      <c r="G130" s="65" t="s">
        <v>94</v>
      </c>
      <c r="H130" s="73">
        <v>4.8000000000000001E-2</v>
      </c>
      <c r="I130" s="73">
        <v>4.8499999999989295E-2</v>
      </c>
      <c r="J130" s="59">
        <v>1029575.70233</v>
      </c>
      <c r="K130" s="60">
        <v>108.81998</v>
      </c>
      <c r="L130" s="59">
        <v>1120.384078132</v>
      </c>
      <c r="M130" s="105" t="s">
        <v>514</v>
      </c>
      <c r="N130" s="61">
        <f t="shared" si="3"/>
        <v>9.9132035434591347E-4</v>
      </c>
      <c r="O130" s="61">
        <f>L130/'סכום נכסי הקרן'!$C$41</f>
        <v>2.589051935768403E-4</v>
      </c>
    </row>
    <row r="131" spans="1:15">
      <c r="A131" s="57" t="s">
        <v>410</v>
      </c>
      <c r="B131" s="54" t="s">
        <v>411</v>
      </c>
      <c r="C131" s="54" t="s">
        <v>187</v>
      </c>
      <c r="D131" s="105" t="s">
        <v>514</v>
      </c>
      <c r="E131" s="72">
        <v>40057</v>
      </c>
      <c r="F131" s="59">
        <v>0.66000000000012116</v>
      </c>
      <c r="G131" s="65" t="s">
        <v>94</v>
      </c>
      <c r="H131" s="73">
        <v>4.8000000000000001E-2</v>
      </c>
      <c r="I131" s="73">
        <v>4.8200000000001311E-2</v>
      </c>
      <c r="J131" s="59">
        <v>3614173.57596</v>
      </c>
      <c r="K131" s="60">
        <v>123.422899</v>
      </c>
      <c r="L131" s="59">
        <v>4460.7178023309998</v>
      </c>
      <c r="M131" s="105" t="s">
        <v>514</v>
      </c>
      <c r="N131" s="61">
        <f t="shared" si="3"/>
        <v>3.9468611155351538E-3</v>
      </c>
      <c r="O131" s="61">
        <f>L131/'סכום נכסי הקרן'!$C$41</f>
        <v>1.0308099058581037E-3</v>
      </c>
    </row>
    <row r="132" spans="1:15">
      <c r="A132" s="57" t="s">
        <v>412</v>
      </c>
      <c r="B132" s="54" t="s">
        <v>413</v>
      </c>
      <c r="C132" s="54" t="s">
        <v>187</v>
      </c>
      <c r="D132" s="105" t="s">
        <v>514</v>
      </c>
      <c r="E132" s="72">
        <v>40087</v>
      </c>
      <c r="F132" s="59">
        <v>0.73999999999995614</v>
      </c>
      <c r="G132" s="65" t="s">
        <v>94</v>
      </c>
      <c r="H132" s="73">
        <v>4.8000000000000001E-2</v>
      </c>
      <c r="I132" s="73">
        <v>4.829999999999559E-2</v>
      </c>
      <c r="J132" s="59">
        <v>3352352.4815400001</v>
      </c>
      <c r="K132" s="60">
        <v>122.350264</v>
      </c>
      <c r="L132" s="59">
        <v>4101.6121175070002</v>
      </c>
      <c r="M132" s="105" t="s">
        <v>514</v>
      </c>
      <c r="N132" s="61">
        <f t="shared" si="3"/>
        <v>3.6291229562059944E-3</v>
      </c>
      <c r="O132" s="61">
        <f>L132/'סכום נכסי הקרן'!$C$41</f>
        <v>9.4782557159398581E-4</v>
      </c>
    </row>
    <row r="133" spans="1:15">
      <c r="A133" s="57" t="s">
        <v>414</v>
      </c>
      <c r="B133" s="54" t="s">
        <v>415</v>
      </c>
      <c r="C133" s="54" t="s">
        <v>187</v>
      </c>
      <c r="D133" s="105" t="s">
        <v>514</v>
      </c>
      <c r="E133" s="72">
        <v>40118</v>
      </c>
      <c r="F133" s="59">
        <v>0.83000000000004193</v>
      </c>
      <c r="G133" s="65" t="s">
        <v>94</v>
      </c>
      <c r="H133" s="73">
        <v>4.8000000000000001E-2</v>
      </c>
      <c r="I133" s="73">
        <v>4.8299999999998428E-2</v>
      </c>
      <c r="J133" s="59">
        <v>4103968.8060650001</v>
      </c>
      <c r="K133" s="60">
        <v>122.216328</v>
      </c>
      <c r="L133" s="59">
        <v>5015.7199883129997</v>
      </c>
      <c r="M133" s="105" t="s">
        <v>514</v>
      </c>
      <c r="N133" s="61">
        <f t="shared" si="3"/>
        <v>4.4379292897524705E-3</v>
      </c>
      <c r="O133" s="61">
        <f>L133/'סכום נכסי הקרן'!$C$41</f>
        <v>1.1590631997078489E-3</v>
      </c>
    </row>
    <row r="134" spans="1:15">
      <c r="A134" s="57" t="s">
        <v>416</v>
      </c>
      <c r="B134" s="54" t="s">
        <v>417</v>
      </c>
      <c r="C134" s="54" t="s">
        <v>187</v>
      </c>
      <c r="D134" s="105" t="s">
        <v>514</v>
      </c>
      <c r="E134" s="72">
        <v>39904</v>
      </c>
      <c r="F134" s="59">
        <v>0.25000000000003747</v>
      </c>
      <c r="G134" s="65" t="s">
        <v>94</v>
      </c>
      <c r="H134" s="73">
        <v>4.8000000000000001E-2</v>
      </c>
      <c r="I134" s="73">
        <v>4.7999999999998495E-2</v>
      </c>
      <c r="J134" s="59">
        <v>5222054.4725500001</v>
      </c>
      <c r="K134" s="60">
        <v>127.702336</v>
      </c>
      <c r="L134" s="59">
        <v>6668.6855301149999</v>
      </c>
      <c r="M134" s="105" t="s">
        <v>514</v>
      </c>
      <c r="N134" s="61">
        <f t="shared" si="3"/>
        <v>5.9004798727211151E-3</v>
      </c>
      <c r="O134" s="61">
        <f>L134/'סכום נכסי הקרן'!$C$41</f>
        <v>1.5410405697269117E-3</v>
      </c>
    </row>
    <row r="135" spans="1:15">
      <c r="A135" s="57" t="s">
        <v>418</v>
      </c>
      <c r="B135" s="54" t="s">
        <v>419</v>
      </c>
      <c r="C135" s="54" t="s">
        <v>187</v>
      </c>
      <c r="D135" s="105" t="s">
        <v>514</v>
      </c>
      <c r="E135" s="72">
        <v>39965</v>
      </c>
      <c r="F135" s="59">
        <v>0.41999999999983068</v>
      </c>
      <c r="G135" s="65" t="s">
        <v>94</v>
      </c>
      <c r="H135" s="73">
        <v>4.8000000000000001E-2</v>
      </c>
      <c r="I135" s="73">
        <v>4.8199999999997002E-2</v>
      </c>
      <c r="J135" s="59">
        <v>2460436.6706099999</v>
      </c>
      <c r="K135" s="60">
        <v>124.83431400000001</v>
      </c>
      <c r="L135" s="59">
        <v>3071.469234706</v>
      </c>
      <c r="M135" s="105" t="s">
        <v>514</v>
      </c>
      <c r="N135" s="61">
        <f t="shared" si="3"/>
        <v>2.7176483757140593E-3</v>
      </c>
      <c r="O135" s="61">
        <f>L135/'סכום נכסי הקרן'!$C$41</f>
        <v>7.0977386442578163E-4</v>
      </c>
    </row>
    <row r="136" spans="1:15">
      <c r="A136" s="57" t="s">
        <v>420</v>
      </c>
      <c r="B136" s="54" t="s">
        <v>421</v>
      </c>
      <c r="C136" s="54" t="s">
        <v>187</v>
      </c>
      <c r="D136" s="105" t="s">
        <v>514</v>
      </c>
      <c r="E136" s="72">
        <v>39995</v>
      </c>
      <c r="F136" s="59">
        <v>0.48999999999988247</v>
      </c>
      <c r="G136" s="65" t="s">
        <v>94</v>
      </c>
      <c r="H136" s="73">
        <v>4.8000000000000001E-2</v>
      </c>
      <c r="I136" s="73">
        <v>4.8599999999996132E-2</v>
      </c>
      <c r="J136" s="59">
        <v>3758783.28712</v>
      </c>
      <c r="K136" s="60">
        <v>126.81438</v>
      </c>
      <c r="L136" s="59">
        <v>4766.6777346440003</v>
      </c>
      <c r="M136" s="105" t="s">
        <v>514</v>
      </c>
      <c r="N136" s="61">
        <f t="shared" si="3"/>
        <v>4.2175756985394662E-3</v>
      </c>
      <c r="O136" s="61">
        <f>L136/'סכום נכסי הקרן'!$C$41</f>
        <v>1.1015129951364945E-3</v>
      </c>
    </row>
    <row r="137" spans="1:15">
      <c r="A137" s="57" t="s">
        <v>422</v>
      </c>
      <c r="B137" s="54" t="s">
        <v>423</v>
      </c>
      <c r="C137" s="54" t="s">
        <v>187</v>
      </c>
      <c r="D137" s="105" t="s">
        <v>514</v>
      </c>
      <c r="E137" s="72">
        <v>40027</v>
      </c>
      <c r="F137" s="59">
        <v>0.57999999999996965</v>
      </c>
      <c r="G137" s="65" t="s">
        <v>94</v>
      </c>
      <c r="H137" s="73">
        <v>4.8000000000000001E-2</v>
      </c>
      <c r="I137" s="73">
        <v>4.8299999999996741E-2</v>
      </c>
      <c r="J137" s="59">
        <v>4732894.0817499999</v>
      </c>
      <c r="K137" s="60">
        <v>125.213633</v>
      </c>
      <c r="L137" s="59">
        <v>5926.2286199709997</v>
      </c>
      <c r="M137" s="105" t="s">
        <v>514</v>
      </c>
      <c r="N137" s="61">
        <f t="shared" si="3"/>
        <v>5.2435510019738039E-3</v>
      </c>
      <c r="O137" s="61">
        <f>L137/'סכום נכסי הקרן'!$C$41</f>
        <v>1.369469093663283E-3</v>
      </c>
    </row>
    <row r="138" spans="1:15">
      <c r="A138" s="57" t="s">
        <v>424</v>
      </c>
      <c r="B138" s="54" t="s">
        <v>425</v>
      </c>
      <c r="C138" s="54" t="s">
        <v>187</v>
      </c>
      <c r="D138" s="105" t="s">
        <v>514</v>
      </c>
      <c r="E138" s="72">
        <v>40179</v>
      </c>
      <c r="F138" s="59">
        <v>0.96999999999993836</v>
      </c>
      <c r="G138" s="65" t="s">
        <v>94</v>
      </c>
      <c r="H138" s="73">
        <v>4.8000000000000001E-2</v>
      </c>
      <c r="I138" s="73">
        <v>4.8299999999993591E-2</v>
      </c>
      <c r="J138" s="59">
        <v>1841434.93564</v>
      </c>
      <c r="K138" s="60">
        <v>123.574303</v>
      </c>
      <c r="L138" s="59">
        <v>2275.540383262</v>
      </c>
      <c r="M138" s="105" t="s">
        <v>514</v>
      </c>
      <c r="N138" s="61">
        <f t="shared" si="3"/>
        <v>2.0134073154848527E-3</v>
      </c>
      <c r="O138" s="61">
        <f>L138/'סכום נכסי הקרן'!$C$41</f>
        <v>5.2584576567943147E-4</v>
      </c>
    </row>
    <row r="139" spans="1:15">
      <c r="A139" s="57" t="s">
        <v>426</v>
      </c>
      <c r="B139" s="54" t="s">
        <v>427</v>
      </c>
      <c r="C139" s="54" t="s">
        <v>187</v>
      </c>
      <c r="D139" s="105" t="s">
        <v>514</v>
      </c>
      <c r="E139" s="72">
        <v>40210</v>
      </c>
      <c r="F139" s="59">
        <v>1.0499999999999998</v>
      </c>
      <c r="G139" s="65" t="s">
        <v>94</v>
      </c>
      <c r="H139" s="73">
        <v>4.8000000000000001E-2</v>
      </c>
      <c r="I139" s="73">
        <v>4.8200000000001797E-2</v>
      </c>
      <c r="J139" s="59">
        <v>2697732.9202999999</v>
      </c>
      <c r="K139" s="60">
        <v>123.086761</v>
      </c>
      <c r="L139" s="59">
        <v>3320.5520743200004</v>
      </c>
      <c r="M139" s="105" t="s">
        <v>514</v>
      </c>
      <c r="N139" s="61">
        <f t="shared" si="3"/>
        <v>2.9380378775350105E-3</v>
      </c>
      <c r="O139" s="61">
        <f>L139/'סכום נכסי הקרן'!$C$41</f>
        <v>7.6733344784511508E-4</v>
      </c>
    </row>
    <row r="140" spans="1:15">
      <c r="A140" s="57" t="s">
        <v>428</v>
      </c>
      <c r="B140" s="54" t="s">
        <v>429</v>
      </c>
      <c r="C140" s="54" t="s">
        <v>187</v>
      </c>
      <c r="D140" s="105" t="s">
        <v>514</v>
      </c>
      <c r="E140" s="72">
        <v>40238</v>
      </c>
      <c r="F140" s="59">
        <v>1.1300000000001074</v>
      </c>
      <c r="G140" s="65" t="s">
        <v>94</v>
      </c>
      <c r="H140" s="73">
        <v>4.8000000000000001E-2</v>
      </c>
      <c r="I140" s="73">
        <v>4.8500000000004102E-2</v>
      </c>
      <c r="J140" s="59">
        <v>3848462.6921000006</v>
      </c>
      <c r="K140" s="60">
        <v>123.422369</v>
      </c>
      <c r="L140" s="59">
        <v>4749.8638425730005</v>
      </c>
      <c r="M140" s="105" t="s">
        <v>514</v>
      </c>
      <c r="N140" s="61">
        <f t="shared" ref="N140:N157" si="4">IFERROR(L140/$L$9,0)</f>
        <v>4.2026986989720074E-3</v>
      </c>
      <c r="O140" s="61">
        <f>L140/'סכום נכסי הקרן'!$C$41</f>
        <v>1.097627538295051E-3</v>
      </c>
    </row>
    <row r="141" spans="1:15">
      <c r="A141" s="57" t="s">
        <v>430</v>
      </c>
      <c r="B141" s="54" t="s">
        <v>431</v>
      </c>
      <c r="C141" s="54" t="s">
        <v>187</v>
      </c>
      <c r="D141" s="105" t="s">
        <v>514</v>
      </c>
      <c r="E141" s="72">
        <v>40300</v>
      </c>
      <c r="F141" s="59">
        <v>1.2999999999994583</v>
      </c>
      <c r="G141" s="65" t="s">
        <v>94</v>
      </c>
      <c r="H141" s="73">
        <v>4.8000000000000001E-2</v>
      </c>
      <c r="I141" s="73">
        <v>4.8499999999989163E-2</v>
      </c>
      <c r="J141" s="59">
        <v>601460.12259499996</v>
      </c>
      <c r="K141" s="60">
        <v>122.670784</v>
      </c>
      <c r="L141" s="59">
        <v>737.81584556799987</v>
      </c>
      <c r="M141" s="105" t="s">
        <v>514</v>
      </c>
      <c r="N141" s="61">
        <f t="shared" si="4"/>
        <v>6.5282243807853076E-4</v>
      </c>
      <c r="O141" s="61">
        <f>L141/'סכום נכסי הקרן'!$C$41</f>
        <v>1.7049899052415599E-4</v>
      </c>
    </row>
    <row r="142" spans="1:15">
      <c r="A142" s="57" t="s">
        <v>432</v>
      </c>
      <c r="B142" s="54" t="s">
        <v>433</v>
      </c>
      <c r="C142" s="54" t="s">
        <v>187</v>
      </c>
      <c r="D142" s="105" t="s">
        <v>514</v>
      </c>
      <c r="E142" s="72">
        <v>40360</v>
      </c>
      <c r="F142" s="59">
        <v>1.4299999999996973</v>
      </c>
      <c r="G142" s="65" t="s">
        <v>94</v>
      </c>
      <c r="H142" s="73">
        <v>4.8000000000000001E-2</v>
      </c>
      <c r="I142" s="73">
        <v>4.8499999999995921E-2</v>
      </c>
      <c r="J142" s="59">
        <v>1689140.3276299997</v>
      </c>
      <c r="K142" s="60">
        <v>123.10536500000001</v>
      </c>
      <c r="L142" s="59">
        <v>2079.4223599409997</v>
      </c>
      <c r="M142" s="105" t="s">
        <v>514</v>
      </c>
      <c r="N142" s="61">
        <f t="shared" si="4"/>
        <v>1.8398812968927812E-3</v>
      </c>
      <c r="O142" s="61">
        <f>L142/'סכום נכסי הקרן'!$C$41</f>
        <v>4.8052561539981583E-4</v>
      </c>
    </row>
    <row r="143" spans="1:15">
      <c r="A143" s="57" t="s">
        <v>434</v>
      </c>
      <c r="B143" s="54" t="s">
        <v>435</v>
      </c>
      <c r="C143" s="54" t="s">
        <v>187</v>
      </c>
      <c r="D143" s="105" t="s">
        <v>514</v>
      </c>
      <c r="E143" s="72">
        <v>40422</v>
      </c>
      <c r="F143" s="59">
        <v>1.6000000000001475</v>
      </c>
      <c r="G143" s="65" t="s">
        <v>94</v>
      </c>
      <c r="H143" s="73">
        <v>4.8000000000000001E-2</v>
      </c>
      <c r="I143" s="73">
        <v>4.8400000000000581E-2</v>
      </c>
      <c r="J143" s="59">
        <v>3355292.7899000002</v>
      </c>
      <c r="K143" s="60">
        <v>121.21619699999999</v>
      </c>
      <c r="L143" s="59">
        <v>4067.158316214</v>
      </c>
      <c r="M143" s="105" t="s">
        <v>514</v>
      </c>
      <c r="N143" s="61">
        <f t="shared" si="4"/>
        <v>3.5986380937619595E-3</v>
      </c>
      <c r="O143" s="61">
        <f>L143/'סכום נכסי הקרן'!$C$41</f>
        <v>9.3986377682437889E-4</v>
      </c>
    </row>
    <row r="144" spans="1:15">
      <c r="A144" s="57" t="s">
        <v>436</v>
      </c>
      <c r="B144" s="54" t="s">
        <v>437</v>
      </c>
      <c r="C144" s="54" t="s">
        <v>187</v>
      </c>
      <c r="D144" s="105" t="s">
        <v>514</v>
      </c>
      <c r="E144" s="72">
        <v>40483</v>
      </c>
      <c r="F144" s="59">
        <v>1.7699999999999319</v>
      </c>
      <c r="G144" s="65" t="s">
        <v>94</v>
      </c>
      <c r="H144" s="73">
        <v>4.8000000000000001E-2</v>
      </c>
      <c r="I144" s="73">
        <v>4.8399999999999027E-2</v>
      </c>
      <c r="J144" s="59">
        <v>6521370.0543149998</v>
      </c>
      <c r="K144" s="60">
        <v>119.364071</v>
      </c>
      <c r="L144" s="59">
        <v>7784.1727842889995</v>
      </c>
      <c r="M144" s="105" t="s">
        <v>514</v>
      </c>
      <c r="N144" s="61">
        <f t="shared" si="4"/>
        <v>6.8874674974647764E-3</v>
      </c>
      <c r="O144" s="61">
        <f>L144/'סכום נכסי הקרן'!$C$41</f>
        <v>1.79881417532468E-3</v>
      </c>
    </row>
    <row r="145" spans="1:15">
      <c r="A145" s="57" t="s">
        <v>438</v>
      </c>
      <c r="B145" s="54" t="s">
        <v>439</v>
      </c>
      <c r="C145" s="54" t="s">
        <v>187</v>
      </c>
      <c r="D145" s="105" t="s">
        <v>514</v>
      </c>
      <c r="E145" s="72">
        <v>40513</v>
      </c>
      <c r="F145" s="59">
        <v>1.8499999999996575</v>
      </c>
      <c r="G145" s="65" t="s">
        <v>94</v>
      </c>
      <c r="H145" s="73">
        <v>4.8000000000000001E-2</v>
      </c>
      <c r="I145" s="73">
        <v>4.8499999999992764E-2</v>
      </c>
      <c r="J145" s="59">
        <v>2216658.3774899999</v>
      </c>
      <c r="K145" s="60">
        <v>118.562107</v>
      </c>
      <c r="L145" s="59">
        <v>2628.116866454</v>
      </c>
      <c r="M145" s="105" t="s">
        <v>514</v>
      </c>
      <c r="N145" s="61">
        <f t="shared" si="4"/>
        <v>2.3253684108573186E-3</v>
      </c>
      <c r="O145" s="61">
        <f>L145/'סכום נכסי הקרן'!$C$41</f>
        <v>6.0732129216465485E-4</v>
      </c>
    </row>
    <row r="146" spans="1:15">
      <c r="A146" s="57" t="s">
        <v>440</v>
      </c>
      <c r="B146" s="54" t="s">
        <v>441</v>
      </c>
      <c r="C146" s="54" t="s">
        <v>187</v>
      </c>
      <c r="D146" s="105" t="s">
        <v>514</v>
      </c>
      <c r="E146" s="72">
        <v>40544</v>
      </c>
      <c r="F146" s="59">
        <v>1.8900000000000843</v>
      </c>
      <c r="G146" s="65" t="s">
        <v>94</v>
      </c>
      <c r="H146" s="73">
        <v>4.8000000000000001E-2</v>
      </c>
      <c r="I146" s="73">
        <v>4.840000000000285E-2</v>
      </c>
      <c r="J146" s="59">
        <v>5571049.0273249997</v>
      </c>
      <c r="K146" s="60">
        <v>120.81662900000001</v>
      </c>
      <c r="L146" s="59">
        <v>6730.7536379869998</v>
      </c>
      <c r="M146" s="105" t="s">
        <v>514</v>
      </c>
      <c r="N146" s="61">
        <f t="shared" si="4"/>
        <v>5.9553979850811532E-3</v>
      </c>
      <c r="O146" s="61">
        <f>L146/'סכום נכסי הקרן'!$C$41</f>
        <v>1.5553836470672655E-3</v>
      </c>
    </row>
    <row r="147" spans="1:15">
      <c r="A147" s="57" t="s">
        <v>442</v>
      </c>
      <c r="B147" s="54" t="s">
        <v>443</v>
      </c>
      <c r="C147" s="54" t="s">
        <v>187</v>
      </c>
      <c r="D147" s="105" t="s">
        <v>514</v>
      </c>
      <c r="E147" s="72">
        <v>40575</v>
      </c>
      <c r="F147" s="59">
        <v>1.9799999999998481</v>
      </c>
      <c r="G147" s="65" t="s">
        <v>94</v>
      </c>
      <c r="H147" s="73">
        <v>4.8000000000000001E-2</v>
      </c>
      <c r="I147" s="73">
        <v>4.8399999999999235E-2</v>
      </c>
      <c r="J147" s="59">
        <v>2195808.9182099998</v>
      </c>
      <c r="K147" s="60">
        <v>119.89484899999999</v>
      </c>
      <c r="L147" s="59">
        <v>2632.66179698</v>
      </c>
      <c r="M147" s="105" t="s">
        <v>514</v>
      </c>
      <c r="N147" s="61">
        <f t="shared" si="4"/>
        <v>2.3293897837306497E-3</v>
      </c>
      <c r="O147" s="61">
        <f>L147/'סכום נכסי הקרן'!$C$41</f>
        <v>6.0837156246088149E-4</v>
      </c>
    </row>
    <row r="148" spans="1:15">
      <c r="A148" s="57" t="s">
        <v>444</v>
      </c>
      <c r="B148" s="54" t="s">
        <v>445</v>
      </c>
      <c r="C148" s="54" t="s">
        <v>187</v>
      </c>
      <c r="D148" s="105" t="s">
        <v>514</v>
      </c>
      <c r="E148" s="72">
        <v>40603</v>
      </c>
      <c r="F148" s="59">
        <v>2.0500000000000616</v>
      </c>
      <c r="G148" s="65" t="s">
        <v>94</v>
      </c>
      <c r="H148" s="73">
        <v>4.8000000000000001E-2</v>
      </c>
      <c r="I148" s="73">
        <v>4.8599999999999255E-2</v>
      </c>
      <c r="J148" s="59">
        <v>3404576.3675250001</v>
      </c>
      <c r="K148" s="60">
        <v>119.176222</v>
      </c>
      <c r="L148" s="59">
        <v>4057.445474655</v>
      </c>
      <c r="M148" s="105" t="s">
        <v>514</v>
      </c>
      <c r="N148" s="61">
        <f t="shared" si="4"/>
        <v>3.5900441323482744E-3</v>
      </c>
      <c r="O148" s="61">
        <f>L148/'סכום נכסי הקרן'!$C$41</f>
        <v>9.376192740925954E-4</v>
      </c>
    </row>
    <row r="149" spans="1:15">
      <c r="A149" s="57" t="s">
        <v>446</v>
      </c>
      <c r="B149" s="54" t="s">
        <v>447</v>
      </c>
      <c r="C149" s="54" t="s">
        <v>187</v>
      </c>
      <c r="D149" s="105" t="s">
        <v>514</v>
      </c>
      <c r="E149" s="72">
        <v>40634</v>
      </c>
      <c r="F149" s="59">
        <v>2.1400000000004762</v>
      </c>
      <c r="G149" s="65" t="s">
        <v>94</v>
      </c>
      <c r="H149" s="73">
        <v>4.8000000000000001E-2</v>
      </c>
      <c r="I149" s="73">
        <v>4.8500000000018896E-2</v>
      </c>
      <c r="J149" s="59">
        <v>1207464.3581099999</v>
      </c>
      <c r="K149" s="60">
        <v>118.357618</v>
      </c>
      <c r="L149" s="59">
        <v>1429.1260560379999</v>
      </c>
      <c r="M149" s="105" t="s">
        <v>514</v>
      </c>
      <c r="N149" s="61">
        <f t="shared" si="4"/>
        <v>1.2644965025196066E-3</v>
      </c>
      <c r="O149" s="61">
        <f>L149/'סכום נכסי הקרן'!$C$41</f>
        <v>3.3025117493737854E-4</v>
      </c>
    </row>
    <row r="150" spans="1:15">
      <c r="A150" s="57" t="s">
        <v>448</v>
      </c>
      <c r="B150" s="54" t="s">
        <v>449</v>
      </c>
      <c r="C150" s="54" t="s">
        <v>187</v>
      </c>
      <c r="D150" s="105" t="s">
        <v>514</v>
      </c>
      <c r="E150" s="72">
        <v>40664</v>
      </c>
      <c r="F150" s="59">
        <v>2.2199999999999354</v>
      </c>
      <c r="G150" s="65" t="s">
        <v>94</v>
      </c>
      <c r="H150" s="73">
        <v>4.8000000000000001E-2</v>
      </c>
      <c r="I150" s="73">
        <v>4.8499999999996303E-2</v>
      </c>
      <c r="J150" s="59">
        <v>4481063.3532349998</v>
      </c>
      <c r="K150" s="60">
        <v>117.66278</v>
      </c>
      <c r="L150" s="59">
        <v>5272.5436935469997</v>
      </c>
      <c r="M150" s="105" t="s">
        <v>514</v>
      </c>
      <c r="N150" s="61">
        <f t="shared" si="4"/>
        <v>4.6651679407171305E-3</v>
      </c>
      <c r="O150" s="61">
        <f>L150/'סכום נכסי הקרן'!$C$41</f>
        <v>1.2184115896185595E-3</v>
      </c>
    </row>
    <row r="151" spans="1:15">
      <c r="A151" s="57" t="s">
        <v>450</v>
      </c>
      <c r="B151" s="54" t="s">
        <v>451</v>
      </c>
      <c r="C151" s="54" t="s">
        <v>187</v>
      </c>
      <c r="D151" s="105" t="s">
        <v>514</v>
      </c>
      <c r="E151" s="72">
        <v>40756</v>
      </c>
      <c r="F151" s="59">
        <v>2.4200000000000004</v>
      </c>
      <c r="G151" s="65" t="s">
        <v>94</v>
      </c>
      <c r="H151" s="73">
        <v>4.8000000000000001E-2</v>
      </c>
      <c r="I151" s="73">
        <v>4.8500000000003457E-2</v>
      </c>
      <c r="J151" s="59">
        <v>2465749.2732150001</v>
      </c>
      <c r="K151" s="60">
        <v>117.346446</v>
      </c>
      <c r="L151" s="59">
        <v>2893.4691388999995</v>
      </c>
      <c r="M151" s="105" t="s">
        <v>514</v>
      </c>
      <c r="N151" s="61">
        <f t="shared" si="4"/>
        <v>2.5601531725135533E-3</v>
      </c>
      <c r="O151" s="61">
        <f>L151/'סכום נכסי הקרן'!$C$41</f>
        <v>6.6864051546014318E-4</v>
      </c>
    </row>
    <row r="152" spans="1:15">
      <c r="A152" s="57" t="s">
        <v>452</v>
      </c>
      <c r="B152" s="54" t="s">
        <v>453</v>
      </c>
      <c r="C152" s="54" t="s">
        <v>187</v>
      </c>
      <c r="D152" s="105" t="s">
        <v>514</v>
      </c>
      <c r="E152" s="72">
        <v>40848</v>
      </c>
      <c r="F152" s="59">
        <v>2.6700000000000133</v>
      </c>
      <c r="G152" s="65" t="s">
        <v>94</v>
      </c>
      <c r="H152" s="73">
        <v>4.8000000000000001E-2</v>
      </c>
      <c r="I152" s="73">
        <v>4.8499999999999384E-2</v>
      </c>
      <c r="J152" s="59">
        <v>6953394.9076650003</v>
      </c>
      <c r="K152" s="60">
        <v>115.963753</v>
      </c>
      <c r="L152" s="59">
        <v>8063.4176625699993</v>
      </c>
      <c r="M152" s="105" t="s">
        <v>514</v>
      </c>
      <c r="N152" s="61">
        <f t="shared" si="4"/>
        <v>7.1345444928361691E-3</v>
      </c>
      <c r="O152" s="61">
        <f>L152/'סכום נכסי הקרן'!$C$41</f>
        <v>1.8633437868015093E-3</v>
      </c>
    </row>
    <row r="153" spans="1:15">
      <c r="A153" s="57" t="s">
        <v>454</v>
      </c>
      <c r="B153" s="54" t="s">
        <v>455</v>
      </c>
      <c r="C153" s="54" t="s">
        <v>187</v>
      </c>
      <c r="D153" s="105" t="s">
        <v>514</v>
      </c>
      <c r="E153" s="72">
        <v>40940</v>
      </c>
      <c r="F153" s="59">
        <v>2.8499999999999464</v>
      </c>
      <c r="G153" s="65" t="s">
        <v>94</v>
      </c>
      <c r="H153" s="73">
        <v>4.8000000000000001E-2</v>
      </c>
      <c r="I153" s="73">
        <v>4.8499999999998489E-2</v>
      </c>
      <c r="J153" s="59">
        <v>8745312.3775149994</v>
      </c>
      <c r="K153" s="60">
        <v>117.351624</v>
      </c>
      <c r="L153" s="59">
        <v>10262.766084223</v>
      </c>
      <c r="M153" s="105" t="s">
        <v>514</v>
      </c>
      <c r="N153" s="61">
        <f t="shared" si="4"/>
        <v>9.0805368531687893E-3</v>
      </c>
      <c r="O153" s="61">
        <f>L153/'סכום נכסי הקרן'!$C$41</f>
        <v>2.3715826487821067E-3</v>
      </c>
    </row>
    <row r="154" spans="1:15">
      <c r="A154" s="57" t="s">
        <v>456</v>
      </c>
      <c r="B154" s="54" t="s">
        <v>457</v>
      </c>
      <c r="C154" s="54" t="s">
        <v>187</v>
      </c>
      <c r="D154" s="105" t="s">
        <v>514</v>
      </c>
      <c r="E154" s="72">
        <v>40969</v>
      </c>
      <c r="F154" s="59">
        <v>2.9299999999998456</v>
      </c>
      <c r="G154" s="65" t="s">
        <v>94</v>
      </c>
      <c r="H154" s="73">
        <v>4.8000000000000001E-2</v>
      </c>
      <c r="I154" s="73">
        <v>4.8599999999998519E-2</v>
      </c>
      <c r="J154" s="59">
        <v>5328406.7624350004</v>
      </c>
      <c r="K154" s="60">
        <v>116.878197</v>
      </c>
      <c r="L154" s="59">
        <v>6227.7457690720003</v>
      </c>
      <c r="M154" s="105" t="s">
        <v>514</v>
      </c>
      <c r="N154" s="61">
        <f t="shared" si="4"/>
        <v>5.5103345924604917E-3</v>
      </c>
      <c r="O154" s="61">
        <f>L154/'סכום נכסי הקרן'!$C$41</f>
        <v>1.4391455174704538E-3</v>
      </c>
    </row>
    <row r="155" spans="1:15">
      <c r="A155" s="57" t="s">
        <v>458</v>
      </c>
      <c r="B155" s="54" t="s">
        <v>459</v>
      </c>
      <c r="C155" s="54" t="s">
        <v>187</v>
      </c>
      <c r="D155" s="105" t="s">
        <v>514</v>
      </c>
      <c r="E155" s="72">
        <v>41000</v>
      </c>
      <c r="F155" s="59">
        <v>3.0200000000002065</v>
      </c>
      <c r="G155" s="65" t="s">
        <v>94</v>
      </c>
      <c r="H155" s="73">
        <v>4.8000000000000001E-2</v>
      </c>
      <c r="I155" s="73">
        <v>4.8600000000003245E-2</v>
      </c>
      <c r="J155" s="59">
        <v>2911272.8149450002</v>
      </c>
      <c r="K155" s="60">
        <v>116.423198</v>
      </c>
      <c r="L155" s="59">
        <v>3389.3969267150001</v>
      </c>
      <c r="M155" s="105" t="s">
        <v>514</v>
      </c>
      <c r="N155" s="61">
        <f t="shared" si="4"/>
        <v>2.9989520808008144E-3</v>
      </c>
      <c r="O155" s="61">
        <f>L155/'סכום נכסי הקרן'!$C$41</f>
        <v>7.8324253668705446E-4</v>
      </c>
    </row>
    <row r="156" spans="1:15">
      <c r="A156" s="57" t="s">
        <v>460</v>
      </c>
      <c r="B156" s="54" t="s">
        <v>461</v>
      </c>
      <c r="C156" s="54" t="s">
        <v>187</v>
      </c>
      <c r="D156" s="105" t="s">
        <v>514</v>
      </c>
      <c r="E156" s="72">
        <v>41640</v>
      </c>
      <c r="F156" s="59">
        <v>4.4099999999998936</v>
      </c>
      <c r="G156" s="65" t="s">
        <v>94</v>
      </c>
      <c r="H156" s="73">
        <v>4.8000000000000001E-2</v>
      </c>
      <c r="I156" s="73">
        <v>4.8499999999998239E-2</v>
      </c>
      <c r="J156" s="59">
        <v>5464496.2618699996</v>
      </c>
      <c r="K156" s="60">
        <v>113.952916</v>
      </c>
      <c r="L156" s="59">
        <v>6226.9528601259999</v>
      </c>
      <c r="M156" s="105" t="s">
        <v>514</v>
      </c>
      <c r="N156" s="61">
        <f t="shared" si="4"/>
        <v>5.509633023424788E-3</v>
      </c>
      <c r="O156" s="61">
        <f>L156/'סכום נכסי הקרן'!$C$41</f>
        <v>1.4389622872298961E-3</v>
      </c>
    </row>
    <row r="157" spans="1:15">
      <c r="A157" s="57" t="s">
        <v>462</v>
      </c>
      <c r="B157" s="54" t="s">
        <v>463</v>
      </c>
      <c r="C157" s="54" t="s">
        <v>187</v>
      </c>
      <c r="D157" s="105" t="s">
        <v>514</v>
      </c>
      <c r="E157" s="72">
        <v>44774</v>
      </c>
      <c r="F157" s="59">
        <v>9.940000000192823</v>
      </c>
      <c r="G157" s="65" t="s">
        <v>94</v>
      </c>
      <c r="H157" s="73">
        <v>4.8000000000000001E-2</v>
      </c>
      <c r="I157" s="73">
        <v>4.8500000000803428E-2</v>
      </c>
      <c r="J157" s="59">
        <v>13933.052115</v>
      </c>
      <c r="K157" s="60">
        <v>107.197926</v>
      </c>
      <c r="L157" s="59">
        <v>14.935942848</v>
      </c>
      <c r="M157" s="105" t="s">
        <v>514</v>
      </c>
      <c r="N157" s="61">
        <f t="shared" si="4"/>
        <v>1.321538251530315E-5</v>
      </c>
      <c r="O157" s="61">
        <f>L157/'סכום נכסי הקרן'!$C$41</f>
        <v>3.4514888686756818E-6</v>
      </c>
    </row>
    <row r="158" spans="1:15">
      <c r="A158" s="121" t="s">
        <v>514</v>
      </c>
      <c r="B158" s="121" t="s">
        <v>514</v>
      </c>
      <c r="C158" s="122" t="s">
        <v>514</v>
      </c>
      <c r="D158" s="122" t="s">
        <v>514</v>
      </c>
      <c r="E158" s="122" t="s">
        <v>514</v>
      </c>
      <c r="F158" s="122" t="s">
        <v>514</v>
      </c>
      <c r="G158" s="122" t="s">
        <v>514</v>
      </c>
      <c r="H158" s="122" t="s">
        <v>514</v>
      </c>
      <c r="I158" s="122" t="s">
        <v>514</v>
      </c>
      <c r="J158" s="122" t="s">
        <v>514</v>
      </c>
      <c r="K158" s="122" t="s">
        <v>514</v>
      </c>
      <c r="L158" s="122" t="s">
        <v>514</v>
      </c>
      <c r="M158" s="122" t="s">
        <v>514</v>
      </c>
      <c r="N158" s="122" t="s">
        <v>514</v>
      </c>
      <c r="O158" s="122" t="s">
        <v>514</v>
      </c>
    </row>
    <row r="159" spans="1:15">
      <c r="A159" s="121" t="s">
        <v>514</v>
      </c>
      <c r="B159" s="121" t="s">
        <v>514</v>
      </c>
      <c r="C159" s="122" t="s">
        <v>514</v>
      </c>
      <c r="D159" s="122" t="s">
        <v>514</v>
      </c>
      <c r="E159" s="122" t="s">
        <v>514</v>
      </c>
      <c r="F159" s="122" t="s">
        <v>514</v>
      </c>
      <c r="G159" s="122" t="s">
        <v>514</v>
      </c>
      <c r="H159" s="122" t="s">
        <v>514</v>
      </c>
      <c r="I159" s="122" t="s">
        <v>514</v>
      </c>
      <c r="J159" s="122" t="s">
        <v>514</v>
      </c>
      <c r="K159" s="122" t="s">
        <v>514</v>
      </c>
      <c r="L159" s="122" t="s">
        <v>514</v>
      </c>
      <c r="M159" s="122" t="s">
        <v>514</v>
      </c>
      <c r="N159" s="122" t="s">
        <v>514</v>
      </c>
      <c r="O159" s="122" t="s">
        <v>514</v>
      </c>
    </row>
    <row r="160" spans="1:15">
      <c r="A160" s="121" t="s">
        <v>514</v>
      </c>
      <c r="B160" s="121" t="s">
        <v>514</v>
      </c>
      <c r="C160" s="122" t="s">
        <v>514</v>
      </c>
      <c r="D160" s="122" t="s">
        <v>514</v>
      </c>
      <c r="E160" s="122" t="s">
        <v>514</v>
      </c>
      <c r="F160" s="122" t="s">
        <v>514</v>
      </c>
      <c r="G160" s="122" t="s">
        <v>514</v>
      </c>
      <c r="H160" s="122" t="s">
        <v>514</v>
      </c>
      <c r="I160" s="122" t="s">
        <v>514</v>
      </c>
      <c r="J160" s="122" t="s">
        <v>514</v>
      </c>
      <c r="K160" s="122" t="s">
        <v>514</v>
      </c>
      <c r="L160" s="122" t="s">
        <v>514</v>
      </c>
      <c r="M160" s="122" t="s">
        <v>514</v>
      </c>
      <c r="N160" s="122" t="s">
        <v>514</v>
      </c>
      <c r="O160" s="122" t="s">
        <v>514</v>
      </c>
    </row>
    <row r="161" spans="1:15">
      <c r="A161" s="86" t="s">
        <v>82</v>
      </c>
      <c r="B161" s="121" t="s">
        <v>514</v>
      </c>
      <c r="C161" s="122" t="s">
        <v>514</v>
      </c>
      <c r="D161" s="122" t="s">
        <v>514</v>
      </c>
      <c r="E161" s="122" t="s">
        <v>514</v>
      </c>
      <c r="F161" s="122" t="s">
        <v>514</v>
      </c>
      <c r="G161" s="122" t="s">
        <v>514</v>
      </c>
      <c r="H161" s="122" t="s">
        <v>514</v>
      </c>
      <c r="I161" s="122" t="s">
        <v>514</v>
      </c>
      <c r="J161" s="122" t="s">
        <v>514</v>
      </c>
      <c r="K161" s="122" t="s">
        <v>514</v>
      </c>
      <c r="L161" s="122" t="s">
        <v>514</v>
      </c>
      <c r="M161" s="122" t="s">
        <v>514</v>
      </c>
      <c r="N161" s="122" t="s">
        <v>514</v>
      </c>
      <c r="O161" s="122" t="s">
        <v>514</v>
      </c>
    </row>
    <row r="162" spans="1:15">
      <c r="A162" s="86" t="s">
        <v>139</v>
      </c>
      <c r="B162" s="121" t="s">
        <v>514</v>
      </c>
      <c r="C162" s="122" t="s">
        <v>514</v>
      </c>
      <c r="D162" s="122" t="s">
        <v>514</v>
      </c>
      <c r="E162" s="122" t="s">
        <v>514</v>
      </c>
      <c r="F162" s="122" t="s">
        <v>514</v>
      </c>
      <c r="G162" s="122" t="s">
        <v>514</v>
      </c>
      <c r="H162" s="122" t="s">
        <v>514</v>
      </c>
      <c r="I162" s="122" t="s">
        <v>514</v>
      </c>
      <c r="J162" s="122" t="s">
        <v>514</v>
      </c>
      <c r="K162" s="122" t="s">
        <v>514</v>
      </c>
      <c r="L162" s="122" t="s">
        <v>514</v>
      </c>
      <c r="M162" s="122" t="s">
        <v>514</v>
      </c>
      <c r="N162" s="122" t="s">
        <v>514</v>
      </c>
      <c r="O162" s="122" t="s">
        <v>514</v>
      </c>
    </row>
    <row r="163" spans="1:15">
      <c r="A163" s="86" t="s">
        <v>147</v>
      </c>
      <c r="B163" s="121" t="s">
        <v>514</v>
      </c>
      <c r="C163" s="122" t="s">
        <v>514</v>
      </c>
      <c r="D163" s="122" t="s">
        <v>514</v>
      </c>
      <c r="E163" s="122" t="s">
        <v>514</v>
      </c>
      <c r="F163" s="122" t="s">
        <v>514</v>
      </c>
      <c r="G163" s="122" t="s">
        <v>514</v>
      </c>
      <c r="H163" s="122" t="s">
        <v>514</v>
      </c>
      <c r="I163" s="122" t="s">
        <v>514</v>
      </c>
      <c r="J163" s="122" t="s">
        <v>514</v>
      </c>
      <c r="K163" s="122" t="s">
        <v>514</v>
      </c>
      <c r="L163" s="122" t="s">
        <v>514</v>
      </c>
      <c r="M163" s="122" t="s">
        <v>514</v>
      </c>
      <c r="N163" s="122" t="s">
        <v>514</v>
      </c>
      <c r="O163" s="122" t="s">
        <v>514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K1:K11 C1:J24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107</v>
      </c>
      <c r="B1" s="36" t="s" vm="1">
        <v>163</v>
      </c>
    </row>
    <row r="2" spans="1:18">
      <c r="A2" s="36" t="s">
        <v>106</v>
      </c>
      <c r="B2" s="36" t="s">
        <v>164</v>
      </c>
    </row>
    <row r="3" spans="1:18">
      <c r="A3" s="36" t="s">
        <v>108</v>
      </c>
      <c r="B3" s="36" t="s">
        <v>165</v>
      </c>
    </row>
    <row r="4" spans="1:18">
      <c r="A4" s="36" t="s">
        <v>109</v>
      </c>
      <c r="B4" s="36">
        <v>13572</v>
      </c>
    </row>
    <row r="5" spans="1:18" ht="18.75">
      <c r="A5" s="131" t="s">
        <v>60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3"/>
    </row>
    <row r="6" spans="1:18" s="3" customFormat="1">
      <c r="A6" s="37" t="s">
        <v>86</v>
      </c>
      <c r="B6" s="38" t="s">
        <v>29</v>
      </c>
      <c r="C6" s="38" t="s">
        <v>88</v>
      </c>
      <c r="D6" s="38" t="s">
        <v>87</v>
      </c>
      <c r="E6" s="38" t="s">
        <v>39</v>
      </c>
      <c r="F6" s="38" t="s">
        <v>14</v>
      </c>
      <c r="G6" s="38" t="s">
        <v>40</v>
      </c>
      <c r="H6" s="38" t="s">
        <v>74</v>
      </c>
      <c r="I6" s="38" t="s">
        <v>17</v>
      </c>
      <c r="J6" s="38" t="s">
        <v>73</v>
      </c>
      <c r="K6" s="38" t="s">
        <v>16</v>
      </c>
      <c r="L6" s="123" t="s">
        <v>18</v>
      </c>
      <c r="M6" s="38" t="s">
        <v>141</v>
      </c>
      <c r="N6" s="38" t="s">
        <v>140</v>
      </c>
      <c r="O6" s="38" t="s">
        <v>81</v>
      </c>
      <c r="P6" s="38" t="s">
        <v>37</v>
      </c>
      <c r="Q6" s="38" t="s">
        <v>110</v>
      </c>
      <c r="R6" s="40" t="s">
        <v>112</v>
      </c>
    </row>
    <row r="7" spans="1:18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03" t="s">
        <v>514</v>
      </c>
      <c r="F7" s="103" t="s">
        <v>514</v>
      </c>
      <c r="G7" s="103" t="s">
        <v>514</v>
      </c>
      <c r="H7" s="26" t="s">
        <v>21</v>
      </c>
      <c r="I7" s="26" t="s">
        <v>20</v>
      </c>
      <c r="J7" s="103" t="s">
        <v>514</v>
      </c>
      <c r="K7" s="26" t="s">
        <v>19</v>
      </c>
      <c r="L7" s="26" t="s">
        <v>19</v>
      </c>
      <c r="M7" s="26" t="s">
        <v>148</v>
      </c>
      <c r="N7" s="103" t="s">
        <v>514</v>
      </c>
      <c r="O7" s="26" t="s">
        <v>144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83</v>
      </c>
      <c r="Q8" s="14" t="s">
        <v>84</v>
      </c>
      <c r="R8" s="15" t="s">
        <v>113</v>
      </c>
    </row>
    <row r="9" spans="1:18" s="4" customFormat="1" ht="20.25">
      <c r="A9" s="83" t="s">
        <v>495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105" t="s">
        <v>514</v>
      </c>
      <c r="L9" s="105" t="s">
        <v>514</v>
      </c>
      <c r="M9" s="105" t="s">
        <v>514</v>
      </c>
      <c r="N9" s="105" t="s">
        <v>514</v>
      </c>
      <c r="O9" s="84">
        <v>0</v>
      </c>
      <c r="P9" s="105" t="s">
        <v>514</v>
      </c>
      <c r="Q9" s="85">
        <v>0</v>
      </c>
      <c r="R9" s="85">
        <v>0</v>
      </c>
    </row>
    <row r="10" spans="1:18">
      <c r="A10" s="86" t="s">
        <v>156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  <c r="O10" s="105" t="s">
        <v>514</v>
      </c>
      <c r="P10" s="105" t="s">
        <v>514</v>
      </c>
      <c r="Q10" s="105" t="s">
        <v>514</v>
      </c>
      <c r="R10" s="105" t="s">
        <v>514</v>
      </c>
    </row>
    <row r="11" spans="1:18">
      <c r="A11" s="86" t="s">
        <v>82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  <c r="O11" s="105" t="s">
        <v>514</v>
      </c>
      <c r="P11" s="105" t="s">
        <v>514</v>
      </c>
      <c r="Q11" s="105" t="s">
        <v>514</v>
      </c>
      <c r="R11" s="105" t="s">
        <v>514</v>
      </c>
    </row>
    <row r="12" spans="1:18">
      <c r="A12" s="86" t="s">
        <v>139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  <c r="L12" s="105" t="s">
        <v>514</v>
      </c>
      <c r="M12" s="105" t="s">
        <v>514</v>
      </c>
      <c r="N12" s="105" t="s">
        <v>514</v>
      </c>
      <c r="O12" s="105" t="s">
        <v>514</v>
      </c>
      <c r="P12" s="105" t="s">
        <v>514</v>
      </c>
      <c r="Q12" s="105" t="s">
        <v>514</v>
      </c>
      <c r="R12" s="105" t="s">
        <v>514</v>
      </c>
    </row>
    <row r="13" spans="1:18">
      <c r="A13" s="86" t="s">
        <v>147</v>
      </c>
      <c r="B13" s="105" t="s">
        <v>514</v>
      </c>
      <c r="C13" s="105" t="s">
        <v>514</v>
      </c>
      <c r="D13" s="105" t="s">
        <v>514</v>
      </c>
      <c r="E13" s="105" t="s">
        <v>514</v>
      </c>
      <c r="F13" s="105" t="s">
        <v>514</v>
      </c>
      <c r="G13" s="105" t="s">
        <v>514</v>
      </c>
      <c r="H13" s="105" t="s">
        <v>514</v>
      </c>
      <c r="I13" s="105" t="s">
        <v>514</v>
      </c>
      <c r="J13" s="105" t="s">
        <v>514</v>
      </c>
      <c r="K13" s="105" t="s">
        <v>514</v>
      </c>
      <c r="L13" s="105" t="s">
        <v>514</v>
      </c>
      <c r="M13" s="105" t="s">
        <v>514</v>
      </c>
      <c r="N13" s="105" t="s">
        <v>514</v>
      </c>
      <c r="O13" s="105" t="s">
        <v>514</v>
      </c>
      <c r="P13" s="105" t="s">
        <v>514</v>
      </c>
      <c r="Q13" s="105" t="s">
        <v>514</v>
      </c>
      <c r="R13" s="105" t="s">
        <v>514</v>
      </c>
    </row>
    <row r="14" spans="1:18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107</v>
      </c>
      <c r="B1" s="36" t="s" vm="1">
        <v>163</v>
      </c>
    </row>
    <row r="2" spans="1:29">
      <c r="A2" s="36" t="s">
        <v>106</v>
      </c>
      <c r="B2" s="36" t="s">
        <v>164</v>
      </c>
    </row>
    <row r="3" spans="1:29">
      <c r="A3" s="36" t="s">
        <v>108</v>
      </c>
      <c r="B3" s="36" t="s">
        <v>165</v>
      </c>
    </row>
    <row r="4" spans="1:29">
      <c r="A4" s="36" t="s">
        <v>109</v>
      </c>
      <c r="B4" s="36">
        <v>13572</v>
      </c>
    </row>
    <row r="5" spans="1:29" ht="18.75">
      <c r="A5" s="131" t="s">
        <v>61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3"/>
    </row>
    <row r="6" spans="1:29" s="3" customFormat="1">
      <c r="A6" s="37" t="s">
        <v>86</v>
      </c>
      <c r="B6" s="38" t="s">
        <v>29</v>
      </c>
      <c r="C6" s="38" t="s">
        <v>88</v>
      </c>
      <c r="D6" s="38" t="s">
        <v>87</v>
      </c>
      <c r="E6" s="38" t="s">
        <v>39</v>
      </c>
      <c r="F6" s="38" t="s">
        <v>14</v>
      </c>
      <c r="G6" s="38" t="s">
        <v>40</v>
      </c>
      <c r="H6" s="38" t="s">
        <v>74</v>
      </c>
      <c r="I6" s="38" t="s">
        <v>17</v>
      </c>
      <c r="J6" s="38" t="s">
        <v>73</v>
      </c>
      <c r="K6" s="38" t="s">
        <v>16</v>
      </c>
      <c r="L6" s="123" t="s">
        <v>18</v>
      </c>
      <c r="M6" s="123" t="s">
        <v>141</v>
      </c>
      <c r="N6" s="38" t="s">
        <v>140</v>
      </c>
      <c r="O6" s="38" t="s">
        <v>81</v>
      </c>
      <c r="P6" s="38" t="s">
        <v>37</v>
      </c>
      <c r="Q6" s="38" t="s">
        <v>110</v>
      </c>
      <c r="R6" s="40" t="s">
        <v>112</v>
      </c>
      <c r="Z6" s="1"/>
    </row>
    <row r="7" spans="1:29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03" t="s">
        <v>514</v>
      </c>
      <c r="F7" s="103" t="s">
        <v>514</v>
      </c>
      <c r="G7" s="103" t="s">
        <v>514</v>
      </c>
      <c r="H7" s="26" t="s">
        <v>21</v>
      </c>
      <c r="I7" s="26" t="s">
        <v>20</v>
      </c>
      <c r="J7" s="103" t="s">
        <v>514</v>
      </c>
      <c r="K7" s="26" t="s">
        <v>19</v>
      </c>
      <c r="L7" s="26" t="s">
        <v>19</v>
      </c>
      <c r="M7" s="26" t="s">
        <v>148</v>
      </c>
      <c r="N7" s="103" t="s">
        <v>514</v>
      </c>
      <c r="O7" s="26" t="s">
        <v>144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83</v>
      </c>
      <c r="Q8" s="14" t="s">
        <v>84</v>
      </c>
      <c r="R8" s="15" t="s">
        <v>113</v>
      </c>
      <c r="Z8" s="1"/>
    </row>
    <row r="9" spans="1:29" s="4" customFormat="1" ht="20.25">
      <c r="A9" s="83" t="s">
        <v>502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105" t="s">
        <v>514</v>
      </c>
      <c r="L9" s="105" t="s">
        <v>514</v>
      </c>
      <c r="M9" s="105" t="s">
        <v>514</v>
      </c>
      <c r="N9" s="105" t="s">
        <v>514</v>
      </c>
      <c r="O9" s="84">
        <v>0</v>
      </c>
      <c r="P9" s="105" t="s">
        <v>514</v>
      </c>
      <c r="Q9" s="85">
        <f>IFERROR(O9/$O$9,0)</f>
        <v>0</v>
      </c>
      <c r="R9" s="85">
        <f>O9/'סכום נכסי הקרן'!$C$41</f>
        <v>0</v>
      </c>
      <c r="Z9" s="1"/>
      <c r="AC9" s="1"/>
    </row>
    <row r="10" spans="1:29">
      <c r="A10" s="86" t="s">
        <v>156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  <c r="O10" s="105" t="s">
        <v>514</v>
      </c>
      <c r="P10" s="105" t="s">
        <v>514</v>
      </c>
      <c r="Q10" s="105" t="s">
        <v>514</v>
      </c>
      <c r="R10" s="105" t="s">
        <v>514</v>
      </c>
    </row>
    <row r="11" spans="1:29">
      <c r="A11" s="86" t="s">
        <v>82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  <c r="O11" s="105" t="s">
        <v>514</v>
      </c>
      <c r="P11" s="105" t="s">
        <v>514</v>
      </c>
      <c r="Q11" s="105" t="s">
        <v>514</v>
      </c>
      <c r="R11" s="105" t="s">
        <v>514</v>
      </c>
    </row>
    <row r="12" spans="1:29">
      <c r="A12" s="86" t="s">
        <v>139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  <c r="L12" s="105" t="s">
        <v>514</v>
      </c>
      <c r="M12" s="105" t="s">
        <v>514</v>
      </c>
      <c r="N12" s="105" t="s">
        <v>514</v>
      </c>
      <c r="O12" s="105" t="s">
        <v>514</v>
      </c>
      <c r="P12" s="105" t="s">
        <v>514</v>
      </c>
      <c r="Q12" s="105" t="s">
        <v>514</v>
      </c>
      <c r="R12" s="105" t="s">
        <v>514</v>
      </c>
    </row>
    <row r="13" spans="1:29">
      <c r="A13" s="86" t="s">
        <v>147</v>
      </c>
      <c r="B13" s="105" t="s">
        <v>514</v>
      </c>
      <c r="C13" s="105" t="s">
        <v>514</v>
      </c>
      <c r="D13" s="105" t="s">
        <v>514</v>
      </c>
      <c r="E13" s="105" t="s">
        <v>514</v>
      </c>
      <c r="F13" s="105" t="s">
        <v>514</v>
      </c>
      <c r="G13" s="105" t="s">
        <v>514</v>
      </c>
      <c r="H13" s="105" t="s">
        <v>514</v>
      </c>
      <c r="I13" s="105" t="s">
        <v>514</v>
      </c>
      <c r="J13" s="105" t="s">
        <v>514</v>
      </c>
      <c r="K13" s="105" t="s">
        <v>514</v>
      </c>
      <c r="L13" s="105" t="s">
        <v>514</v>
      </c>
      <c r="M13" s="105" t="s">
        <v>514</v>
      </c>
      <c r="N13" s="105" t="s">
        <v>514</v>
      </c>
      <c r="O13" s="105" t="s">
        <v>514</v>
      </c>
      <c r="P13" s="105" t="s">
        <v>514</v>
      </c>
      <c r="Q13" s="105" t="s">
        <v>514</v>
      </c>
      <c r="R13" s="105" t="s">
        <v>514</v>
      </c>
    </row>
    <row r="14" spans="1:2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B109" s="1"/>
      <c r="C109" s="1"/>
      <c r="D109" s="1"/>
    </row>
    <row r="110" spans="1:18" hidden="1">
      <c r="B110" s="1"/>
      <c r="C110" s="1"/>
      <c r="D110" s="1"/>
    </row>
    <row r="111" spans="1:18" hidden="1">
      <c r="B111" s="1"/>
      <c r="C111" s="1"/>
      <c r="D111" s="1"/>
    </row>
    <row r="112" spans="1:18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4:A108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107</v>
      </c>
      <c r="B1" s="36" t="s" vm="1">
        <v>163</v>
      </c>
    </row>
    <row r="2" spans="1:27">
      <c r="A2" s="36" t="s">
        <v>106</v>
      </c>
      <c r="B2" s="36" t="s">
        <v>164</v>
      </c>
    </row>
    <row r="3" spans="1:27">
      <c r="A3" s="36" t="s">
        <v>108</v>
      </c>
      <c r="B3" s="36" t="s">
        <v>165</v>
      </c>
    </row>
    <row r="4" spans="1:27">
      <c r="A4" s="36" t="s">
        <v>109</v>
      </c>
      <c r="B4" s="36">
        <v>13572</v>
      </c>
    </row>
    <row r="5" spans="1:27" ht="18.75">
      <c r="A5" s="131" t="s">
        <v>62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</row>
    <row r="6" spans="1:27" s="3" customFormat="1">
      <c r="A6" s="37" t="s">
        <v>86</v>
      </c>
      <c r="B6" s="38" t="s">
        <v>29</v>
      </c>
      <c r="C6" s="38" t="s">
        <v>88</v>
      </c>
      <c r="D6" s="38" t="s">
        <v>87</v>
      </c>
      <c r="E6" s="38" t="s">
        <v>39</v>
      </c>
      <c r="F6" s="38" t="s">
        <v>73</v>
      </c>
      <c r="G6" s="38" t="s">
        <v>141</v>
      </c>
      <c r="H6" s="38" t="s">
        <v>140</v>
      </c>
      <c r="I6" s="38" t="s">
        <v>81</v>
      </c>
      <c r="J6" s="38" t="s">
        <v>37</v>
      </c>
      <c r="K6" s="38" t="s">
        <v>110</v>
      </c>
      <c r="L6" s="40" t="s">
        <v>112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03" t="s">
        <v>514</v>
      </c>
      <c r="F7" s="103" t="s">
        <v>514</v>
      </c>
      <c r="G7" s="26" t="s">
        <v>148</v>
      </c>
      <c r="H7" s="103" t="s">
        <v>514</v>
      </c>
      <c r="I7" s="26" t="s">
        <v>144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83" t="s">
        <v>497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84">
        <v>0</v>
      </c>
      <c r="J9" s="105" t="s">
        <v>514</v>
      </c>
      <c r="K9" s="85">
        <f>IFERROR(I9/$I$9,0)</f>
        <v>0</v>
      </c>
      <c r="L9" s="85">
        <f>I9/'סכום נכסי הקרן'!$C$41</f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86" t="s">
        <v>156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</row>
    <row r="11" spans="1:27">
      <c r="A11" s="86" t="s">
        <v>82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</row>
    <row r="12" spans="1:27">
      <c r="A12" s="86" t="s">
        <v>139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  <c r="L12" s="105" t="s">
        <v>514</v>
      </c>
    </row>
    <row r="13" spans="1:27">
      <c r="A13" s="86" t="s">
        <v>147</v>
      </c>
      <c r="B13" s="105" t="s">
        <v>514</v>
      </c>
      <c r="C13" s="105" t="s">
        <v>514</v>
      </c>
      <c r="D13" s="105" t="s">
        <v>514</v>
      </c>
      <c r="E13" s="105" t="s">
        <v>514</v>
      </c>
      <c r="F13" s="105" t="s">
        <v>514</v>
      </c>
      <c r="G13" s="105" t="s">
        <v>514</v>
      </c>
      <c r="H13" s="105" t="s">
        <v>514</v>
      </c>
      <c r="I13" s="105" t="s">
        <v>514</v>
      </c>
      <c r="J13" s="105" t="s">
        <v>514</v>
      </c>
      <c r="K13" s="105" t="s">
        <v>514</v>
      </c>
      <c r="L13" s="105" t="s">
        <v>514</v>
      </c>
    </row>
    <row r="14" spans="1:2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2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2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1"/>
      <c r="B403" s="1"/>
      <c r="C403" s="1"/>
      <c r="D403" s="1"/>
    </row>
    <row r="404" spans="1:4" hidden="1">
      <c r="A404" s="3"/>
      <c r="B404" s="1"/>
      <c r="C404" s="1"/>
      <c r="D404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1.5703125" style="1" customWidth="1"/>
    <col min="4" max="4" width="15.140625" style="1" customWidth="1"/>
    <col min="5" max="5" width="14.28515625" style="1" customWidth="1"/>
    <col min="6" max="6" width="9.5703125" style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107</v>
      </c>
      <c r="B1" s="36" t="s" vm="1">
        <v>163</v>
      </c>
    </row>
    <row r="2" spans="1:10">
      <c r="A2" s="36" t="s">
        <v>106</v>
      </c>
      <c r="B2" s="36" t="s">
        <v>164</v>
      </c>
    </row>
    <row r="3" spans="1:10">
      <c r="A3" s="36" t="s">
        <v>108</v>
      </c>
      <c r="B3" s="36" t="s">
        <v>165</v>
      </c>
    </row>
    <row r="4" spans="1:10">
      <c r="A4" s="36" t="s">
        <v>109</v>
      </c>
      <c r="B4" s="36">
        <v>13572</v>
      </c>
    </row>
    <row r="5" spans="1:10" ht="18.75">
      <c r="A5" s="131" t="s">
        <v>68</v>
      </c>
      <c r="B5" s="132"/>
      <c r="C5" s="132"/>
      <c r="D5" s="132"/>
      <c r="E5" s="132"/>
      <c r="F5" s="132"/>
      <c r="G5" s="132"/>
      <c r="H5" s="132"/>
      <c r="I5" s="132"/>
      <c r="J5" s="133"/>
    </row>
    <row r="6" spans="1:10" s="3" customFormat="1">
      <c r="A6" s="37" t="s">
        <v>86</v>
      </c>
      <c r="B6" s="38" t="s">
        <v>29</v>
      </c>
      <c r="C6" s="38" t="s">
        <v>73</v>
      </c>
      <c r="D6" s="38" t="s">
        <v>74</v>
      </c>
      <c r="E6" s="38" t="s">
        <v>141</v>
      </c>
      <c r="F6" s="38" t="s">
        <v>140</v>
      </c>
      <c r="G6" s="38" t="s">
        <v>81</v>
      </c>
      <c r="H6" s="38" t="s">
        <v>37</v>
      </c>
      <c r="I6" s="38" t="s">
        <v>110</v>
      </c>
      <c r="J6" s="40" t="s">
        <v>112</v>
      </c>
    </row>
    <row r="7" spans="1:10" s="3" customFormat="1">
      <c r="A7" s="102" t="s">
        <v>514</v>
      </c>
      <c r="B7" s="103" t="s">
        <v>514</v>
      </c>
      <c r="C7" s="103" t="s">
        <v>514</v>
      </c>
      <c r="D7" s="26" t="s">
        <v>21</v>
      </c>
      <c r="E7" s="26" t="s">
        <v>148</v>
      </c>
      <c r="F7" s="103" t="s">
        <v>514</v>
      </c>
      <c r="G7" s="26" t="s">
        <v>144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04" t="s">
        <v>514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83" t="s">
        <v>503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84">
        <v>0</v>
      </c>
      <c r="H9" s="105" t="s">
        <v>514</v>
      </c>
      <c r="I9" s="85">
        <f>IFERROR(G9/$G$9,0)</f>
        <v>0</v>
      </c>
      <c r="J9" s="85">
        <f>G9/'סכום נכסי הקרן'!$C$41</f>
        <v>0</v>
      </c>
    </row>
    <row r="10" spans="1:10">
      <c r="A10" s="86" t="s">
        <v>82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</row>
    <row r="11" spans="1:10">
      <c r="A11" s="86" t="s">
        <v>139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</row>
    <row r="12" spans="1:10">
      <c r="A12" s="86" t="s">
        <v>147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1"/>
    </row>
    <row r="110" spans="1:10" hidden="1">
      <c r="B110" s="1"/>
    </row>
    <row r="111" spans="1:10" hidden="1">
      <c r="B111" s="1"/>
    </row>
    <row r="112" spans="1:10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425781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107</v>
      </c>
      <c r="B1" s="36" t="s" vm="1">
        <v>163</v>
      </c>
    </row>
    <row r="2" spans="1:11">
      <c r="A2" s="36" t="s">
        <v>106</v>
      </c>
      <c r="B2" s="36" t="s">
        <v>164</v>
      </c>
    </row>
    <row r="3" spans="1:11">
      <c r="A3" s="36" t="s">
        <v>108</v>
      </c>
      <c r="B3" s="36" t="s">
        <v>165</v>
      </c>
    </row>
    <row r="4" spans="1:11">
      <c r="A4" s="36" t="s">
        <v>109</v>
      </c>
      <c r="B4" s="36">
        <v>13572</v>
      </c>
    </row>
    <row r="5" spans="1:11" ht="18.75">
      <c r="A5" s="131" t="s">
        <v>69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</row>
    <row r="6" spans="1:11" s="3" customFormat="1">
      <c r="A6" s="37" t="s">
        <v>86</v>
      </c>
      <c r="B6" s="38" t="s">
        <v>29</v>
      </c>
      <c r="C6" s="38" t="s">
        <v>39</v>
      </c>
      <c r="D6" s="38" t="s">
        <v>73</v>
      </c>
      <c r="E6" s="38" t="s">
        <v>74</v>
      </c>
      <c r="F6" s="38" t="s">
        <v>141</v>
      </c>
      <c r="G6" s="38" t="s">
        <v>140</v>
      </c>
      <c r="H6" s="38" t="s">
        <v>81</v>
      </c>
      <c r="I6" s="38" t="s">
        <v>37</v>
      </c>
      <c r="J6" s="38" t="s">
        <v>110</v>
      </c>
      <c r="K6" s="40" t="s">
        <v>112</v>
      </c>
    </row>
    <row r="7" spans="1:11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2" t="s">
        <v>21</v>
      </c>
      <c r="F7" s="12" t="s">
        <v>148</v>
      </c>
      <c r="G7" s="103" t="s">
        <v>514</v>
      </c>
      <c r="H7" s="12" t="s">
        <v>144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3" t="s">
        <v>499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84">
        <v>0</v>
      </c>
      <c r="I9" s="105" t="s">
        <v>514</v>
      </c>
      <c r="J9" s="85">
        <f>IFERROR(H9/$H$9,0)</f>
        <v>0</v>
      </c>
      <c r="K9" s="85">
        <f>H9/'סכום נכסי הקרן'!$C$41</f>
        <v>0</v>
      </c>
    </row>
    <row r="10" spans="1:11" hidden="1">
      <c r="A10" s="82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idden="1">
      <c r="A11" s="82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idden="1">
      <c r="A12" s="82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107</v>
      </c>
      <c r="B1" s="36" t="s" vm="1">
        <v>163</v>
      </c>
    </row>
    <row r="2" spans="1:11">
      <c r="A2" s="36" t="s">
        <v>106</v>
      </c>
      <c r="B2" s="36" t="s">
        <v>164</v>
      </c>
    </row>
    <row r="3" spans="1:11">
      <c r="A3" s="36" t="s">
        <v>108</v>
      </c>
      <c r="B3" s="36" t="s">
        <v>165</v>
      </c>
    </row>
    <row r="4" spans="1:11">
      <c r="A4" s="36" t="s">
        <v>109</v>
      </c>
      <c r="B4" s="36">
        <v>13572</v>
      </c>
    </row>
    <row r="5" spans="1:11" ht="18.75">
      <c r="A5" s="131" t="s">
        <v>70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</row>
    <row r="6" spans="1:11" s="3" customFormat="1">
      <c r="A6" s="37" t="s">
        <v>86</v>
      </c>
      <c r="B6" s="38" t="s">
        <v>29</v>
      </c>
      <c r="C6" s="38" t="s">
        <v>39</v>
      </c>
      <c r="D6" s="38" t="s">
        <v>73</v>
      </c>
      <c r="E6" s="38" t="s">
        <v>74</v>
      </c>
      <c r="F6" s="38" t="s">
        <v>141</v>
      </c>
      <c r="G6" s="38" t="s">
        <v>140</v>
      </c>
      <c r="H6" s="38" t="s">
        <v>81</v>
      </c>
      <c r="I6" s="38" t="s">
        <v>37</v>
      </c>
      <c r="J6" s="38" t="s">
        <v>110</v>
      </c>
      <c r="K6" s="40" t="s">
        <v>112</v>
      </c>
    </row>
    <row r="7" spans="1:11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2" t="s">
        <v>21</v>
      </c>
      <c r="F7" s="12" t="s">
        <v>148</v>
      </c>
      <c r="G7" s="103" t="s">
        <v>514</v>
      </c>
      <c r="H7" s="12" t="s">
        <v>144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3" t="s">
        <v>500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84">
        <v>0</v>
      </c>
      <c r="I9" s="105" t="s">
        <v>514</v>
      </c>
      <c r="J9" s="85">
        <f>IFERROR(H9/$H$9,0)</f>
        <v>0</v>
      </c>
      <c r="K9" s="85">
        <f>H9/'סכום נכסי הקרן'!$C$41</f>
        <v>0</v>
      </c>
    </row>
    <row r="10" spans="1:11">
      <c r="A10" s="86" t="s">
        <v>156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</row>
    <row r="11" spans="1:11">
      <c r="A11" s="86" t="s">
        <v>82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</row>
    <row r="12" spans="1:11">
      <c r="A12" s="86" t="s">
        <v>139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</row>
    <row r="13" spans="1:11">
      <c r="A13" s="86" t="s">
        <v>147</v>
      </c>
      <c r="B13" s="105" t="s">
        <v>514</v>
      </c>
      <c r="C13" s="105" t="s">
        <v>514</v>
      </c>
      <c r="D13" s="105" t="s">
        <v>514</v>
      </c>
      <c r="E13" s="105" t="s">
        <v>514</v>
      </c>
      <c r="F13" s="105" t="s">
        <v>514</v>
      </c>
      <c r="G13" s="105" t="s">
        <v>514</v>
      </c>
      <c r="H13" s="105" t="s">
        <v>514</v>
      </c>
      <c r="I13" s="105" t="s">
        <v>514</v>
      </c>
      <c r="J13" s="105" t="s">
        <v>514</v>
      </c>
      <c r="K13" s="105" t="s">
        <v>514</v>
      </c>
    </row>
    <row r="14" spans="1:11" s="6" customFormat="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s="6" customFormat="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s="6" customFormat="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85546875" style="2" bestFit="1" customWidth="1"/>
    <col min="2" max="2" width="64.42578125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5.42578125" style="1" bestFit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107</v>
      </c>
      <c r="B1" s="36" t="s" vm="1">
        <v>163</v>
      </c>
    </row>
    <row r="2" spans="1:10">
      <c r="A2" s="36" t="s">
        <v>106</v>
      </c>
      <c r="B2" s="36" t="s">
        <v>164</v>
      </c>
    </row>
    <row r="3" spans="1:10">
      <c r="A3" s="36" t="s">
        <v>108</v>
      </c>
      <c r="B3" s="36" t="s">
        <v>165</v>
      </c>
    </row>
    <row r="4" spans="1:10">
      <c r="A4" s="36" t="s">
        <v>109</v>
      </c>
      <c r="B4" s="36">
        <v>13572</v>
      </c>
    </row>
    <row r="5" spans="1:10" ht="18.7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3"/>
    </row>
    <row r="6" spans="1:10" s="3" customFormat="1">
      <c r="A6" s="37" t="s">
        <v>86</v>
      </c>
      <c r="B6" s="38" t="s">
        <v>29</v>
      </c>
      <c r="C6" s="38" t="s">
        <v>39</v>
      </c>
      <c r="D6" s="38" t="s">
        <v>73</v>
      </c>
      <c r="E6" s="38" t="s">
        <v>74</v>
      </c>
      <c r="F6" s="38" t="s">
        <v>141</v>
      </c>
      <c r="G6" s="38" t="s">
        <v>140</v>
      </c>
      <c r="H6" s="38" t="s">
        <v>81</v>
      </c>
      <c r="I6" s="38" t="s">
        <v>110</v>
      </c>
      <c r="J6" s="40" t="s">
        <v>112</v>
      </c>
    </row>
    <row r="7" spans="1:10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2" t="s">
        <v>21</v>
      </c>
      <c r="F7" s="12" t="s">
        <v>148</v>
      </c>
      <c r="G7" s="103" t="s">
        <v>514</v>
      </c>
      <c r="H7" s="12" t="s">
        <v>144</v>
      </c>
      <c r="I7" s="26" t="s">
        <v>19</v>
      </c>
      <c r="J7" s="13" t="s">
        <v>19</v>
      </c>
    </row>
    <row r="8" spans="1:10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4" t="s">
        <v>30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59">
        <v>-7398.9996193819998</v>
      </c>
      <c r="I9" s="61">
        <f>IFERROR(H9/$H$9,0)</f>
        <v>1</v>
      </c>
      <c r="J9" s="61">
        <f>H9/'סכום נכסי הקרן'!$C$41</f>
        <v>-1.7098060086010701E-3</v>
      </c>
    </row>
    <row r="10" spans="1:10">
      <c r="A10" s="55" t="s">
        <v>24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59">
        <v>-7398.9996193819989</v>
      </c>
      <c r="I10" s="61">
        <f t="shared" ref="I10:I20" si="0">IFERROR(H10/$H$9,0)</f>
        <v>0.99999999999999989</v>
      </c>
      <c r="J10" s="61">
        <f>H10/'סכום נכסי הקרן'!$C$41</f>
        <v>-1.7098060086010699E-3</v>
      </c>
    </row>
    <row r="11" spans="1:10">
      <c r="A11" s="56" t="s">
        <v>464</v>
      </c>
      <c r="B11" s="106" t="s">
        <v>514</v>
      </c>
      <c r="C11" s="106" t="s">
        <v>514</v>
      </c>
      <c r="D11" s="106" t="s">
        <v>514</v>
      </c>
      <c r="E11" s="106" t="s">
        <v>514</v>
      </c>
      <c r="F11" s="106" t="s">
        <v>514</v>
      </c>
      <c r="G11" s="106" t="s">
        <v>514</v>
      </c>
      <c r="H11" s="62">
        <v>-7398.9996193819989</v>
      </c>
      <c r="I11" s="64">
        <f t="shared" si="0"/>
        <v>0.99999999999999989</v>
      </c>
      <c r="J11" s="64">
        <f>H11/'סכום נכסי הקרן'!$C$41</f>
        <v>-1.7098060086010699E-3</v>
      </c>
    </row>
    <row r="12" spans="1:10">
      <c r="A12" s="57" t="s">
        <v>465</v>
      </c>
      <c r="B12" s="54" t="s">
        <v>466</v>
      </c>
      <c r="C12" s="65" t="s">
        <v>185</v>
      </c>
      <c r="D12" s="65" t="s">
        <v>93</v>
      </c>
      <c r="E12" s="72">
        <v>45288</v>
      </c>
      <c r="F12" s="59">
        <v>17172721.3554</v>
      </c>
      <c r="G12" s="60">
        <v>0.18884300000000001</v>
      </c>
      <c r="H12" s="59">
        <v>32.429550321000001</v>
      </c>
      <c r="I12" s="61">
        <f t="shared" si="0"/>
        <v>-4.3829641828943182E-3</v>
      </c>
      <c r="J12" s="61">
        <f>H12/'סכום נכסי הקרן'!$C$41</f>
        <v>7.4940184953959858E-6</v>
      </c>
    </row>
    <row r="13" spans="1:10">
      <c r="A13" s="57" t="s">
        <v>467</v>
      </c>
      <c r="B13" s="54" t="s">
        <v>468</v>
      </c>
      <c r="C13" s="65" t="s">
        <v>185</v>
      </c>
      <c r="D13" s="65" t="s">
        <v>93</v>
      </c>
      <c r="E13" s="72">
        <v>45287</v>
      </c>
      <c r="F13" s="59">
        <v>11162268.881010002</v>
      </c>
      <c r="G13" s="60">
        <v>8.4073999999999996E-2</v>
      </c>
      <c r="H13" s="59">
        <v>9.3845252820000002</v>
      </c>
      <c r="I13" s="61">
        <f t="shared" si="0"/>
        <v>-1.2683505561234022E-3</v>
      </c>
      <c r="J13" s="61">
        <f>H13/'סכום נכסי הקרן'!$C$41</f>
        <v>2.1686334018723019E-6</v>
      </c>
    </row>
    <row r="14" spans="1:10" s="6" customFormat="1">
      <c r="A14" s="57" t="s">
        <v>469</v>
      </c>
      <c r="B14" s="54" t="s">
        <v>470</v>
      </c>
      <c r="C14" s="65" t="s">
        <v>185</v>
      </c>
      <c r="D14" s="65" t="s">
        <v>93</v>
      </c>
      <c r="E14" s="72">
        <v>45287</v>
      </c>
      <c r="F14" s="59">
        <v>5838725.2608359996</v>
      </c>
      <c r="G14" s="60">
        <v>5.6502999999999998E-2</v>
      </c>
      <c r="H14" s="59">
        <v>3.299032703</v>
      </c>
      <c r="I14" s="61">
        <f t="shared" si="0"/>
        <v>-4.4587550651550801E-4</v>
      </c>
      <c r="J14" s="61">
        <f>H14/'סכום נכסי הקרן'!$C$41</f>
        <v>7.623606201282612E-7</v>
      </c>
    </row>
    <row r="15" spans="1:10" s="6" customFormat="1">
      <c r="A15" s="57" t="s">
        <v>471</v>
      </c>
      <c r="B15" s="54" t="s">
        <v>472</v>
      </c>
      <c r="C15" s="65" t="s">
        <v>185</v>
      </c>
      <c r="D15" s="65" t="s">
        <v>93</v>
      </c>
      <c r="E15" s="72">
        <v>45260</v>
      </c>
      <c r="F15" s="59">
        <v>474877263.640876</v>
      </c>
      <c r="G15" s="60">
        <v>-1.2889619999999999</v>
      </c>
      <c r="H15" s="59">
        <v>-6120.9872450249995</v>
      </c>
      <c r="I15" s="61">
        <f t="shared" si="0"/>
        <v>0.82727227461815356</v>
      </c>
      <c r="J15" s="61">
        <f>H15/'סכום נכסי הקרן'!$C$41</f>
        <v>-1.4144751058911935E-3</v>
      </c>
    </row>
    <row r="16" spans="1:10" s="6" customFormat="1">
      <c r="A16" s="57" t="s">
        <v>473</v>
      </c>
      <c r="B16" s="54" t="s">
        <v>474</v>
      </c>
      <c r="C16" s="65" t="s">
        <v>185</v>
      </c>
      <c r="D16" s="65" t="s">
        <v>93</v>
      </c>
      <c r="E16" s="72">
        <v>45267</v>
      </c>
      <c r="F16" s="59">
        <v>17172721.3554</v>
      </c>
      <c r="G16" s="60">
        <v>-1.796268</v>
      </c>
      <c r="H16" s="59">
        <v>-308.46814407900001</v>
      </c>
      <c r="I16" s="61">
        <f t="shared" si="0"/>
        <v>4.1690520333445398E-2</v>
      </c>
      <c r="J16" s="61">
        <f>H16/'סכום נכסי הקרן'!$C$41</f>
        <v>-7.1282702167830024E-5</v>
      </c>
    </row>
    <row r="17" spans="1:10">
      <c r="A17" s="57" t="s">
        <v>475</v>
      </c>
      <c r="B17" s="54" t="s">
        <v>476</v>
      </c>
      <c r="C17" s="65" t="s">
        <v>185</v>
      </c>
      <c r="D17" s="65" t="s">
        <v>93</v>
      </c>
      <c r="E17" s="72">
        <v>45271</v>
      </c>
      <c r="F17" s="59">
        <v>5323543.620174</v>
      </c>
      <c r="G17" s="60">
        <v>-2.063707</v>
      </c>
      <c r="H17" s="59">
        <v>-109.862340463</v>
      </c>
      <c r="I17" s="61">
        <f t="shared" si="0"/>
        <v>1.4848269511355405E-2</v>
      </c>
      <c r="J17" s="61">
        <f>H17/'סכום נכסי הקרן'!$C$41</f>
        <v>-2.5387660427843546E-5</v>
      </c>
    </row>
    <row r="18" spans="1:10">
      <c r="A18" s="57" t="s">
        <v>477</v>
      </c>
      <c r="B18" s="54" t="s">
        <v>478</v>
      </c>
      <c r="C18" s="65" t="s">
        <v>185</v>
      </c>
      <c r="D18" s="65" t="s">
        <v>93</v>
      </c>
      <c r="E18" s="72">
        <v>45273</v>
      </c>
      <c r="F18" s="59">
        <v>32628170.575259998</v>
      </c>
      <c r="G18" s="60">
        <v>-2.1133350000000002</v>
      </c>
      <c r="H18" s="59">
        <v>-689.54245461899995</v>
      </c>
      <c r="I18" s="61">
        <f t="shared" si="0"/>
        <v>9.3194011365092339E-2</v>
      </c>
      <c r="J18" s="61">
        <f>H18/'סכום נכסי הקרן'!$C$41</f>
        <v>-1.5934368059767129E-4</v>
      </c>
    </row>
    <row r="19" spans="1:10">
      <c r="A19" s="57" t="s">
        <v>479</v>
      </c>
      <c r="B19" s="54" t="s">
        <v>480</v>
      </c>
      <c r="C19" s="65" t="s">
        <v>185</v>
      </c>
      <c r="D19" s="65" t="s">
        <v>93</v>
      </c>
      <c r="E19" s="72">
        <v>45271</v>
      </c>
      <c r="F19" s="59">
        <v>6525634.1150519988</v>
      </c>
      <c r="G19" s="60">
        <v>-2.2236189999999998</v>
      </c>
      <c r="H19" s="59">
        <v>-145.10522002800002</v>
      </c>
      <c r="I19" s="61">
        <f t="shared" si="0"/>
        <v>1.9611464723946006E-2</v>
      </c>
      <c r="J19" s="61">
        <f>H19/'סכום נכסי הקרן'!$C$41</f>
        <v>-3.3531800222470808E-5</v>
      </c>
    </row>
    <row r="20" spans="1:10">
      <c r="A20" s="57" t="s">
        <v>481</v>
      </c>
      <c r="B20" s="54" t="s">
        <v>482</v>
      </c>
      <c r="C20" s="65" t="s">
        <v>185</v>
      </c>
      <c r="D20" s="65" t="s">
        <v>93</v>
      </c>
      <c r="E20" s="72">
        <v>45264</v>
      </c>
      <c r="F20" s="59">
        <v>2919362.6304179998</v>
      </c>
      <c r="G20" s="60">
        <v>-2.4028299999999998</v>
      </c>
      <c r="H20" s="59">
        <v>-70.147323474000004</v>
      </c>
      <c r="I20" s="61">
        <f t="shared" si="0"/>
        <v>9.4806496935404688E-3</v>
      </c>
      <c r="J20" s="61">
        <f>H20/'סכום נכסי הקרן'!$C$41</f>
        <v>-1.6210071811457387E-5</v>
      </c>
    </row>
    <row r="21" spans="1:10">
      <c r="A21" s="108" t="s">
        <v>514</v>
      </c>
      <c r="B21" s="105" t="s">
        <v>514</v>
      </c>
      <c r="C21" s="105" t="s">
        <v>514</v>
      </c>
      <c r="D21" s="105" t="s">
        <v>514</v>
      </c>
      <c r="E21" s="105" t="s">
        <v>514</v>
      </c>
      <c r="F21" s="105" t="s">
        <v>514</v>
      </c>
      <c r="G21" s="105" t="s">
        <v>514</v>
      </c>
      <c r="H21" s="105" t="s">
        <v>514</v>
      </c>
      <c r="I21" s="105" t="s">
        <v>514</v>
      </c>
      <c r="J21" s="105" t="s">
        <v>514</v>
      </c>
    </row>
    <row r="22" spans="1:10">
      <c r="A22" s="105" t="s">
        <v>514</v>
      </c>
      <c r="B22" s="105" t="s">
        <v>514</v>
      </c>
      <c r="C22" s="105" t="s">
        <v>514</v>
      </c>
      <c r="D22" s="105" t="s">
        <v>514</v>
      </c>
      <c r="E22" s="105" t="s">
        <v>514</v>
      </c>
      <c r="F22" s="105" t="s">
        <v>514</v>
      </c>
      <c r="G22" s="105" t="s">
        <v>514</v>
      </c>
      <c r="H22" s="105" t="s">
        <v>514</v>
      </c>
      <c r="I22" s="105" t="s">
        <v>514</v>
      </c>
      <c r="J22" s="105" t="s">
        <v>514</v>
      </c>
    </row>
    <row r="23" spans="1:10">
      <c r="A23" s="105" t="s">
        <v>514</v>
      </c>
      <c r="B23" s="105" t="s">
        <v>514</v>
      </c>
      <c r="C23" s="105" t="s">
        <v>514</v>
      </c>
      <c r="D23" s="105" t="s">
        <v>514</v>
      </c>
      <c r="E23" s="105" t="s">
        <v>514</v>
      </c>
      <c r="F23" s="105" t="s">
        <v>514</v>
      </c>
      <c r="G23" s="105" t="s">
        <v>514</v>
      </c>
      <c r="H23" s="105" t="s">
        <v>514</v>
      </c>
      <c r="I23" s="105" t="s">
        <v>514</v>
      </c>
      <c r="J23" s="105" t="s">
        <v>514</v>
      </c>
    </row>
    <row r="24" spans="1:10">
      <c r="A24" s="86" t="s">
        <v>156</v>
      </c>
      <c r="B24" s="105" t="s">
        <v>514</v>
      </c>
      <c r="C24" s="105" t="s">
        <v>514</v>
      </c>
      <c r="D24" s="105" t="s">
        <v>514</v>
      </c>
      <c r="E24" s="105" t="s">
        <v>514</v>
      </c>
      <c r="F24" s="105" t="s">
        <v>514</v>
      </c>
      <c r="G24" s="105" t="s">
        <v>514</v>
      </c>
      <c r="H24" s="105" t="s">
        <v>514</v>
      </c>
      <c r="I24" s="105" t="s">
        <v>514</v>
      </c>
      <c r="J24" s="105" t="s">
        <v>514</v>
      </c>
    </row>
    <row r="25" spans="1:10">
      <c r="A25" s="86" t="s">
        <v>82</v>
      </c>
      <c r="B25" s="105" t="s">
        <v>514</v>
      </c>
      <c r="C25" s="105" t="s">
        <v>514</v>
      </c>
      <c r="D25" s="105" t="s">
        <v>514</v>
      </c>
      <c r="E25" s="105" t="s">
        <v>514</v>
      </c>
      <c r="F25" s="105" t="s">
        <v>514</v>
      </c>
      <c r="G25" s="105" t="s">
        <v>514</v>
      </c>
      <c r="H25" s="105" t="s">
        <v>514</v>
      </c>
      <c r="I25" s="105" t="s">
        <v>514</v>
      </c>
      <c r="J25" s="105" t="s">
        <v>514</v>
      </c>
    </row>
    <row r="26" spans="1:10">
      <c r="A26" s="86" t="s">
        <v>139</v>
      </c>
      <c r="B26" s="105" t="s">
        <v>514</v>
      </c>
      <c r="C26" s="105" t="s">
        <v>514</v>
      </c>
      <c r="D26" s="105" t="s">
        <v>514</v>
      </c>
      <c r="E26" s="105" t="s">
        <v>514</v>
      </c>
      <c r="F26" s="105" t="s">
        <v>514</v>
      </c>
      <c r="G26" s="105" t="s">
        <v>514</v>
      </c>
      <c r="H26" s="105" t="s">
        <v>514</v>
      </c>
      <c r="I26" s="105" t="s">
        <v>514</v>
      </c>
      <c r="J26" s="105" t="s">
        <v>514</v>
      </c>
    </row>
    <row r="27" spans="1:10">
      <c r="A27" s="86" t="s">
        <v>147</v>
      </c>
      <c r="B27" s="105" t="s">
        <v>514</v>
      </c>
      <c r="C27" s="105" t="s">
        <v>514</v>
      </c>
      <c r="D27" s="105" t="s">
        <v>514</v>
      </c>
      <c r="E27" s="105" t="s">
        <v>514</v>
      </c>
      <c r="F27" s="105" t="s">
        <v>514</v>
      </c>
      <c r="G27" s="105" t="s">
        <v>514</v>
      </c>
      <c r="H27" s="105" t="s">
        <v>514</v>
      </c>
      <c r="I27" s="105" t="s">
        <v>514</v>
      </c>
      <c r="J27" s="105" t="s">
        <v>514</v>
      </c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</row>
    <row r="120" spans="1:10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</row>
    <row r="121" spans="1:10" hidden="1">
      <c r="B121" s="1"/>
      <c r="C121" s="1"/>
    </row>
    <row r="122" spans="1:10" hidden="1">
      <c r="B122" s="1"/>
      <c r="C122" s="1"/>
    </row>
    <row r="123" spans="1:10" hidden="1">
      <c r="B123" s="1"/>
      <c r="C123" s="1"/>
    </row>
    <row r="124" spans="1:10" hidden="1">
      <c r="B124" s="1"/>
      <c r="C124" s="1"/>
    </row>
    <row r="125" spans="1:10" hidden="1">
      <c r="B125" s="1"/>
      <c r="C125" s="1"/>
    </row>
    <row r="126" spans="1:10" hidden="1">
      <c r="B126" s="1"/>
      <c r="C126" s="1"/>
    </row>
    <row r="127" spans="1:10" hidden="1">
      <c r="B127" s="1"/>
      <c r="C127" s="1"/>
    </row>
    <row r="128" spans="1:10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107</v>
      </c>
      <c r="B1" s="36" t="s" vm="1">
        <v>163</v>
      </c>
    </row>
    <row r="2" spans="1:16">
      <c r="A2" s="36" t="s">
        <v>106</v>
      </c>
      <c r="B2" s="36" t="s">
        <v>164</v>
      </c>
    </row>
    <row r="3" spans="1:16">
      <c r="A3" s="36" t="s">
        <v>108</v>
      </c>
      <c r="B3" s="36" t="s">
        <v>165</v>
      </c>
    </row>
    <row r="4" spans="1:16">
      <c r="A4" s="36" t="s">
        <v>109</v>
      </c>
      <c r="B4" s="36">
        <v>13572</v>
      </c>
    </row>
    <row r="5" spans="1:16" ht="18.75">
      <c r="A5" s="131" t="s">
        <v>72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3"/>
    </row>
    <row r="6" spans="1:16" s="3" customFormat="1">
      <c r="A6" s="37" t="s">
        <v>86</v>
      </c>
      <c r="B6" s="38" t="s">
        <v>29</v>
      </c>
      <c r="C6" s="38" t="s">
        <v>31</v>
      </c>
      <c r="D6" s="38" t="s">
        <v>14</v>
      </c>
      <c r="E6" s="38" t="s">
        <v>40</v>
      </c>
      <c r="F6" s="38" t="s">
        <v>74</v>
      </c>
      <c r="G6" s="38" t="s">
        <v>17</v>
      </c>
      <c r="H6" s="38" t="s">
        <v>73</v>
      </c>
      <c r="I6" s="38" t="s">
        <v>16</v>
      </c>
      <c r="J6" s="38" t="s">
        <v>18</v>
      </c>
      <c r="K6" s="38" t="s">
        <v>141</v>
      </c>
      <c r="L6" s="38" t="s">
        <v>140</v>
      </c>
      <c r="M6" s="38" t="s">
        <v>81</v>
      </c>
      <c r="N6" s="38" t="s">
        <v>37</v>
      </c>
      <c r="O6" s="38" t="s">
        <v>110</v>
      </c>
      <c r="P6" s="40" t="s">
        <v>112</v>
      </c>
    </row>
    <row r="7" spans="1:16" s="3" customFormat="1">
      <c r="A7" s="102" t="s">
        <v>514</v>
      </c>
      <c r="B7" s="103" t="s">
        <v>514</v>
      </c>
      <c r="C7" s="103" t="s">
        <v>514</v>
      </c>
      <c r="D7" s="103" t="s">
        <v>514</v>
      </c>
      <c r="E7" s="103" t="s">
        <v>514</v>
      </c>
      <c r="F7" s="12" t="s">
        <v>21</v>
      </c>
      <c r="G7" s="12" t="s">
        <v>20</v>
      </c>
      <c r="H7" s="103" t="s">
        <v>514</v>
      </c>
      <c r="I7" s="12" t="s">
        <v>19</v>
      </c>
      <c r="J7" s="12" t="s">
        <v>19</v>
      </c>
      <c r="K7" s="12" t="s">
        <v>148</v>
      </c>
      <c r="L7" s="103" t="s">
        <v>514</v>
      </c>
      <c r="M7" s="12" t="s">
        <v>144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04" t="s">
        <v>514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83</v>
      </c>
    </row>
    <row r="9" spans="1:16" s="4" customFormat="1" ht="20.25">
      <c r="A9" s="83" t="s">
        <v>501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105" t="s">
        <v>514</v>
      </c>
      <c r="L9" s="105" t="s">
        <v>514</v>
      </c>
      <c r="M9" s="84">
        <v>0</v>
      </c>
      <c r="N9" s="105" t="s">
        <v>514</v>
      </c>
      <c r="O9" s="85">
        <v>0</v>
      </c>
      <c r="P9" s="85">
        <v>0</v>
      </c>
    </row>
    <row r="10" spans="1:16">
      <c r="A10" s="86" t="s">
        <v>156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  <c r="O10" s="105" t="s">
        <v>514</v>
      </c>
      <c r="P10" s="105" t="s">
        <v>514</v>
      </c>
    </row>
    <row r="11" spans="1:16">
      <c r="A11" s="86" t="s">
        <v>82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  <c r="O11" s="105" t="s">
        <v>514</v>
      </c>
      <c r="P11" s="105" t="s">
        <v>514</v>
      </c>
    </row>
    <row r="12" spans="1:16">
      <c r="A12" s="86" t="s">
        <v>139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  <c r="L12" s="105" t="s">
        <v>514</v>
      </c>
      <c r="M12" s="105" t="s">
        <v>514</v>
      </c>
      <c r="N12" s="105" t="s">
        <v>514</v>
      </c>
      <c r="O12" s="105" t="s">
        <v>514</v>
      </c>
      <c r="P12" s="105" t="s">
        <v>514</v>
      </c>
    </row>
    <row r="13" spans="1:16">
      <c r="A13" s="86" t="s">
        <v>147</v>
      </c>
      <c r="B13" s="105" t="s">
        <v>514</v>
      </c>
      <c r="C13" s="105" t="s">
        <v>514</v>
      </c>
      <c r="D13" s="105" t="s">
        <v>514</v>
      </c>
      <c r="E13" s="105" t="s">
        <v>514</v>
      </c>
      <c r="F13" s="105" t="s">
        <v>514</v>
      </c>
      <c r="G13" s="105" t="s">
        <v>514</v>
      </c>
      <c r="H13" s="105" t="s">
        <v>514</v>
      </c>
      <c r="I13" s="105" t="s">
        <v>514</v>
      </c>
      <c r="J13" s="105" t="s">
        <v>514</v>
      </c>
      <c r="K13" s="105" t="s">
        <v>514</v>
      </c>
      <c r="L13" s="105" t="s">
        <v>514</v>
      </c>
      <c r="M13" s="105" t="s">
        <v>514</v>
      </c>
      <c r="N13" s="105" t="s">
        <v>514</v>
      </c>
      <c r="O13" s="105" t="s">
        <v>514</v>
      </c>
      <c r="P13" s="105" t="s">
        <v>514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107</v>
      </c>
      <c r="B1" s="36" t="s" vm="1">
        <v>163</v>
      </c>
    </row>
    <row r="2" spans="1:17">
      <c r="A2" s="36" t="s">
        <v>106</v>
      </c>
      <c r="B2" s="36" t="s">
        <v>164</v>
      </c>
    </row>
    <row r="3" spans="1:17">
      <c r="A3" s="36" t="s">
        <v>108</v>
      </c>
      <c r="B3" s="36" t="s">
        <v>165</v>
      </c>
    </row>
    <row r="4" spans="1:17">
      <c r="A4" s="36" t="s">
        <v>109</v>
      </c>
      <c r="B4" s="36">
        <v>13572</v>
      </c>
    </row>
    <row r="5" spans="1:17" s="3" customFormat="1">
      <c r="A5" s="37" t="s">
        <v>86</v>
      </c>
      <c r="B5" s="38" t="s">
        <v>132</v>
      </c>
      <c r="C5" s="38" t="s">
        <v>29</v>
      </c>
      <c r="D5" s="38" t="s">
        <v>87</v>
      </c>
      <c r="E5" s="38" t="s">
        <v>14</v>
      </c>
      <c r="F5" s="38" t="s">
        <v>74</v>
      </c>
      <c r="G5" s="38" t="s">
        <v>40</v>
      </c>
      <c r="H5" s="38" t="s">
        <v>17</v>
      </c>
      <c r="I5" s="38" t="s">
        <v>162</v>
      </c>
      <c r="J5" s="38" t="s">
        <v>73</v>
      </c>
      <c r="K5" s="38" t="s">
        <v>25</v>
      </c>
      <c r="L5" s="38" t="s">
        <v>18</v>
      </c>
      <c r="M5" s="38" t="s">
        <v>141</v>
      </c>
      <c r="N5" s="38" t="s">
        <v>140</v>
      </c>
      <c r="O5" s="38" t="s">
        <v>81</v>
      </c>
      <c r="P5" s="38" t="s">
        <v>110</v>
      </c>
      <c r="Q5" s="40" t="s">
        <v>112</v>
      </c>
    </row>
    <row r="6" spans="1:17" s="3" customFormat="1">
      <c r="A6" s="102" t="s">
        <v>514</v>
      </c>
      <c r="B6" s="124" t="s">
        <v>514</v>
      </c>
      <c r="C6" s="103" t="s">
        <v>514</v>
      </c>
      <c r="D6" s="103" t="s">
        <v>514</v>
      </c>
      <c r="E6" s="103" t="s">
        <v>514</v>
      </c>
      <c r="F6" s="12" t="s">
        <v>21</v>
      </c>
      <c r="G6" s="103" t="s">
        <v>514</v>
      </c>
      <c r="H6" s="12" t="s">
        <v>20</v>
      </c>
      <c r="I6" s="103" t="s">
        <v>514</v>
      </c>
      <c r="J6" s="103" t="s">
        <v>514</v>
      </c>
      <c r="K6" s="12" t="s">
        <v>19</v>
      </c>
      <c r="L6" s="12" t="s">
        <v>19</v>
      </c>
      <c r="M6" s="12" t="s">
        <v>148</v>
      </c>
      <c r="N6" s="103" t="s">
        <v>514</v>
      </c>
      <c r="O6" s="12" t="s">
        <v>144</v>
      </c>
      <c r="P6" s="12" t="s">
        <v>19</v>
      </c>
      <c r="Q6" s="13" t="s">
        <v>19</v>
      </c>
    </row>
    <row r="7" spans="1:17" s="4" customFormat="1" ht="20.25">
      <c r="A7" s="104" t="s">
        <v>514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83</v>
      </c>
      <c r="Q7" s="15" t="s">
        <v>84</v>
      </c>
    </row>
    <row r="8" spans="1:17" s="4" customFormat="1" ht="20.25">
      <c r="A8" s="83" t="s">
        <v>504</v>
      </c>
      <c r="B8" s="105" t="s">
        <v>514</v>
      </c>
      <c r="C8" s="105" t="s">
        <v>514</v>
      </c>
      <c r="D8" s="105" t="s">
        <v>514</v>
      </c>
      <c r="E8" s="105" t="s">
        <v>514</v>
      </c>
      <c r="F8" s="105" t="s">
        <v>514</v>
      </c>
      <c r="G8" s="105" t="s">
        <v>514</v>
      </c>
      <c r="H8" s="105" t="s">
        <v>514</v>
      </c>
      <c r="I8" s="105" t="s">
        <v>514</v>
      </c>
      <c r="J8" s="105" t="s">
        <v>514</v>
      </c>
      <c r="K8" s="105" t="s">
        <v>514</v>
      </c>
      <c r="L8" s="105" t="s">
        <v>514</v>
      </c>
      <c r="M8" s="105" t="s">
        <v>514</v>
      </c>
      <c r="N8" s="105" t="s">
        <v>514</v>
      </c>
      <c r="O8" s="84">
        <v>0</v>
      </c>
      <c r="P8" s="85">
        <f>IFERROR(O8/$O$8,0)</f>
        <v>0</v>
      </c>
      <c r="Q8" s="85">
        <f>O8/'סכום נכסי הקרן'!$C$41</f>
        <v>0</v>
      </c>
    </row>
    <row r="9" spans="1:17">
      <c r="A9" s="86" t="s">
        <v>156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105" t="s">
        <v>514</v>
      </c>
      <c r="L9" s="105" t="s">
        <v>514</v>
      </c>
      <c r="M9" s="105" t="s">
        <v>514</v>
      </c>
      <c r="N9" s="105" t="s">
        <v>514</v>
      </c>
      <c r="O9" s="105" t="s">
        <v>514</v>
      </c>
      <c r="P9" s="105" t="s">
        <v>514</v>
      </c>
      <c r="Q9" s="105" t="s">
        <v>514</v>
      </c>
    </row>
    <row r="10" spans="1:17">
      <c r="A10" s="86" t="s">
        <v>82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  <c r="O10" s="105" t="s">
        <v>514</v>
      </c>
      <c r="P10" s="105" t="s">
        <v>514</v>
      </c>
      <c r="Q10" s="105" t="s">
        <v>514</v>
      </c>
    </row>
    <row r="11" spans="1:17">
      <c r="A11" s="86" t="s">
        <v>139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  <c r="O11" s="105" t="s">
        <v>514</v>
      </c>
      <c r="P11" s="105" t="s">
        <v>514</v>
      </c>
      <c r="Q11" s="105" t="s">
        <v>514</v>
      </c>
    </row>
    <row r="12" spans="1:17">
      <c r="A12" s="86" t="s">
        <v>147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  <c r="L12" s="105" t="s">
        <v>514</v>
      </c>
      <c r="M12" s="105" t="s">
        <v>514</v>
      </c>
      <c r="N12" s="105" t="s">
        <v>514</v>
      </c>
      <c r="O12" s="105" t="s">
        <v>514</v>
      </c>
      <c r="P12" s="105" t="s">
        <v>514</v>
      </c>
      <c r="Q12" s="105" t="s">
        <v>514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000" spans="52:52" hidden="1">
      <c r="AZ10000"/>
    </row>
  </sheetData>
  <sheetProtection sheet="1" objects="1" scenarios="1"/>
  <phoneticPr fontId="3" type="noConversion"/>
  <conditionalFormatting sqref="A13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107</v>
      </c>
      <c r="B1" s="36" t="s" vm="1">
        <v>163</v>
      </c>
    </row>
    <row r="2" spans="1:14">
      <c r="A2" s="36" t="s">
        <v>106</v>
      </c>
      <c r="B2" s="36" t="s">
        <v>164</v>
      </c>
    </row>
    <row r="3" spans="1:14">
      <c r="A3" s="36" t="s">
        <v>108</v>
      </c>
      <c r="B3" s="36" t="s">
        <v>165</v>
      </c>
    </row>
    <row r="4" spans="1:14">
      <c r="A4" s="36" t="s">
        <v>109</v>
      </c>
      <c r="B4" s="36">
        <v>13572</v>
      </c>
    </row>
    <row r="5" spans="1:14" s="3" customFormat="1">
      <c r="A5" s="37" t="s">
        <v>86</v>
      </c>
      <c r="B5" s="38" t="s">
        <v>29</v>
      </c>
      <c r="C5" s="38" t="s">
        <v>87</v>
      </c>
      <c r="D5" s="38" t="s">
        <v>14</v>
      </c>
      <c r="E5" s="38" t="s">
        <v>40</v>
      </c>
      <c r="F5" s="38" t="s">
        <v>17</v>
      </c>
      <c r="G5" s="38" t="s">
        <v>73</v>
      </c>
      <c r="H5" s="38" t="s">
        <v>32</v>
      </c>
      <c r="I5" s="38" t="s">
        <v>18</v>
      </c>
      <c r="J5" s="38" t="s">
        <v>141</v>
      </c>
      <c r="K5" s="38" t="s">
        <v>140</v>
      </c>
      <c r="L5" s="38" t="s">
        <v>81</v>
      </c>
      <c r="M5" s="38" t="s">
        <v>110</v>
      </c>
      <c r="N5" s="40" t="s">
        <v>112</v>
      </c>
    </row>
    <row r="6" spans="1:14" s="3" customFormat="1">
      <c r="A6" s="102" t="s">
        <v>514</v>
      </c>
      <c r="B6" s="103" t="s">
        <v>514</v>
      </c>
      <c r="C6" s="103" t="s">
        <v>514</v>
      </c>
      <c r="D6" s="103" t="s">
        <v>514</v>
      </c>
      <c r="E6" s="103" t="s">
        <v>514</v>
      </c>
      <c r="F6" s="26" t="s">
        <v>20</v>
      </c>
      <c r="G6" s="103" t="s">
        <v>514</v>
      </c>
      <c r="H6" s="26" t="s">
        <v>19</v>
      </c>
      <c r="I6" s="26" t="s">
        <v>19</v>
      </c>
      <c r="J6" s="26" t="s">
        <v>148</v>
      </c>
      <c r="K6" s="103" t="s">
        <v>514</v>
      </c>
      <c r="L6" s="26" t="s">
        <v>144</v>
      </c>
      <c r="M6" s="26" t="s">
        <v>19</v>
      </c>
      <c r="N6" s="13" t="s">
        <v>19</v>
      </c>
    </row>
    <row r="7" spans="1:14" s="4" customFormat="1" ht="20.25">
      <c r="A7" s="104" t="s">
        <v>514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3" t="s">
        <v>505</v>
      </c>
      <c r="B8" s="105" t="s">
        <v>514</v>
      </c>
      <c r="C8" s="105" t="s">
        <v>514</v>
      </c>
      <c r="D8" s="105" t="s">
        <v>514</v>
      </c>
      <c r="E8" s="105" t="s">
        <v>514</v>
      </c>
      <c r="F8" s="105" t="s">
        <v>514</v>
      </c>
      <c r="G8" s="105" t="s">
        <v>514</v>
      </c>
      <c r="H8" s="105" t="s">
        <v>514</v>
      </c>
      <c r="I8" s="105" t="s">
        <v>514</v>
      </c>
      <c r="J8" s="105" t="s">
        <v>514</v>
      </c>
      <c r="K8" s="105" t="s">
        <v>514</v>
      </c>
      <c r="L8" s="84">
        <v>0</v>
      </c>
      <c r="M8" s="85">
        <f>IFERROR(L8/$L$8,0)</f>
        <v>0</v>
      </c>
      <c r="N8" s="85">
        <f>L8/'סכום נכסי הקרן'!$C$41</f>
        <v>0</v>
      </c>
    </row>
    <row r="9" spans="1:14">
      <c r="A9" s="86" t="s">
        <v>156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105" t="s">
        <v>514</v>
      </c>
      <c r="L9" s="105" t="s">
        <v>514</v>
      </c>
      <c r="M9" s="105" t="s">
        <v>514</v>
      </c>
      <c r="N9" s="105" t="s">
        <v>514</v>
      </c>
    </row>
    <row r="10" spans="1:14">
      <c r="A10" s="86" t="s">
        <v>82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</row>
    <row r="11" spans="1:14">
      <c r="A11" s="86" t="s">
        <v>139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</row>
    <row r="12" spans="1:14">
      <c r="A12" s="86" t="s">
        <v>147</v>
      </c>
      <c r="B12" s="105" t="s">
        <v>514</v>
      </c>
      <c r="C12" s="105" t="s">
        <v>514</v>
      </c>
      <c r="D12" s="105" t="s">
        <v>514</v>
      </c>
      <c r="E12" s="105" t="s">
        <v>514</v>
      </c>
      <c r="F12" s="105" t="s">
        <v>514</v>
      </c>
      <c r="G12" s="105" t="s">
        <v>514</v>
      </c>
      <c r="H12" s="105" t="s">
        <v>514</v>
      </c>
      <c r="I12" s="105" t="s">
        <v>514</v>
      </c>
      <c r="J12" s="105" t="s">
        <v>514</v>
      </c>
      <c r="K12" s="105" t="s">
        <v>514</v>
      </c>
      <c r="L12" s="105" t="s">
        <v>514</v>
      </c>
      <c r="M12" s="105" t="s">
        <v>514</v>
      </c>
      <c r="N12" s="105" t="s">
        <v>514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425781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107</v>
      </c>
      <c r="B1" s="36" t="s" vm="1">
        <v>163</v>
      </c>
    </row>
    <row r="2" spans="1:9">
      <c r="A2" s="36" t="s">
        <v>106</v>
      </c>
      <c r="B2" s="36" t="s">
        <v>164</v>
      </c>
    </row>
    <row r="3" spans="1:9">
      <c r="A3" s="36" t="s">
        <v>108</v>
      </c>
      <c r="B3" s="36" t="s">
        <v>165</v>
      </c>
    </row>
    <row r="4" spans="1:9">
      <c r="A4" s="36" t="s">
        <v>109</v>
      </c>
      <c r="B4" s="36">
        <v>13572</v>
      </c>
    </row>
    <row r="5" spans="1:9" s="3" customFormat="1">
      <c r="A5" s="37" t="s">
        <v>86</v>
      </c>
      <c r="B5" s="39" t="s">
        <v>34</v>
      </c>
      <c r="C5" s="39" t="s">
        <v>58</v>
      </c>
      <c r="D5" s="39" t="s">
        <v>35</v>
      </c>
      <c r="E5" s="39" t="s">
        <v>73</v>
      </c>
      <c r="F5" s="39" t="s">
        <v>133</v>
      </c>
      <c r="G5" s="39" t="s">
        <v>110</v>
      </c>
      <c r="H5" s="39" t="s">
        <v>111</v>
      </c>
      <c r="I5" s="51" t="s">
        <v>151</v>
      </c>
    </row>
    <row r="6" spans="1:9" s="3" customFormat="1">
      <c r="A6" s="102" t="s">
        <v>514</v>
      </c>
      <c r="B6" s="12" t="s">
        <v>21</v>
      </c>
      <c r="C6" s="103" t="s">
        <v>514</v>
      </c>
      <c r="D6" s="12" t="s">
        <v>19</v>
      </c>
      <c r="E6" s="103" t="s">
        <v>514</v>
      </c>
      <c r="F6" s="12" t="s">
        <v>145</v>
      </c>
      <c r="G6" s="26" t="s">
        <v>19</v>
      </c>
      <c r="H6" s="26" t="s">
        <v>19</v>
      </c>
      <c r="I6" s="125" t="s">
        <v>514</v>
      </c>
    </row>
    <row r="7" spans="1:9" s="4" customFormat="1" ht="20.25">
      <c r="A7" s="104" t="s">
        <v>514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83" t="s">
        <v>506</v>
      </c>
      <c r="B8" s="105" t="s">
        <v>514</v>
      </c>
      <c r="C8" s="105" t="s">
        <v>514</v>
      </c>
      <c r="D8" s="105" t="s">
        <v>514</v>
      </c>
      <c r="E8" s="105" t="s">
        <v>514</v>
      </c>
      <c r="F8" s="84">
        <v>0</v>
      </c>
      <c r="G8" s="85">
        <f>IFERROR(F8/$F$8,0)</f>
        <v>0</v>
      </c>
      <c r="H8" s="85">
        <f>F8/'סכום נכסי הקרן'!$C$41</f>
        <v>0</v>
      </c>
      <c r="I8" s="105" t="s">
        <v>514</v>
      </c>
    </row>
    <row r="9" spans="1:9" hidden="1">
      <c r="A9" s="82"/>
      <c r="B9" s="54"/>
      <c r="C9" s="54"/>
      <c r="D9" s="54"/>
      <c r="E9" s="54"/>
      <c r="F9" s="54"/>
      <c r="G9" s="54"/>
      <c r="H9" s="54"/>
      <c r="I9" s="54"/>
    </row>
    <row r="10" spans="1:9" hidden="1">
      <c r="A10" s="82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425781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107</v>
      </c>
      <c r="B1" s="36" t="s" vm="1">
        <v>163</v>
      </c>
    </row>
    <row r="2" spans="1:10">
      <c r="A2" s="36" t="s">
        <v>106</v>
      </c>
      <c r="B2" s="36" t="s">
        <v>164</v>
      </c>
    </row>
    <row r="3" spans="1:10">
      <c r="A3" s="36" t="s">
        <v>108</v>
      </c>
      <c r="B3" s="36" t="s">
        <v>165</v>
      </c>
    </row>
    <row r="4" spans="1:10">
      <c r="A4" s="36" t="s">
        <v>109</v>
      </c>
      <c r="B4" s="36">
        <v>13572</v>
      </c>
    </row>
    <row r="5" spans="1:10" s="3" customFormat="1">
      <c r="A5" s="37" t="s">
        <v>86</v>
      </c>
      <c r="B5" s="39" t="s">
        <v>87</v>
      </c>
      <c r="C5" s="39" t="s">
        <v>14</v>
      </c>
      <c r="D5" s="39" t="s">
        <v>15</v>
      </c>
      <c r="E5" s="39" t="s">
        <v>36</v>
      </c>
      <c r="F5" s="39" t="s">
        <v>73</v>
      </c>
      <c r="G5" s="39" t="s">
        <v>33</v>
      </c>
      <c r="H5" s="39" t="s">
        <v>81</v>
      </c>
      <c r="I5" s="39" t="s">
        <v>110</v>
      </c>
      <c r="J5" s="51" t="s">
        <v>111</v>
      </c>
    </row>
    <row r="6" spans="1:10" s="3" customFormat="1">
      <c r="A6" s="102" t="s">
        <v>514</v>
      </c>
      <c r="B6" s="124" t="s">
        <v>514</v>
      </c>
      <c r="C6" s="103" t="s">
        <v>514</v>
      </c>
      <c r="D6" s="103" t="s">
        <v>514</v>
      </c>
      <c r="E6" s="12" t="s">
        <v>19</v>
      </c>
      <c r="F6" s="103" t="s">
        <v>514</v>
      </c>
      <c r="G6" s="12" t="s">
        <v>19</v>
      </c>
      <c r="H6" s="12" t="s">
        <v>144</v>
      </c>
      <c r="I6" s="26" t="s">
        <v>19</v>
      </c>
      <c r="J6" s="13" t="s">
        <v>19</v>
      </c>
    </row>
    <row r="7" spans="1:10" s="4" customFormat="1" ht="20.25">
      <c r="A7" s="104" t="s">
        <v>514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3" t="s">
        <v>507</v>
      </c>
      <c r="B8" s="105" t="s">
        <v>514</v>
      </c>
      <c r="C8" s="105" t="s">
        <v>514</v>
      </c>
      <c r="D8" s="105" t="s">
        <v>514</v>
      </c>
      <c r="E8" s="105" t="s">
        <v>514</v>
      </c>
      <c r="F8" s="105" t="s">
        <v>514</v>
      </c>
      <c r="G8" s="105" t="s">
        <v>514</v>
      </c>
      <c r="H8" s="84">
        <v>0</v>
      </c>
      <c r="I8" s="85">
        <v>0</v>
      </c>
      <c r="J8" s="85">
        <v>0</v>
      </c>
    </row>
    <row r="9" spans="1:10" hidden="1">
      <c r="A9" s="82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82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425781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107</v>
      </c>
      <c r="B1" s="36" t="s" vm="1">
        <v>163</v>
      </c>
    </row>
    <row r="2" spans="1:14">
      <c r="A2" s="36" t="s">
        <v>106</v>
      </c>
      <c r="B2" s="36" t="s">
        <v>164</v>
      </c>
    </row>
    <row r="3" spans="1:14">
      <c r="A3" s="36" t="s">
        <v>108</v>
      </c>
      <c r="B3" s="36" t="s">
        <v>165</v>
      </c>
    </row>
    <row r="4" spans="1:14">
      <c r="A4" s="36" t="s">
        <v>109</v>
      </c>
      <c r="B4" s="36">
        <v>13572</v>
      </c>
    </row>
    <row r="5" spans="1:14" s="3" customFormat="1">
      <c r="A5" s="37" t="s">
        <v>86</v>
      </c>
      <c r="B5" s="39" t="s">
        <v>29</v>
      </c>
      <c r="C5" s="39" t="s">
        <v>14</v>
      </c>
      <c r="D5" s="39" t="s">
        <v>15</v>
      </c>
      <c r="E5" s="39" t="s">
        <v>36</v>
      </c>
      <c r="F5" s="39" t="s">
        <v>73</v>
      </c>
      <c r="G5" s="39" t="s">
        <v>33</v>
      </c>
      <c r="H5" s="39" t="s">
        <v>81</v>
      </c>
      <c r="I5" s="39" t="s">
        <v>110</v>
      </c>
      <c r="J5" s="41" t="s">
        <v>111</v>
      </c>
    </row>
    <row r="6" spans="1:14" s="3" customFormat="1">
      <c r="A6" s="102" t="s">
        <v>514</v>
      </c>
      <c r="B6" s="103" t="s">
        <v>514</v>
      </c>
      <c r="C6" s="103" t="s">
        <v>514</v>
      </c>
      <c r="D6" s="103" t="s">
        <v>514</v>
      </c>
      <c r="E6" s="12" t="s">
        <v>19</v>
      </c>
      <c r="F6" s="103" t="s">
        <v>514</v>
      </c>
      <c r="G6" s="12" t="s">
        <v>19</v>
      </c>
      <c r="H6" s="12" t="s">
        <v>144</v>
      </c>
      <c r="I6" s="26" t="s">
        <v>19</v>
      </c>
      <c r="J6" s="13" t="s">
        <v>19</v>
      </c>
    </row>
    <row r="7" spans="1:14" s="4" customFormat="1" ht="20.25">
      <c r="A7" s="104" t="s">
        <v>514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83" t="s">
        <v>508</v>
      </c>
      <c r="B8" s="105" t="s">
        <v>514</v>
      </c>
      <c r="C8" s="105" t="s">
        <v>514</v>
      </c>
      <c r="D8" s="105" t="s">
        <v>514</v>
      </c>
      <c r="E8" s="105" t="s">
        <v>514</v>
      </c>
      <c r="F8" s="105" t="s">
        <v>514</v>
      </c>
      <c r="G8" s="105" t="s">
        <v>514</v>
      </c>
      <c r="H8" s="84">
        <v>0</v>
      </c>
      <c r="I8" s="85">
        <f>IFERROR(H8/$H$8,0)</f>
        <v>0</v>
      </c>
      <c r="J8" s="85">
        <f>H8/'סכום נכסי הקרן'!$C$41</f>
        <v>0</v>
      </c>
      <c r="N8" s="1"/>
    </row>
    <row r="9" spans="1:14" hidden="1">
      <c r="A9" s="82"/>
      <c r="B9" s="54"/>
      <c r="C9" s="54"/>
      <c r="D9" s="54"/>
      <c r="E9" s="54"/>
      <c r="F9" s="54"/>
      <c r="G9" s="54"/>
      <c r="H9" s="54"/>
      <c r="I9" s="54"/>
      <c r="J9" s="54"/>
    </row>
    <row r="10" spans="1:14" hidden="1">
      <c r="A10" s="82"/>
      <c r="B10" s="54"/>
      <c r="C10" s="54"/>
      <c r="D10" s="54"/>
      <c r="E10" s="54"/>
      <c r="F10" s="54"/>
      <c r="G10" s="54"/>
      <c r="H10" s="54"/>
      <c r="I10" s="54"/>
      <c r="J10" s="54"/>
    </row>
    <row r="11" spans="1:14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4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7.42578125" style="2" bestFit="1" customWidth="1"/>
    <col min="2" max="2" width="64.425781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107</v>
      </c>
      <c r="B1" s="36" t="s" vm="1">
        <v>163</v>
      </c>
    </row>
    <row r="2" spans="1:5">
      <c r="A2" s="36" t="s">
        <v>106</v>
      </c>
      <c r="B2" s="36" t="s">
        <v>164</v>
      </c>
    </row>
    <row r="3" spans="1:5">
      <c r="A3" s="36" t="s">
        <v>108</v>
      </c>
      <c r="B3" s="36" t="s">
        <v>165</v>
      </c>
    </row>
    <row r="4" spans="1:5">
      <c r="A4" s="36" t="s">
        <v>109</v>
      </c>
      <c r="B4" s="36">
        <v>13572</v>
      </c>
    </row>
    <row r="5" spans="1:5" s="3" customFormat="1">
      <c r="A5" s="37" t="s">
        <v>86</v>
      </c>
      <c r="B5" s="42" t="s">
        <v>78</v>
      </c>
      <c r="C5" s="43" t="s">
        <v>77</v>
      </c>
    </row>
    <row r="6" spans="1:5" s="3" customFormat="1">
      <c r="A6" s="102" t="s">
        <v>514</v>
      </c>
      <c r="B6" s="26" t="s">
        <v>144</v>
      </c>
      <c r="C6" s="13" t="s">
        <v>21</v>
      </c>
    </row>
    <row r="7" spans="1:5" s="4" customFormat="1" ht="20.25">
      <c r="A7" s="104" t="s">
        <v>514</v>
      </c>
      <c r="B7" s="14" t="s">
        <v>0</v>
      </c>
      <c r="C7" s="15" t="s">
        <v>1</v>
      </c>
    </row>
    <row r="8" spans="1:5" s="4" customFormat="1" ht="20.25">
      <c r="A8" s="83" t="s">
        <v>509</v>
      </c>
      <c r="B8" s="84">
        <v>0</v>
      </c>
      <c r="C8" s="105" t="s">
        <v>514</v>
      </c>
    </row>
    <row r="9" spans="1:5" hidden="1">
      <c r="A9" s="82"/>
      <c r="B9" s="54"/>
      <c r="C9" s="54"/>
    </row>
    <row r="10" spans="1:5" hidden="1">
      <c r="A10" s="82"/>
      <c r="B10" s="54"/>
      <c r="C10" s="54"/>
      <c r="D10" s="3"/>
      <c r="E10" s="3"/>
    </row>
    <row r="11" spans="1:5" hidden="1">
      <c r="A11" s="54"/>
      <c r="B11" s="54"/>
      <c r="C11" s="54"/>
      <c r="D11" s="3"/>
      <c r="E11" s="3"/>
    </row>
    <row r="12" spans="1:5" hidden="1">
      <c r="A12" s="54"/>
      <c r="B12" s="54"/>
      <c r="C12" s="54"/>
    </row>
    <row r="13" spans="1:5" hidden="1">
      <c r="A13" s="54"/>
      <c r="B13" s="54"/>
      <c r="C13" s="54"/>
      <c r="D13" s="3"/>
      <c r="E13" s="3"/>
    </row>
    <row r="14" spans="1:5" hidden="1">
      <c r="A14" s="54"/>
      <c r="B14" s="54"/>
      <c r="C14" s="54"/>
      <c r="D14" s="3"/>
      <c r="E14" s="3"/>
    </row>
    <row r="15" spans="1:5" hidden="1">
      <c r="A15" s="54"/>
      <c r="B15" s="54"/>
      <c r="C15" s="54"/>
    </row>
    <row r="16" spans="1:5" hidden="1">
      <c r="A16" s="54"/>
      <c r="B16" s="54"/>
      <c r="C16" s="54"/>
    </row>
    <row r="17" spans="1:3" hidden="1">
      <c r="A17" s="54"/>
      <c r="B17" s="54"/>
      <c r="C17" s="54"/>
    </row>
    <row r="18" spans="1:3" hidden="1">
      <c r="A18" s="54"/>
      <c r="B18" s="54"/>
      <c r="C18" s="54"/>
    </row>
    <row r="19" spans="1:3" hidden="1">
      <c r="A19" s="54"/>
      <c r="B19" s="54"/>
      <c r="C19" s="54"/>
    </row>
    <row r="20" spans="1:3" hidden="1">
      <c r="A20" s="54"/>
      <c r="B20" s="54"/>
      <c r="C20" s="54"/>
    </row>
    <row r="21" spans="1:3" hidden="1">
      <c r="A21" s="54"/>
      <c r="B21" s="54"/>
      <c r="C21" s="54"/>
    </row>
    <row r="22" spans="1:3" hidden="1">
      <c r="A22" s="54"/>
      <c r="B22" s="54"/>
      <c r="C22" s="54"/>
    </row>
    <row r="23" spans="1:3" hidden="1">
      <c r="A23" s="54"/>
      <c r="B23" s="54"/>
      <c r="C23" s="54"/>
    </row>
    <row r="24" spans="1:3" hidden="1">
      <c r="A24" s="54"/>
      <c r="B24" s="54"/>
      <c r="C24" s="54"/>
    </row>
    <row r="25" spans="1:3" hidden="1">
      <c r="A25" s="54"/>
      <c r="B25" s="54"/>
      <c r="C25" s="54"/>
    </row>
    <row r="26" spans="1:3" hidden="1">
      <c r="A26" s="54"/>
      <c r="B26" s="54"/>
      <c r="C26" s="54"/>
    </row>
    <row r="27" spans="1:3" hidden="1">
      <c r="A27" s="54"/>
      <c r="B27" s="54"/>
      <c r="C27" s="54"/>
    </row>
    <row r="28" spans="1:3" hidden="1">
      <c r="A28" s="54"/>
      <c r="B28" s="54"/>
      <c r="C28" s="54"/>
    </row>
    <row r="29" spans="1:3" hidden="1">
      <c r="A29" s="54"/>
      <c r="B29" s="54"/>
      <c r="C29" s="54"/>
    </row>
    <row r="30" spans="1:3" hidden="1">
      <c r="A30" s="54"/>
      <c r="B30" s="54"/>
      <c r="C30" s="54"/>
    </row>
    <row r="31" spans="1:3" hidden="1">
      <c r="A31" s="54"/>
      <c r="B31" s="54"/>
      <c r="C31" s="54"/>
    </row>
    <row r="32" spans="1:3" hidden="1">
      <c r="A32" s="54"/>
      <c r="B32" s="54"/>
      <c r="C32" s="54"/>
    </row>
    <row r="33" spans="1:3" hidden="1">
      <c r="A33" s="54"/>
      <c r="B33" s="54"/>
      <c r="C33" s="54"/>
    </row>
    <row r="34" spans="1:3" hidden="1">
      <c r="A34" s="54"/>
      <c r="B34" s="54"/>
      <c r="C34" s="54"/>
    </row>
    <row r="35" spans="1:3" hidden="1">
      <c r="A35" s="54"/>
      <c r="B35" s="54"/>
      <c r="C35" s="54"/>
    </row>
    <row r="36" spans="1:3" hidden="1">
      <c r="A36" s="54"/>
      <c r="B36" s="54"/>
      <c r="C36" s="54"/>
    </row>
    <row r="37" spans="1:3" hidden="1">
      <c r="A37" s="54"/>
      <c r="B37" s="54"/>
      <c r="C37" s="54"/>
    </row>
    <row r="38" spans="1:3" hidden="1">
      <c r="A38" s="54"/>
      <c r="B38" s="54"/>
      <c r="C38" s="54"/>
    </row>
    <row r="39" spans="1:3" hidden="1">
      <c r="A39" s="54"/>
      <c r="B39" s="54"/>
      <c r="C39" s="54"/>
    </row>
    <row r="40" spans="1:3" hidden="1">
      <c r="A40" s="54"/>
      <c r="B40" s="54"/>
      <c r="C40" s="54"/>
    </row>
    <row r="41" spans="1:3" hidden="1">
      <c r="A41" s="54"/>
      <c r="B41" s="54"/>
      <c r="C41" s="54"/>
    </row>
    <row r="42" spans="1:3" hidden="1">
      <c r="A42" s="54"/>
      <c r="B42" s="54"/>
      <c r="C42" s="54"/>
    </row>
    <row r="43" spans="1:3" hidden="1">
      <c r="A43" s="54"/>
      <c r="B43" s="54"/>
      <c r="C43" s="54"/>
    </row>
    <row r="44" spans="1:3" hidden="1">
      <c r="A44" s="54"/>
      <c r="B44" s="54"/>
      <c r="C44" s="54"/>
    </row>
    <row r="45" spans="1:3" hidden="1">
      <c r="A45" s="54"/>
      <c r="B45" s="54"/>
      <c r="C45" s="54"/>
    </row>
    <row r="46" spans="1:3" hidden="1">
      <c r="A46" s="54"/>
      <c r="B46" s="54"/>
      <c r="C46" s="54"/>
    </row>
    <row r="47" spans="1:3" hidden="1">
      <c r="A47" s="54"/>
      <c r="B47" s="54"/>
      <c r="C47" s="54"/>
    </row>
    <row r="48" spans="1:3" hidden="1">
      <c r="A48" s="54"/>
      <c r="B48" s="54"/>
      <c r="C48" s="54"/>
    </row>
    <row r="49" spans="1:3" hidden="1">
      <c r="A49" s="54"/>
      <c r="B49" s="54"/>
      <c r="C49" s="54"/>
    </row>
    <row r="50" spans="1:3" hidden="1">
      <c r="A50" s="54"/>
      <c r="B50" s="54"/>
      <c r="C50" s="54"/>
    </row>
    <row r="51" spans="1:3" hidden="1">
      <c r="A51" s="54"/>
      <c r="B51" s="54"/>
      <c r="C51" s="54"/>
    </row>
    <row r="52" spans="1:3" hidden="1">
      <c r="A52" s="54"/>
      <c r="B52" s="54"/>
      <c r="C52" s="54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107</v>
      </c>
      <c r="B1" s="36" t="s" vm="1">
        <v>163</v>
      </c>
    </row>
    <row r="2" spans="1:15">
      <c r="A2" s="36" t="s">
        <v>106</v>
      </c>
      <c r="B2" s="36" t="s">
        <v>164</v>
      </c>
    </row>
    <row r="3" spans="1:15">
      <c r="A3" s="36" t="s">
        <v>108</v>
      </c>
      <c r="B3" s="36" t="s">
        <v>165</v>
      </c>
    </row>
    <row r="4" spans="1:15">
      <c r="A4" s="36" t="s">
        <v>109</v>
      </c>
      <c r="B4" s="36">
        <v>13572</v>
      </c>
    </row>
    <row r="5" spans="1:15" s="3" customFormat="1">
      <c r="A5" s="37" t="s">
        <v>86</v>
      </c>
      <c r="B5" s="38" t="s">
        <v>29</v>
      </c>
      <c r="C5" s="38" t="s">
        <v>39</v>
      </c>
      <c r="D5" s="38" t="s">
        <v>14</v>
      </c>
      <c r="E5" s="38" t="s">
        <v>40</v>
      </c>
      <c r="F5" s="38" t="s">
        <v>74</v>
      </c>
      <c r="G5" s="38" t="s">
        <v>17</v>
      </c>
      <c r="H5" s="38" t="s">
        <v>73</v>
      </c>
      <c r="I5" s="38" t="s">
        <v>16</v>
      </c>
      <c r="J5" s="38" t="s">
        <v>129</v>
      </c>
      <c r="K5" s="38" t="s">
        <v>146</v>
      </c>
      <c r="L5" s="38" t="s">
        <v>130</v>
      </c>
      <c r="M5" s="38" t="s">
        <v>37</v>
      </c>
      <c r="N5" s="38" t="s">
        <v>110</v>
      </c>
      <c r="O5" s="40" t="s">
        <v>112</v>
      </c>
    </row>
    <row r="6" spans="1:15" s="3" customFormat="1">
      <c r="A6" s="102" t="s">
        <v>514</v>
      </c>
      <c r="B6" s="103" t="s">
        <v>514</v>
      </c>
      <c r="C6" s="103" t="s">
        <v>514</v>
      </c>
      <c r="D6" s="103" t="s">
        <v>514</v>
      </c>
      <c r="E6" s="103" t="s">
        <v>514</v>
      </c>
      <c r="F6" s="26" t="s">
        <v>21</v>
      </c>
      <c r="G6" s="26" t="s">
        <v>20</v>
      </c>
      <c r="H6" s="103" t="s">
        <v>514</v>
      </c>
      <c r="I6" s="26" t="s">
        <v>19</v>
      </c>
      <c r="J6" s="26" t="s">
        <v>19</v>
      </c>
      <c r="K6" s="26" t="s">
        <v>148</v>
      </c>
      <c r="L6" s="26" t="s">
        <v>144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4" t="s">
        <v>514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510</v>
      </c>
      <c r="B8" s="105" t="s">
        <v>514</v>
      </c>
      <c r="C8" s="105" t="s">
        <v>514</v>
      </c>
      <c r="D8" s="105" t="s">
        <v>514</v>
      </c>
      <c r="E8" s="105" t="s">
        <v>514</v>
      </c>
      <c r="F8" s="105" t="s">
        <v>514</v>
      </c>
      <c r="G8" s="105" t="s">
        <v>514</v>
      </c>
      <c r="H8" s="105" t="s">
        <v>514</v>
      </c>
      <c r="I8" s="105" t="s">
        <v>514</v>
      </c>
      <c r="J8" s="105" t="s">
        <v>514</v>
      </c>
      <c r="K8" s="105" t="s">
        <v>514</v>
      </c>
      <c r="L8" s="84">
        <v>0</v>
      </c>
      <c r="M8" s="105" t="s">
        <v>514</v>
      </c>
      <c r="N8" s="85">
        <v>0</v>
      </c>
      <c r="O8" s="85">
        <v>0</v>
      </c>
    </row>
    <row r="9" spans="1:15">
      <c r="A9" s="86" t="s">
        <v>156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105" t="s">
        <v>514</v>
      </c>
      <c r="L9" s="105" t="s">
        <v>514</v>
      </c>
      <c r="M9" s="105" t="s">
        <v>514</v>
      </c>
      <c r="N9" s="105" t="s">
        <v>514</v>
      </c>
      <c r="O9" s="105" t="s">
        <v>514</v>
      </c>
    </row>
    <row r="10" spans="1:15">
      <c r="A10" s="86" t="s">
        <v>82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  <c r="O10" s="105" t="s">
        <v>514</v>
      </c>
    </row>
    <row r="11" spans="1:15">
      <c r="A11" s="86" t="s">
        <v>147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  <c r="O11" s="105" t="s">
        <v>514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107</v>
      </c>
      <c r="B1" s="36" t="s" vm="1">
        <v>163</v>
      </c>
    </row>
    <row r="2" spans="1:15">
      <c r="A2" s="36" t="s">
        <v>106</v>
      </c>
      <c r="B2" s="36" t="s">
        <v>164</v>
      </c>
    </row>
    <row r="3" spans="1:15">
      <c r="A3" s="36" t="s">
        <v>108</v>
      </c>
      <c r="B3" s="36" t="s">
        <v>165</v>
      </c>
    </row>
    <row r="4" spans="1:15">
      <c r="A4" s="36" t="s">
        <v>109</v>
      </c>
      <c r="B4" s="36">
        <v>13572</v>
      </c>
    </row>
    <row r="5" spans="1:15" s="3" customFormat="1">
      <c r="A5" s="37" t="s">
        <v>86</v>
      </c>
      <c r="B5" s="38" t="s">
        <v>29</v>
      </c>
      <c r="C5" s="38" t="s">
        <v>39</v>
      </c>
      <c r="D5" s="38" t="s">
        <v>14</v>
      </c>
      <c r="E5" s="38" t="s">
        <v>40</v>
      </c>
      <c r="F5" s="38" t="s">
        <v>74</v>
      </c>
      <c r="G5" s="38" t="s">
        <v>17</v>
      </c>
      <c r="H5" s="38" t="s">
        <v>73</v>
      </c>
      <c r="I5" s="38" t="s">
        <v>16</v>
      </c>
      <c r="J5" s="38" t="s">
        <v>129</v>
      </c>
      <c r="K5" s="38" t="s">
        <v>141</v>
      </c>
      <c r="L5" s="38" t="s">
        <v>130</v>
      </c>
      <c r="M5" s="38" t="s">
        <v>37</v>
      </c>
      <c r="N5" s="38" t="s">
        <v>110</v>
      </c>
      <c r="O5" s="40" t="s">
        <v>112</v>
      </c>
    </row>
    <row r="6" spans="1:15" s="3" customFormat="1">
      <c r="A6" s="102" t="s">
        <v>514</v>
      </c>
      <c r="B6" s="103" t="s">
        <v>514</v>
      </c>
      <c r="C6" s="103" t="s">
        <v>514</v>
      </c>
      <c r="D6" s="103" t="s">
        <v>514</v>
      </c>
      <c r="E6" s="103" t="s">
        <v>514</v>
      </c>
      <c r="F6" s="26" t="s">
        <v>21</v>
      </c>
      <c r="G6" s="26" t="s">
        <v>20</v>
      </c>
      <c r="H6" s="103" t="s">
        <v>514</v>
      </c>
      <c r="I6" s="26" t="s">
        <v>19</v>
      </c>
      <c r="J6" s="26" t="s">
        <v>19</v>
      </c>
      <c r="K6" s="26" t="s">
        <v>148</v>
      </c>
      <c r="L6" s="26" t="s">
        <v>144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4" t="s">
        <v>514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511</v>
      </c>
      <c r="B8" s="105" t="s">
        <v>514</v>
      </c>
      <c r="C8" s="105" t="s">
        <v>514</v>
      </c>
      <c r="D8" s="105" t="s">
        <v>514</v>
      </c>
      <c r="E8" s="105" t="s">
        <v>514</v>
      </c>
      <c r="F8" s="105" t="s">
        <v>514</v>
      </c>
      <c r="G8" s="105" t="s">
        <v>514</v>
      </c>
      <c r="H8" s="105" t="s">
        <v>514</v>
      </c>
      <c r="I8" s="105" t="s">
        <v>514</v>
      </c>
      <c r="J8" s="105" t="s">
        <v>514</v>
      </c>
      <c r="K8" s="105" t="s">
        <v>514</v>
      </c>
      <c r="L8" s="84">
        <v>0</v>
      </c>
      <c r="M8" s="105" t="s">
        <v>514</v>
      </c>
      <c r="N8" s="85">
        <f>IFERROR(L8/$L$8,0)</f>
        <v>0</v>
      </c>
      <c r="O8" s="85">
        <f>L8/'סכום נכסי הקרן'!$C$41</f>
        <v>0</v>
      </c>
    </row>
    <row r="9" spans="1:15">
      <c r="A9" s="86" t="s">
        <v>156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105" t="s">
        <v>514</v>
      </c>
      <c r="L9" s="105" t="s">
        <v>514</v>
      </c>
      <c r="M9" s="105" t="s">
        <v>514</v>
      </c>
      <c r="N9" s="105" t="s">
        <v>514</v>
      </c>
      <c r="O9" s="105" t="s">
        <v>514</v>
      </c>
    </row>
    <row r="10" spans="1:15">
      <c r="A10" s="86" t="s">
        <v>82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  <c r="O10" s="105" t="s">
        <v>514</v>
      </c>
    </row>
    <row r="11" spans="1:15">
      <c r="A11" s="86" t="s">
        <v>147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  <c r="O11" s="105" t="s">
        <v>514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107</v>
      </c>
      <c r="B1" s="36" t="s" vm="1">
        <v>163</v>
      </c>
    </row>
    <row r="2" spans="1:15">
      <c r="A2" s="36" t="s">
        <v>106</v>
      </c>
      <c r="B2" s="36" t="s">
        <v>164</v>
      </c>
    </row>
    <row r="3" spans="1:15">
      <c r="A3" s="36" t="s">
        <v>108</v>
      </c>
      <c r="B3" s="36" t="s">
        <v>165</v>
      </c>
    </row>
    <row r="4" spans="1:15">
      <c r="A4" s="36" t="s">
        <v>109</v>
      </c>
      <c r="B4" s="36">
        <v>13572</v>
      </c>
    </row>
    <row r="5" spans="1:15" s="3" customFormat="1">
      <c r="A5" s="37" t="s">
        <v>86</v>
      </c>
      <c r="B5" s="38" t="s">
        <v>29</v>
      </c>
      <c r="C5" s="38" t="s">
        <v>39</v>
      </c>
      <c r="D5" s="38" t="s">
        <v>14</v>
      </c>
      <c r="E5" s="38" t="s">
        <v>40</v>
      </c>
      <c r="F5" s="38" t="s">
        <v>74</v>
      </c>
      <c r="G5" s="38" t="s">
        <v>17</v>
      </c>
      <c r="H5" s="38" t="s">
        <v>73</v>
      </c>
      <c r="I5" s="38" t="s">
        <v>16</v>
      </c>
      <c r="J5" s="38" t="s">
        <v>129</v>
      </c>
      <c r="K5" s="38" t="s">
        <v>141</v>
      </c>
      <c r="L5" s="38" t="s">
        <v>130</v>
      </c>
      <c r="M5" s="38" t="s">
        <v>37</v>
      </c>
      <c r="N5" s="38" t="s">
        <v>110</v>
      </c>
      <c r="O5" s="40" t="s">
        <v>112</v>
      </c>
    </row>
    <row r="6" spans="1:15" s="3" customFormat="1">
      <c r="A6" s="102" t="s">
        <v>514</v>
      </c>
      <c r="B6" s="103" t="s">
        <v>514</v>
      </c>
      <c r="C6" s="103" t="s">
        <v>514</v>
      </c>
      <c r="D6" s="103" t="s">
        <v>514</v>
      </c>
      <c r="E6" s="103" t="s">
        <v>514</v>
      </c>
      <c r="F6" s="26" t="s">
        <v>21</v>
      </c>
      <c r="G6" s="26" t="s">
        <v>20</v>
      </c>
      <c r="H6" s="103" t="s">
        <v>514</v>
      </c>
      <c r="I6" s="26" t="s">
        <v>19</v>
      </c>
      <c r="J6" s="26" t="s">
        <v>19</v>
      </c>
      <c r="K6" s="26" t="s">
        <v>148</v>
      </c>
      <c r="L6" s="26" t="s">
        <v>144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4" t="s">
        <v>514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512</v>
      </c>
      <c r="B8" s="105" t="s">
        <v>514</v>
      </c>
      <c r="C8" s="105" t="s">
        <v>514</v>
      </c>
      <c r="D8" s="105" t="s">
        <v>514</v>
      </c>
      <c r="E8" s="105" t="s">
        <v>514</v>
      </c>
      <c r="F8" s="105" t="s">
        <v>514</v>
      </c>
      <c r="G8" s="105" t="s">
        <v>514</v>
      </c>
      <c r="H8" s="105" t="s">
        <v>514</v>
      </c>
      <c r="I8" s="105" t="s">
        <v>514</v>
      </c>
      <c r="J8" s="105" t="s">
        <v>514</v>
      </c>
      <c r="K8" s="105" t="s">
        <v>514</v>
      </c>
      <c r="L8" s="84">
        <v>0</v>
      </c>
      <c r="M8" s="105" t="s">
        <v>514</v>
      </c>
      <c r="N8" s="85">
        <f>IFERROR(L8/$L$8,0)</f>
        <v>0</v>
      </c>
      <c r="O8" s="85">
        <f>L8/'סכום נכסי הקרן'!$C$41</f>
        <v>0</v>
      </c>
    </row>
    <row r="9" spans="1:15">
      <c r="A9" s="86" t="s">
        <v>156</v>
      </c>
      <c r="B9" s="105" t="s">
        <v>514</v>
      </c>
      <c r="C9" s="105" t="s">
        <v>514</v>
      </c>
      <c r="D9" s="105" t="s">
        <v>514</v>
      </c>
      <c r="E9" s="105" t="s">
        <v>514</v>
      </c>
      <c r="F9" s="105" t="s">
        <v>514</v>
      </c>
      <c r="G9" s="105" t="s">
        <v>514</v>
      </c>
      <c r="H9" s="105" t="s">
        <v>514</v>
      </c>
      <c r="I9" s="105" t="s">
        <v>514</v>
      </c>
      <c r="J9" s="105" t="s">
        <v>514</v>
      </c>
      <c r="K9" s="105" t="s">
        <v>514</v>
      </c>
      <c r="L9" s="105" t="s">
        <v>514</v>
      </c>
      <c r="M9" s="105" t="s">
        <v>514</v>
      </c>
      <c r="N9" s="105" t="s">
        <v>514</v>
      </c>
      <c r="O9" s="105" t="s">
        <v>514</v>
      </c>
    </row>
    <row r="10" spans="1:15">
      <c r="A10" s="86" t="s">
        <v>82</v>
      </c>
      <c r="B10" s="105" t="s">
        <v>514</v>
      </c>
      <c r="C10" s="105" t="s">
        <v>514</v>
      </c>
      <c r="D10" s="105" t="s">
        <v>514</v>
      </c>
      <c r="E10" s="105" t="s">
        <v>514</v>
      </c>
      <c r="F10" s="105" t="s">
        <v>514</v>
      </c>
      <c r="G10" s="105" t="s">
        <v>514</v>
      </c>
      <c r="H10" s="105" t="s">
        <v>514</v>
      </c>
      <c r="I10" s="105" t="s">
        <v>514</v>
      </c>
      <c r="J10" s="105" t="s">
        <v>514</v>
      </c>
      <c r="K10" s="105" t="s">
        <v>514</v>
      </c>
      <c r="L10" s="105" t="s">
        <v>514</v>
      </c>
      <c r="M10" s="105" t="s">
        <v>514</v>
      </c>
      <c r="N10" s="105" t="s">
        <v>514</v>
      </c>
      <c r="O10" s="105" t="s">
        <v>514</v>
      </c>
    </row>
    <row r="11" spans="1:15">
      <c r="A11" s="86" t="s">
        <v>147</v>
      </c>
      <c r="B11" s="105" t="s">
        <v>514</v>
      </c>
      <c r="C11" s="105" t="s">
        <v>514</v>
      </c>
      <c r="D11" s="105" t="s">
        <v>514</v>
      </c>
      <c r="E11" s="105" t="s">
        <v>514</v>
      </c>
      <c r="F11" s="105" t="s">
        <v>514</v>
      </c>
      <c r="G11" s="105" t="s">
        <v>514</v>
      </c>
      <c r="H11" s="105" t="s">
        <v>514</v>
      </c>
      <c r="I11" s="105" t="s">
        <v>514</v>
      </c>
      <c r="J11" s="105" t="s">
        <v>514</v>
      </c>
      <c r="K11" s="105" t="s">
        <v>514</v>
      </c>
      <c r="L11" s="105" t="s">
        <v>514</v>
      </c>
      <c r="M11" s="105" t="s">
        <v>514</v>
      </c>
      <c r="N11" s="105" t="s">
        <v>514</v>
      </c>
      <c r="O11" s="105" t="s">
        <v>514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a46656d4-8850-49b3-aebd-68bd05f7f43d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